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20400" windowHeight="7995" activeTab="3"/>
  </bookViews>
  <sheets>
    <sheet name="Demografia PK" sheetId="7" r:id="rId1"/>
    <sheet name="DZIECI ogólne zestawienie" sheetId="81" r:id="rId2"/>
    <sheet name="Dzieci porady" sheetId="85" r:id="rId3"/>
    <sheet name="DZIECI ogólne zestawienie (2)" sheetId="84" r:id="rId4"/>
    <sheet name="DZIECI zestawienie UPC" sheetId="86" r:id="rId5"/>
    <sheet name="NFZ dzieci zbiorczo" sheetId="73" r:id="rId6"/>
    <sheet name="BDZ Oddziały stac2" sheetId="54" r:id="rId7"/>
    <sheet name="BDZ Oddziały stac3" sheetId="55" r:id="rId8"/>
    <sheet name="BDZ Zachorowalność w POZ dzieci" sheetId="56" r:id="rId9"/>
    <sheet name="BDZ POZ F50 dzieci" sheetId="57" r:id="rId10"/>
    <sheet name="BDZ POZ F70 dzieci" sheetId="58" r:id="rId11"/>
    <sheet name="BDZ amb wiek" sheetId="61" r:id="rId12"/>
    <sheet name="BDZ amb rozp" sheetId="62" r:id="rId13"/>
    <sheet name="BDZ zachorowania rozp" sheetId="64" r:id="rId14"/>
    <sheet name="BDZ zachoworania wiek" sheetId="65" r:id="rId15"/>
    <sheet name="NFZ 2016" sheetId="71" r:id="rId16"/>
    <sheet name="NFZ świadczenia wiek ogólnie" sheetId="5" r:id="rId17"/>
    <sheet name="NFZ świadczenia wiek powiaty" sheetId="6" r:id="rId18"/>
    <sheet name="NFZ świadczenia amb " sheetId="25" r:id="rId19"/>
    <sheet name="NFZ świadczenia środowiskowe" sheetId="26" r:id="rId20"/>
    <sheet name="NFZ świadczenia dzienne" sheetId="27" r:id="rId21"/>
    <sheet name="NFZ świadczenia stacjonarne" sheetId="28" r:id="rId22"/>
    <sheet name="NFZ koszt świadczeń powiat wiek" sheetId="22" r:id="rId23"/>
    <sheet name="NFZ Koszt leków ogółem" sheetId="10" r:id="rId24"/>
    <sheet name="NFZ plac stacjonarne wszystkie" sheetId="11" r:id="rId25"/>
    <sheet name="NFZ plac stacjonarne dorośli" sheetId="12" r:id="rId26"/>
    <sheet name="NFZ rozpoznania w op stac ogół" sheetId="13" r:id="rId27"/>
    <sheet name="NFZ rozpoznania w op stac wiek" sheetId="14" r:id="rId28"/>
    <sheet name="NFZ rozpoznania w op dzien ogół" sheetId="15" r:id="rId29"/>
    <sheet name="NFZ rozpoznania w op dzien wiek" sheetId="16" r:id="rId30"/>
    <sheet name="NFZ rozpoznania w op amb ogół" sheetId="18" r:id="rId31"/>
    <sheet name="NFZ rozpoznania w op amb wiek" sheetId="17" r:id="rId32"/>
    <sheet name="NFZ rozpoznania w op środ ogół" sheetId="19" r:id="rId33"/>
    <sheet name="NFZ rozpoznania w op środ wiek" sheetId="20" r:id="rId34"/>
    <sheet name="NFZ produkty amb zestawienie" sheetId="23" r:id="rId35"/>
    <sheet name="NFZ produkty amb skompresowane" sheetId="24" r:id="rId36"/>
    <sheet name="PUW SUO" sheetId="31" r:id="rId37"/>
    <sheet name="PUW DPS" sheetId="40" r:id="rId38"/>
    <sheet name="PUW 01-U dzieci" sheetId="33" r:id="rId39"/>
    <sheet name="PUW 02-P dzieci" sheetId="34" r:id="rId40"/>
    <sheet name="PUW 12-C dzieci" sheetId="35" r:id="rId41"/>
    <sheet name="PUW 01-U dorośli" sheetId="36" r:id="rId42"/>
    <sheet name="PUW 02-P dorośli" sheetId="37" r:id="rId43"/>
    <sheet name="PUW 12-C dorośli" sheetId="38" r:id="rId44"/>
    <sheet name="ROPS ogólnie 2016-17" sheetId="75" r:id="rId45"/>
    <sheet name="ROPS dotacje na projekty" sheetId="76" r:id="rId46"/>
    <sheet name="PFRON WTZ" sheetId="48" r:id="rId47"/>
    <sheet name="SIO PPP kadra" sheetId="80" r:id="rId48"/>
    <sheet name="SIO PPP uczniowie" sheetId="82" r:id="rId49"/>
    <sheet name="PUW PWD" sheetId="41" r:id="rId50"/>
    <sheet name="PUW piecza zastępcza" sheetId="42" r:id="rId51"/>
    <sheet name="PUW POW" sheetId="44" r:id="rId52"/>
    <sheet name="PUW Regionalne POT" sheetId="45" r:id="rId53"/>
    <sheet name="PUW Adopcja" sheetId="46" r:id="rId54"/>
    <sheet name="PUW Asystenci rodzin" sheetId="43" r:id="rId55"/>
    <sheet name="BDZ personel wyższy" sheetId="66" r:id="rId56"/>
    <sheet name="BDZ Kadra Piel. psychiatr" sheetId="67" r:id="rId57"/>
    <sheet name="BDZ Piel. kursy" sheetId="68" r:id="rId58"/>
    <sheet name="BDZ Kadra psychiatrzy" sheetId="69" r:id="rId59"/>
    <sheet name="BDZ Kadra rodz + neurolodzy" sheetId="70" r:id="rId60"/>
    <sheet name="NFZ Kadra 31.12.2017" sheetId="72" r:id="rId61"/>
    <sheet name="NFZ koszty " sheetId="77" r:id="rId62"/>
    <sheet name="NFZ analiza kosztów" sheetId="78" r:id="rId63"/>
    <sheet name="NFZ Koszt leków" sheetId="79" r:id="rId64"/>
    <sheet name="SIO PPP kadra (2)" sheetId="83" r:id="rId65"/>
  </sheets>
  <definedNames>
    <definedName name="_xlnm._FilterDatabase" localSheetId="0" hidden="1">'Demografia PK'!$A$6:$CE$6</definedName>
    <definedName name="_xlnm._FilterDatabase" localSheetId="2" hidden="1">'Dzieci porady'!$A$1:$G$1</definedName>
    <definedName name="_xlnm._FilterDatabase" localSheetId="25" hidden="1">'NFZ plac stacjonarne dorośli'!$A$4:$AF$4</definedName>
    <definedName name="_xlnm._FilterDatabase" localSheetId="24" hidden="1">'NFZ plac stacjonarne wszystkie'!$C$4:$F$4</definedName>
    <definedName name="_xlnm._FilterDatabase" localSheetId="18" hidden="1">'NFZ świadczenia amb '!$A$6:$B$6</definedName>
    <definedName name="_xlnm._FilterDatabase" localSheetId="20" hidden="1">'NFZ świadczenia dzienne'!$A$6:$N$33</definedName>
    <definedName name="_xlnm._FilterDatabase" localSheetId="21" hidden="1">'NFZ świadczenia stacjonarne'!$A$6:$N$34</definedName>
    <definedName name="_xlnm._FilterDatabase" localSheetId="19" hidden="1">'NFZ świadczenia środowiskowe'!#REF!</definedName>
    <definedName name="_xlnm._FilterDatabase" localSheetId="17" hidden="1">'NFZ świadczenia wiek powiaty'!$A$6:$K$760</definedName>
    <definedName name="_xlnm._FilterDatabase" localSheetId="54" hidden="1">'PUW Asystenci rodzin'!$A$3:$D$3</definedName>
    <definedName name="_xlnm._FilterDatabase" localSheetId="37" hidden="1">'PUW DPS'!$A$6:$GG$6</definedName>
    <definedName name="_xlnm._FilterDatabase" localSheetId="51" hidden="1">'PUW POW'!$A$6:$H$6</definedName>
    <definedName name="_xlnm._FilterDatabase" localSheetId="49" hidden="1">'PUW PWD'!$A$5:$E$5</definedName>
    <definedName name="_xlnm._FilterDatabase" localSheetId="47" hidden="1">'SIO PPP kadra'!$A$5:$L$5</definedName>
    <definedName name="_xlnm._FilterDatabase" localSheetId="64" hidden="1">'SIO PPP kadra (2)'!$A$5:$L$5</definedName>
    <definedName name="_xlnm._FilterDatabase" localSheetId="48" hidden="1">'SIO PPP uczniowie'!$A$5:$BT$5</definedName>
    <definedName name="_GoBack" localSheetId="15">'NFZ 2016'!$A$259</definedName>
  </definedNames>
  <calcPr calcId="125725"/>
</workbook>
</file>

<file path=xl/calcChain.xml><?xml version="1.0" encoding="utf-8"?>
<calcChain xmlns="http://schemas.openxmlformats.org/spreadsheetml/2006/main">
  <c r="F357" i="84"/>
  <c r="F358"/>
  <c r="F356"/>
  <c r="AC35" i="7"/>
  <c r="AC33"/>
  <c r="H44" i="85"/>
  <c r="H45"/>
  <c r="H46"/>
  <c r="H47"/>
  <c r="H48"/>
  <c r="H49"/>
  <c r="H50"/>
  <c r="H51"/>
  <c r="H52"/>
  <c r="H53"/>
  <c r="H43"/>
  <c r="G44"/>
  <c r="E44"/>
  <c r="C44"/>
  <c r="C45"/>
  <c r="C46"/>
  <c r="C47"/>
  <c r="C48"/>
  <c r="C49"/>
  <c r="C50"/>
  <c r="C51"/>
  <c r="C52"/>
  <c r="C53"/>
  <c r="C43"/>
  <c r="G45"/>
  <c r="G46"/>
  <c r="G47"/>
  <c r="G48"/>
  <c r="G49"/>
  <c r="G50"/>
  <c r="G51"/>
  <c r="G52"/>
  <c r="G53"/>
  <c r="G43"/>
  <c r="E45"/>
  <c r="E46"/>
  <c r="E47"/>
  <c r="E48"/>
  <c r="E49"/>
  <c r="E50"/>
  <c r="E51"/>
  <c r="E52"/>
  <c r="E53"/>
  <c r="E43"/>
  <c r="G38"/>
  <c r="D38"/>
  <c r="B38"/>
  <c r="G31"/>
  <c r="D31"/>
  <c r="B31"/>
  <c r="G27"/>
  <c r="D27"/>
  <c r="B27"/>
  <c r="G21"/>
  <c r="D21"/>
  <c r="B21"/>
  <c r="G18"/>
  <c r="D18"/>
  <c r="B18"/>
  <c r="G14"/>
  <c r="D14"/>
  <c r="B14"/>
  <c r="G10"/>
  <c r="D10"/>
  <c r="B10"/>
  <c r="G6"/>
  <c r="D6"/>
  <c r="B6"/>
  <c r="F102" i="84"/>
  <c r="C102"/>
  <c r="B102"/>
  <c r="G100"/>
  <c r="G101"/>
  <c r="G99"/>
  <c r="D100"/>
  <c r="D101"/>
  <c r="D99"/>
  <c r="F99"/>
  <c r="C99"/>
  <c r="B99"/>
  <c r="C430"/>
  <c r="E430" s="1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A434" s="1"/>
  <c r="F398"/>
  <c r="E398"/>
  <c r="D398"/>
  <c r="C398"/>
  <c r="B398"/>
  <c r="F388"/>
  <c r="D388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B71"/>
  <c r="D71" s="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6" s="1"/>
  <c r="C32" i="7"/>
  <c r="U66" i="83"/>
  <c r="S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L31"/>
  <c r="E378" i="81"/>
  <c r="D406" s="1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377"/>
  <c r="C402"/>
  <c r="F370"/>
  <c r="E370"/>
  <c r="D370"/>
  <c r="C370"/>
  <c r="B370"/>
  <c r="Q34" i="25"/>
  <c r="W34"/>
  <c r="AC34"/>
  <c r="AI34"/>
  <c r="K34"/>
  <c r="E34"/>
  <c r="F360" i="81"/>
  <c r="D360"/>
  <c r="C31" i="82"/>
  <c r="E31" s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S66" i="80"/>
  <c r="U66" s="1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D94" i="81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B71"/>
  <c r="F71" s="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L31" i="80"/>
  <c r="D36" i="84" l="1"/>
  <c r="C36"/>
  <c r="D434"/>
  <c r="C434"/>
  <c r="B36"/>
  <c r="F71"/>
  <c r="B434"/>
  <c r="A406" i="81"/>
  <c r="C406"/>
  <c r="B406"/>
  <c r="D36"/>
  <c r="B36"/>
  <c r="E36"/>
  <c r="D71"/>
  <c r="C36"/>
  <c r="F40" i="73"/>
  <c r="F41"/>
  <c r="F42"/>
  <c r="F43"/>
  <c r="F44"/>
  <c r="F45"/>
  <c r="F46"/>
  <c r="F47"/>
  <c r="F48"/>
  <c r="F49"/>
  <c r="F50"/>
  <c r="F51"/>
  <c r="F52"/>
  <c r="F53"/>
  <c r="F54"/>
  <c r="F55"/>
  <c r="F56"/>
  <c r="F39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61"/>
  <c r="K32" i="7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J32"/>
  <c r="D40" i="73"/>
  <c r="D41"/>
  <c r="D42"/>
  <c r="D43"/>
  <c r="D44"/>
  <c r="D45"/>
  <c r="D46"/>
  <c r="D47"/>
  <c r="D48"/>
  <c r="D49"/>
  <c r="D50"/>
  <c r="D51"/>
  <c r="D52"/>
  <c r="D53"/>
  <c r="D54"/>
  <c r="D55"/>
  <c r="D56"/>
  <c r="D39"/>
  <c r="B5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7"/>
  <c r="I5" l="1"/>
  <c r="G5"/>
  <c r="J5"/>
  <c r="H5"/>
  <c r="J82" i="78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7"/>
  <c r="J97" s="1"/>
  <c r="I71"/>
  <c r="J71" s="1"/>
  <c r="AD32"/>
  <c r="AC32"/>
  <c r="AB32"/>
  <c r="Z32"/>
  <c r="Y32"/>
  <c r="X32"/>
  <c r="V32"/>
  <c r="U32"/>
  <c r="T32"/>
  <c r="R32"/>
  <c r="Q32"/>
  <c r="P32"/>
  <c r="N32"/>
  <c r="M32"/>
  <c r="L32"/>
  <c r="I32"/>
  <c r="F31"/>
  <c r="E31"/>
  <c r="D31"/>
  <c r="I30"/>
  <c r="F30"/>
  <c r="E30"/>
  <c r="D30"/>
  <c r="I29"/>
  <c r="F29"/>
  <c r="E29"/>
  <c r="D29"/>
  <c r="I28"/>
  <c r="F28"/>
  <c r="E28"/>
  <c r="D28"/>
  <c r="I27"/>
  <c r="F27"/>
  <c r="E27"/>
  <c r="D27"/>
  <c r="I26"/>
  <c r="F26"/>
  <c r="E26"/>
  <c r="D26"/>
  <c r="I25"/>
  <c r="F25"/>
  <c r="E25"/>
  <c r="D25"/>
  <c r="I24"/>
  <c r="J24" s="1"/>
  <c r="F24"/>
  <c r="E24"/>
  <c r="D24"/>
  <c r="I23"/>
  <c r="F23"/>
  <c r="E23"/>
  <c r="D23"/>
  <c r="I22"/>
  <c r="F22"/>
  <c r="E22"/>
  <c r="D22"/>
  <c r="I21"/>
  <c r="J21" s="1"/>
  <c r="F21"/>
  <c r="E21"/>
  <c r="D21"/>
  <c r="I20"/>
  <c r="F20"/>
  <c r="E20"/>
  <c r="J20" s="1"/>
  <c r="D20"/>
  <c r="I19"/>
  <c r="F19"/>
  <c r="E19"/>
  <c r="D19"/>
  <c r="I18"/>
  <c r="F18"/>
  <c r="E18"/>
  <c r="D18"/>
  <c r="I17"/>
  <c r="F17"/>
  <c r="E17"/>
  <c r="D17"/>
  <c r="I16"/>
  <c r="F16"/>
  <c r="E16"/>
  <c r="J16" s="1"/>
  <c r="D16"/>
  <c r="I15"/>
  <c r="F15"/>
  <c r="E15"/>
  <c r="J15" s="1"/>
  <c r="D15"/>
  <c r="I14"/>
  <c r="F14"/>
  <c r="E14"/>
  <c r="J14" s="1"/>
  <c r="D14"/>
  <c r="I13"/>
  <c r="F13"/>
  <c r="E13"/>
  <c r="D13"/>
  <c r="I12"/>
  <c r="F12"/>
  <c r="E12"/>
  <c r="J12" s="1"/>
  <c r="D12"/>
  <c r="I11"/>
  <c r="F11"/>
  <c r="E11"/>
  <c r="J11" s="1"/>
  <c r="D11"/>
  <c r="I10"/>
  <c r="F10"/>
  <c r="E10"/>
  <c r="J10" s="1"/>
  <c r="D10"/>
  <c r="I9"/>
  <c r="F9"/>
  <c r="E9"/>
  <c r="D9"/>
  <c r="I8"/>
  <c r="F8"/>
  <c r="E8"/>
  <c r="D8"/>
  <c r="I7"/>
  <c r="F7"/>
  <c r="E7"/>
  <c r="D7"/>
  <c r="I6"/>
  <c r="F6"/>
  <c r="E6"/>
  <c r="D6"/>
  <c r="AD94" i="77"/>
  <c r="AC94"/>
  <c r="AB94"/>
  <c r="AD93"/>
  <c r="AC93"/>
  <c r="AB93"/>
  <c r="AD92"/>
  <c r="AC92"/>
  <c r="AB92"/>
  <c r="AD91"/>
  <c r="AC91"/>
  <c r="AB91"/>
  <c r="AD90"/>
  <c r="AC90"/>
  <c r="AB90"/>
  <c r="AD89"/>
  <c r="AC89"/>
  <c r="AB89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K5" i="73" l="1"/>
  <c r="L5"/>
  <c r="J8" i="78"/>
  <c r="J17"/>
  <c r="J26"/>
  <c r="J27"/>
  <c r="J28"/>
  <c r="J30"/>
  <c r="F32"/>
  <c r="D32"/>
  <c r="J9"/>
  <c r="J18"/>
  <c r="J19"/>
  <c r="J25"/>
  <c r="J6"/>
  <c r="J7"/>
  <c r="J13"/>
  <c r="J22"/>
  <c r="J23"/>
  <c r="J29"/>
  <c r="E32"/>
  <c r="J32" s="1"/>
  <c r="B13" i="55"/>
  <c r="B12"/>
  <c r="B11"/>
  <c r="B10"/>
  <c r="B9"/>
  <c r="B8"/>
  <c r="B7"/>
  <c r="T10" i="19"/>
  <c r="T11"/>
  <c r="T12"/>
  <c r="V12" s="1"/>
  <c r="T13"/>
  <c r="T14"/>
  <c r="T15"/>
  <c r="T16"/>
  <c r="V16" s="1"/>
  <c r="T17"/>
  <c r="T18"/>
  <c r="T19"/>
  <c r="T20"/>
  <c r="V20" s="1"/>
  <c r="T21"/>
  <c r="T22"/>
  <c r="T23"/>
  <c r="T24"/>
  <c r="V24" s="1"/>
  <c r="T25"/>
  <c r="T26"/>
  <c r="T27"/>
  <c r="T28"/>
  <c r="V28" s="1"/>
  <c r="T29"/>
  <c r="T30"/>
  <c r="T31"/>
  <c r="T32"/>
  <c r="V32" s="1"/>
  <c r="T33"/>
  <c r="T34"/>
  <c r="T35"/>
  <c r="T9"/>
  <c r="V33"/>
  <c r="V31"/>
  <c r="V30"/>
  <c r="V29"/>
  <c r="V27"/>
  <c r="V26"/>
  <c r="V25"/>
  <c r="V23"/>
  <c r="V22"/>
  <c r="V21"/>
  <c r="V19"/>
  <c r="V18"/>
  <c r="V17"/>
  <c r="V15"/>
  <c r="V14"/>
  <c r="V13"/>
  <c r="V11"/>
  <c r="V10"/>
  <c r="V9"/>
  <c r="U37" i="15"/>
  <c r="W12" i="18"/>
  <c r="Y12" s="1"/>
  <c r="W13"/>
  <c r="W14"/>
  <c r="W15"/>
  <c r="W16"/>
  <c r="Y16" s="1"/>
  <c r="W17"/>
  <c r="W18"/>
  <c r="W19"/>
  <c r="W20"/>
  <c r="Y20" s="1"/>
  <c r="W21"/>
  <c r="W22"/>
  <c r="W23"/>
  <c r="W24"/>
  <c r="Y24" s="1"/>
  <c r="W25"/>
  <c r="W26"/>
  <c r="W27"/>
  <c r="W28"/>
  <c r="Y28" s="1"/>
  <c r="W29"/>
  <c r="W30"/>
  <c r="W31"/>
  <c r="W32"/>
  <c r="Y32" s="1"/>
  <c r="W33"/>
  <c r="W34"/>
  <c r="W35"/>
  <c r="W36"/>
  <c r="W37"/>
  <c r="W11"/>
  <c r="Y11" s="1"/>
  <c r="Y35"/>
  <c r="Y34"/>
  <c r="Y33"/>
  <c r="Y31"/>
  <c r="Y30"/>
  <c r="Y29"/>
  <c r="Y27"/>
  <c r="Y26"/>
  <c r="Y25"/>
  <c r="Y23"/>
  <c r="Y22"/>
  <c r="Y21"/>
  <c r="Y19"/>
  <c r="Y18"/>
  <c r="Y17"/>
  <c r="Y15"/>
  <c r="Y14"/>
  <c r="Y13"/>
  <c r="U38" i="15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12"/>
  <c r="V13" i="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12"/>
  <c r="L158" i="22" l="1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57"/>
  <c r="L192"/>
  <c r="L195"/>
  <c r="L203"/>
  <c r="L211"/>
  <c r="AH216"/>
  <c r="AG216"/>
  <c r="AF216"/>
  <c r="AD216"/>
  <c r="AC216"/>
  <c r="AB216"/>
  <c r="Z216"/>
  <c r="Y216"/>
  <c r="X216"/>
  <c r="V216"/>
  <c r="U216"/>
  <c r="T216"/>
  <c r="R216"/>
  <c r="Q216"/>
  <c r="P216"/>
  <c r="L214"/>
  <c r="L212"/>
  <c r="L210"/>
  <c r="L209"/>
  <c r="L202"/>
  <c r="L201"/>
  <c r="L194"/>
  <c r="L193"/>
  <c r="L190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3"/>
  <c r="J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F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77"/>
  <c r="E177"/>
  <c r="F177"/>
  <c r="D178"/>
  <c r="E178"/>
  <c r="F178"/>
  <c r="D179"/>
  <c r="E179"/>
  <c r="F179"/>
  <c r="D180"/>
  <c r="E180"/>
  <c r="F180"/>
  <c r="D181"/>
  <c r="E181"/>
  <c r="F181"/>
  <c r="D182"/>
  <c r="E182"/>
  <c r="F182"/>
  <c r="E157"/>
  <c r="F157"/>
  <c r="D157"/>
  <c r="AD92"/>
  <c r="AC92"/>
  <c r="AB92"/>
  <c r="AD91"/>
  <c r="AC91"/>
  <c r="AB91"/>
  <c r="AD90"/>
  <c r="AC90"/>
  <c r="AB90"/>
  <c r="AD89"/>
  <c r="AC89"/>
  <c r="AB89"/>
  <c r="AD88"/>
  <c r="AC88"/>
  <c r="AB88"/>
  <c r="AD87"/>
  <c r="AC87"/>
  <c r="AB87"/>
  <c r="AD86"/>
  <c r="AC86"/>
  <c r="AB86"/>
  <c r="AD85"/>
  <c r="AC85"/>
  <c r="AB85"/>
  <c r="AD84"/>
  <c r="AC84"/>
  <c r="AB84"/>
  <c r="AD83"/>
  <c r="AC83"/>
  <c r="AB83"/>
  <c r="AD82"/>
  <c r="AC82"/>
  <c r="AB82"/>
  <c r="AD81"/>
  <c r="AC81"/>
  <c r="AB81"/>
  <c r="AD80"/>
  <c r="AC80"/>
  <c r="AB80"/>
  <c r="AD79"/>
  <c r="AC79"/>
  <c r="AB79"/>
  <c r="AD78"/>
  <c r="AC78"/>
  <c r="AB78"/>
  <c r="AD77"/>
  <c r="AC77"/>
  <c r="AB77"/>
  <c r="AD76"/>
  <c r="AC76"/>
  <c r="AB76"/>
  <c r="AD75"/>
  <c r="AC75"/>
  <c r="AB75"/>
  <c r="AD74"/>
  <c r="AC74"/>
  <c r="AB74"/>
  <c r="AD73"/>
  <c r="AC73"/>
  <c r="AB73"/>
  <c r="AD72"/>
  <c r="AC72"/>
  <c r="AB72"/>
  <c r="AD71"/>
  <c r="AC71"/>
  <c r="AB71"/>
  <c r="AD70"/>
  <c r="AC70"/>
  <c r="AB70"/>
  <c r="AD69"/>
  <c r="AC69"/>
  <c r="AB69"/>
  <c r="AD68"/>
  <c r="AC68"/>
  <c r="AB68"/>
  <c r="AD67"/>
  <c r="AC67"/>
  <c r="AB67"/>
  <c r="S35" i="20"/>
  <c r="R35"/>
  <c r="Q35"/>
  <c r="P35"/>
  <c r="O35"/>
  <c r="N35"/>
  <c r="M35"/>
  <c r="L35"/>
  <c r="K35"/>
  <c r="J35"/>
  <c r="I35"/>
  <c r="H35"/>
  <c r="G35"/>
  <c r="F35"/>
  <c r="E35"/>
  <c r="D35"/>
  <c r="C35"/>
  <c r="S35" i="19"/>
  <c r="R35"/>
  <c r="Q35"/>
  <c r="P35"/>
  <c r="O35"/>
  <c r="N35"/>
  <c r="M35"/>
  <c r="L35"/>
  <c r="K35"/>
  <c r="J35"/>
  <c r="I35"/>
  <c r="H35"/>
  <c r="G35"/>
  <c r="F35"/>
  <c r="E35"/>
  <c r="D35"/>
  <c r="C35"/>
  <c r="V37" i="18"/>
  <c r="U37"/>
  <c r="T37"/>
  <c r="S37"/>
  <c r="R37"/>
  <c r="Q37"/>
  <c r="P37"/>
  <c r="O37"/>
  <c r="N37"/>
  <c r="M37"/>
  <c r="L37"/>
  <c r="K37"/>
  <c r="J37"/>
  <c r="I37"/>
  <c r="H37"/>
  <c r="G37"/>
  <c r="F37"/>
  <c r="V37" i="17"/>
  <c r="U37"/>
  <c r="T37"/>
  <c r="S37"/>
  <c r="R37"/>
  <c r="Q37"/>
  <c r="P37"/>
  <c r="O37"/>
  <c r="N37"/>
  <c r="M37"/>
  <c r="L37"/>
  <c r="K37"/>
  <c r="J37"/>
  <c r="I37"/>
  <c r="H37"/>
  <c r="G37"/>
  <c r="F37"/>
  <c r="U38" i="16"/>
  <c r="T38"/>
  <c r="S38"/>
  <c r="R38"/>
  <c r="Q38"/>
  <c r="P38"/>
  <c r="O38"/>
  <c r="N38"/>
  <c r="M38"/>
  <c r="L38"/>
  <c r="K38"/>
  <c r="J38"/>
  <c r="I38"/>
  <c r="H38"/>
  <c r="G38"/>
  <c r="F38"/>
  <c r="E38"/>
  <c r="T38" i="15"/>
  <c r="S38"/>
  <c r="R38"/>
  <c r="Q38"/>
  <c r="P38"/>
  <c r="O38"/>
  <c r="N38"/>
  <c r="M38"/>
  <c r="L38"/>
  <c r="K38"/>
  <c r="J38"/>
  <c r="I38"/>
  <c r="H38"/>
  <c r="G38"/>
  <c r="F38"/>
  <c r="E38"/>
  <c r="S37" i="14"/>
  <c r="R37"/>
  <c r="Q37"/>
  <c r="P37"/>
  <c r="O37"/>
  <c r="N37"/>
  <c r="M37"/>
  <c r="L37"/>
  <c r="K37"/>
  <c r="J37"/>
  <c r="I37"/>
  <c r="H37"/>
  <c r="G37"/>
  <c r="F37"/>
  <c r="E37"/>
  <c r="D37"/>
  <c r="C37"/>
  <c r="S38" i="13"/>
  <c r="R38"/>
  <c r="Q38"/>
  <c r="P38"/>
  <c r="O38"/>
  <c r="N38"/>
  <c r="M38"/>
  <c r="L38"/>
  <c r="K38"/>
  <c r="J38"/>
  <c r="I38"/>
  <c r="H38"/>
  <c r="G38"/>
  <c r="F38"/>
  <c r="E38"/>
  <c r="D38"/>
  <c r="C38"/>
  <c r="AQ31" i="12"/>
  <c r="AS31" s="1"/>
  <c r="AQ30"/>
  <c r="AQ29"/>
  <c r="AS29" s="1"/>
  <c r="AQ28"/>
  <c r="AS28" s="1"/>
  <c r="AQ27"/>
  <c r="AS27" s="1"/>
  <c r="AQ26"/>
  <c r="AS26" s="1"/>
  <c r="AQ25"/>
  <c r="AS25" s="1"/>
  <c r="AQ24"/>
  <c r="AS24" s="1"/>
  <c r="AQ23"/>
  <c r="AS23" s="1"/>
  <c r="AQ22"/>
  <c r="AS22" s="1"/>
  <c r="AS21"/>
  <c r="AQ21"/>
  <c r="AQ20"/>
  <c r="AS20" s="1"/>
  <c r="AQ19"/>
  <c r="AS19" s="1"/>
  <c r="AQ18"/>
  <c r="AS18" s="1"/>
  <c r="AQ17"/>
  <c r="AS17" s="1"/>
  <c r="AQ16"/>
  <c r="AS16" s="1"/>
  <c r="AQ15"/>
  <c r="AS15" s="1"/>
  <c r="AQ14"/>
  <c r="AS14" s="1"/>
  <c r="AQ13"/>
  <c r="AS13" s="1"/>
  <c r="AQ12"/>
  <c r="AS12" s="1"/>
  <c r="AS11"/>
  <c r="AQ11"/>
  <c r="AQ10"/>
  <c r="AS10" s="1"/>
  <c r="AQ9"/>
  <c r="AS9" s="1"/>
  <c r="AQ8"/>
  <c r="AS8" s="1"/>
  <c r="AQ7"/>
  <c r="AS7" s="1"/>
  <c r="AQ6"/>
  <c r="AS6" s="1"/>
  <c r="AQ5"/>
  <c r="AS5" s="1"/>
  <c r="AF18"/>
  <c r="AE18"/>
  <c r="AE20" s="1"/>
  <c r="AD18"/>
  <c r="AD20" s="1"/>
  <c r="AC18"/>
  <c r="AC20" s="1"/>
  <c r="AB18"/>
  <c r="AB20" s="1"/>
  <c r="AA18"/>
  <c r="AA20" s="1"/>
  <c r="Z18"/>
  <c r="Z20" s="1"/>
  <c r="Y18"/>
  <c r="Y20" s="1"/>
  <c r="X18"/>
  <c r="X20" s="1"/>
  <c r="W18"/>
  <c r="W20" s="1"/>
  <c r="V18"/>
  <c r="V20" s="1"/>
  <c r="U18"/>
  <c r="U20" s="1"/>
  <c r="T18"/>
  <c r="T20" s="1"/>
  <c r="S18"/>
  <c r="S20" s="1"/>
  <c r="R18"/>
  <c r="R20" s="1"/>
  <c r="Q18"/>
  <c r="Q20" s="1"/>
  <c r="P18"/>
  <c r="P20" s="1"/>
  <c r="O18"/>
  <c r="O20" s="1"/>
  <c r="N18"/>
  <c r="N20" s="1"/>
  <c r="M18"/>
  <c r="M20" s="1"/>
  <c r="L18"/>
  <c r="L20" s="1"/>
  <c r="K18"/>
  <c r="K20" s="1"/>
  <c r="J18"/>
  <c r="J20" s="1"/>
  <c r="I18"/>
  <c r="I20" s="1"/>
  <c r="H18"/>
  <c r="H20" s="1"/>
  <c r="G18"/>
  <c r="G20" s="1"/>
  <c r="F18"/>
  <c r="F20" s="1"/>
  <c r="D183" i="22" l="1"/>
  <c r="E183"/>
  <c r="F183"/>
  <c r="L196"/>
  <c r="L198"/>
  <c r="L200"/>
  <c r="L204"/>
  <c r="L206"/>
  <c r="L208"/>
  <c r="L216"/>
  <c r="L191"/>
  <c r="L199"/>
  <c r="L207"/>
  <c r="L197"/>
  <c r="L205"/>
  <c r="L213"/>
</calcChain>
</file>

<file path=xl/sharedStrings.xml><?xml version="1.0" encoding="utf-8"?>
<sst xmlns="http://schemas.openxmlformats.org/spreadsheetml/2006/main" count="13679" uniqueCount="1764">
  <si>
    <t>Kod terytorialny</t>
  </si>
  <si>
    <t>Powiat</t>
  </si>
  <si>
    <t>Ogółem</t>
  </si>
  <si>
    <t>bieszczadzki</t>
  </si>
  <si>
    <t>1802</t>
  </si>
  <si>
    <t>1803</t>
  </si>
  <si>
    <t>1804</t>
  </si>
  <si>
    <t>1805</t>
  </si>
  <si>
    <t>1806</t>
  </si>
  <si>
    <t>1807</t>
  </si>
  <si>
    <t>1821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</si>
  <si>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</si>
  <si>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</si>
  <si>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</si>
  <si>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</si>
  <si>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</si>
  <si>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</si>
  <si>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</si>
  <si>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</si>
  <si>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</si>
  <si>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</si>
  <si>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</si>
  <si>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</si>
  <si>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</si>
  <si>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Krosno</t>
  </si>
  <si>
    <t>Przemyśl</t>
  </si>
  <si>
    <t>Rzeszów</t>
  </si>
  <si>
    <t>Tarnobrzeg</t>
  </si>
  <si>
    <t>RAZEM</t>
  </si>
  <si>
    <t>0-4 lat</t>
  </si>
  <si>
    <t>0</t>
  </si>
  <si>
    <t>1</t>
  </si>
  <si>
    <t>2</t>
  </si>
  <si>
    <t>3</t>
  </si>
  <si>
    <t>4</t>
  </si>
  <si>
    <t xml:space="preserve"> 5-9</t>
  </si>
  <si>
    <t>5</t>
  </si>
  <si>
    <t>6</t>
  </si>
  <si>
    <t>7</t>
  </si>
  <si>
    <t>8</t>
  </si>
  <si>
    <t>9</t>
  </si>
  <si>
    <t xml:space="preserve"> 10-14</t>
  </si>
  <si>
    <t>10</t>
  </si>
  <si>
    <t>11</t>
  </si>
  <si>
    <t>12</t>
  </si>
  <si>
    <t>13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</si>
  <si>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</si>
  <si>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</si>
  <si>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</si>
  <si>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</si>
  <si>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</si>
  <si>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</si>
  <si>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</si>
  <si>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</si>
  <si>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</si>
  <si>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</si>
  <si>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</si>
  <si>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</si>
  <si>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</si>
  <si>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</si>
  <si>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lat i więcej</t>
  </si>
  <si>
    <t>Wiek  produkcyjny</t>
  </si>
  <si>
    <t>18-64 lata mężczyźni</t>
  </si>
  <si>
    <t>18-59 lat  kobiety</t>
  </si>
  <si>
    <t>Wiek  mobilny</t>
  </si>
  <si>
    <t>Wiek  niemobilny</t>
  </si>
  <si>
    <t>45-64 lata mężczyźni</t>
  </si>
  <si>
    <t>45-59 lat  kobiety</t>
  </si>
  <si>
    <t>Wiek poprodukcyjny</t>
  </si>
  <si>
    <t>65 lat i wiecej mężczyźni</t>
  </si>
  <si>
    <t>60 lat i wiecej kobiety</t>
  </si>
  <si>
    <t>Biologiczne grupy wieku</t>
  </si>
  <si>
    <t>0-14   lat</t>
  </si>
  <si>
    <t>15-64   lat</t>
  </si>
  <si>
    <t>65 lat i więcej</t>
  </si>
  <si>
    <t>Edukacyjne grupy wieku</t>
  </si>
  <si>
    <t>3-6   lat</t>
  </si>
  <si>
    <t>7-12   lat</t>
  </si>
  <si>
    <t>13-15   lat</t>
  </si>
  <si>
    <t>16-18   lat</t>
  </si>
  <si>
    <t>19-24   lat</t>
  </si>
  <si>
    <t>Kobiety w wieku rozrodczym 15-49 lat</t>
  </si>
  <si>
    <t>1801</t>
  </si>
  <si>
    <t>Kod świadczenia</t>
  </si>
  <si>
    <t xml:space="preserve">Świadczenia </t>
  </si>
  <si>
    <t>Kod placówki</t>
  </si>
  <si>
    <t>Nazwa</t>
  </si>
  <si>
    <t>Lokalizacja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</si>
  <si>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</si>
  <si>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</si>
  <si>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</si>
  <si>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</si>
  <si>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</si>
  <si>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</si>
  <si>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</si>
  <si>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</si>
  <si>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</si>
  <si>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</si>
  <si>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</si>
  <si>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</si>
  <si>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</si>
  <si>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</si>
  <si>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</si>
  <si>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</si>
  <si>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</si>
  <si>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</si>
  <si>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</si>
  <si>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</si>
  <si>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spoza/brak danych</t>
  </si>
  <si>
    <t>04.4700.002.02</t>
  </si>
  <si>
    <t>LECZENIE ELEKTROWSTRZĄSAMI CHORYCH Z ZABURZENIAMI PSYCHICZNYMI (EW) ZE WSKAZAŃ ZYCIOWYCH</t>
  </si>
  <si>
    <t>09R/010021</t>
  </si>
  <si>
    <t>Samodzielny Publiczny Zespół Zakładów Opieki Zdrowotnej Powiatowy Szpital Specjalistyczny w Stalowej Woli</t>
  </si>
  <si>
    <t>Stalowa Wola</t>
  </si>
  <si>
    <t>04.4700.021.02</t>
  </si>
  <si>
    <t>ŚWIADCZENIA PSYCHIATRYCZNE DLA DOROSŁYCH</t>
  </si>
  <si>
    <t>09R/010002</t>
  </si>
  <si>
    <t>Zespół Opieki Zdrowotnej w Dębicy</t>
  </si>
  <si>
    <t>Dębica</t>
  </si>
  <si>
    <t>09R/010004</t>
  </si>
  <si>
    <t>Szpital Specjalistyczny w Jaśle</t>
  </si>
  <si>
    <t>Jasło</t>
  </si>
  <si>
    <t>09R/010007</t>
  </si>
  <si>
    <t>Samodzielny Publiczny Zespół Opieki Zdrowotnej w Leżajsku</t>
  </si>
  <si>
    <t>Leżajsk</t>
  </si>
  <si>
    <t>09R/010012</t>
  </si>
  <si>
    <t>Szpital Powiatowy</t>
  </si>
  <si>
    <t>Nowa Dęba</t>
  </si>
  <si>
    <t>09R/010041</t>
  </si>
  <si>
    <t>Specjalistyczny Psychiatryczny Zespół Opieki Zdrowotnej im. Profesora Antoniego Kępińskiego w Jarosławiu</t>
  </si>
  <si>
    <t>Jarosław</t>
  </si>
  <si>
    <t>09R/010043</t>
  </si>
  <si>
    <t>Wojewódzki Podkarpacki Szpital Psychiatryczny im. prof. Eugeniusza Brzezickiego w Żurawicy</t>
  </si>
  <si>
    <t>Żurawica k/Przemyśl</t>
  </si>
  <si>
    <t>09R/010044</t>
  </si>
  <si>
    <t>Kliniczny Szpital Wojewódzki Nr 1 im. Fryderyka Chopina w Rzeszowie</t>
  </si>
  <si>
    <t>04.4701.001.02</t>
  </si>
  <si>
    <t>ŚWIADCZENIA PSYCHIATRYCZNE DLA DZIECI I MŁODZIEŻY</t>
  </si>
  <si>
    <t>09R/030868</t>
  </si>
  <si>
    <t>Centrum Medyczne w Łańcucie Sp. z o.o.</t>
  </si>
  <si>
    <t>Łańcut</t>
  </si>
  <si>
    <t>04.4702.021.02</t>
  </si>
  <si>
    <t>ŚWIADCZENIA REHABILITACJI PSYCHIATRYCZNEJ</t>
  </si>
  <si>
    <t>04.4710.001.02</t>
  </si>
  <si>
    <t>ŚWIADCZENIA PSYCHIATRYCZNE DLA CHORYCH SOMATYCZNIE</t>
  </si>
  <si>
    <t>09R/010037</t>
  </si>
  <si>
    <t>04.4712.021.02</t>
  </si>
  <si>
    <t>ŚWIADCZENIA PSYCHOGERIATRYCZNE</t>
  </si>
  <si>
    <t>04.4730.021.02</t>
  </si>
  <si>
    <t>ŚWIADCZENIA W PSYCHIATRII SĄDOWEJ W WARUNKACH PODSTAWOWEGO ZABEZPIECZENIA</t>
  </si>
  <si>
    <t>04.4732.021.02</t>
  </si>
  <si>
    <t>ŚWIADCZENIA W PSYCHIATRII SĄDOWEJ W WARUNKACH WZMOCNIONEGO ZABEZPIECZENIA</t>
  </si>
  <si>
    <t>04.4740.002.02</t>
  </si>
  <si>
    <t>LECZENIE UZALEZNIEŃ STACJONARNE</t>
  </si>
  <si>
    <t>09R/010040</t>
  </si>
  <si>
    <t>Wojewódzki Szpital Podkarpacki im. Jana Pawła II w Krośnie</t>
  </si>
  <si>
    <t>09R/010067</t>
  </si>
  <si>
    <t>Wojewódzki Ośrodek Terapii Uzależnienia od Alkoholu i Współuzależnienia w Stalowej Woli</t>
  </si>
  <si>
    <t>09R/010167</t>
  </si>
  <si>
    <t>Samodzielny Publiczny Zakład Opieki Zdrowotnej Centrum Leczenia Uzależnień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</si>
  <si>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</si>
  <si>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</si>
  <si>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</si>
  <si>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</si>
  <si>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09R/010019</t>
  </si>
  <si>
    <t>Samodzielny Publiczny Zespół Opieki Zdrowotnej w Sanoku</t>
  </si>
  <si>
    <t>Sanok</t>
  </si>
  <si>
    <t>04.4750.021.02</t>
  </si>
  <si>
    <t>ŚWIADCZENIA REHABILITACYJNE DLA UZALEŻNIENIONYCH OD SUBSTANCJI PSYCHOAKTYWNYCH</t>
  </si>
  <si>
    <t>09R/030042</t>
  </si>
  <si>
    <t>Niepubliczny Zakład Opieki Zdrowotnej Centrum Interwencji Kryzysowej "Karan" w Rzeszowie</t>
  </si>
  <si>
    <t>04.5172.003.02</t>
  </si>
  <si>
    <t>ŚWIADCZENIA OPIEKUŃCZO-LECZNICZE PSYCHIATRYCZNE DLA DOROSŁYCH</t>
  </si>
  <si>
    <t>09R/030099</t>
  </si>
  <si>
    <t>Niepubliczny Zakład Opieki Zdrowotnej Zakład Pielęgnacyjno-Opiekuńczy Hospicjum Świętego Ojca Pio</t>
  </si>
  <si>
    <t>09R/031235</t>
  </si>
  <si>
    <t>Cieszanów k/Lubaczów</t>
  </si>
  <si>
    <t>Suma z Liczba pacjentów</t>
  </si>
  <si>
    <t>Wiek pacjentów</t>
  </si>
  <si>
    <t>Kod zakresu świadczeń</t>
  </si>
  <si>
    <t>Nazwa zakresu świadczeń</t>
  </si>
  <si>
    <t>0-18</t>
  </si>
  <si>
    <t>19-29</t>
  </si>
  <si>
    <t>30-64</t>
  </si>
  <si>
    <t>65+</t>
  </si>
  <si>
    <t>04.1700.001.02</t>
  </si>
  <si>
    <t>ŚWIADCZENIA PSYCHIATRYCZNE AMBULATORYJNE DLA DOROSŁYCH</t>
  </si>
  <si>
    <t>04.1701.001.02</t>
  </si>
  <si>
    <t>ŚWIADCZENIA PSYCHIATRYCZNE AMBULATORYJNE DLA DZIECI I MŁODZIEŻY</t>
  </si>
  <si>
    <t>04.1706.007.02</t>
  </si>
  <si>
    <t>LECZENIE NERWIC</t>
  </si>
  <si>
    <t>04.1707.007.02</t>
  </si>
  <si>
    <t>ŚWIADCZENIA DLA OSÓB Z AUTYZMEM DZIECIĘCYM LUB INNYMI CAŁOŚCIOWYMI ZABURZENIAMI ROZWOJU</t>
  </si>
  <si>
    <t>04.1740.007.02</t>
  </si>
  <si>
    <t>LECZENIE UZALEŻNIEŃ</t>
  </si>
  <si>
    <t>04.1743.007.02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</si>
  <si>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</si>
  <si>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</si>
  <si>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</si>
  <si>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</si>
  <si>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</si>
  <si>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</si>
  <si>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</si>
  <si>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</si>
  <si>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</si>
  <si>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</si>
  <si>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ŚWIADCZENIA PSYCHOLOGICZNE</t>
  </si>
  <si>
    <t>04.2700.020.02</t>
  </si>
  <si>
    <t>ŚWIADCZENIA DZIENNE PSYCHIATRYCZNE DLA DOROSŁYCH</t>
  </si>
  <si>
    <t>04.2701.001.02</t>
  </si>
  <si>
    <t>ŚWIADCZENIA DZIENNE PSYCHIATRYCZNE REHABILITACYJNE DLA DZIECI I MŁODZIEŻY</t>
  </si>
  <si>
    <t>04.2702.020.02</t>
  </si>
  <si>
    <t>ŚWIADCZENIA DZIENNE PSYCHIATRYCZNE REHABILITACYJNE DLA DOROSŁYCH</t>
  </si>
  <si>
    <t>04.2704.020.02</t>
  </si>
  <si>
    <t>ŚWIADCZENIA DZIENNE PSYCHIATRYCZNE GERIATRYCZNE</t>
  </si>
  <si>
    <t>04.2706.020.02</t>
  </si>
  <si>
    <t>ŚWIADCZENIA DZIENNE LECZENIA ZABURZEŃ NERWICOWYCH</t>
  </si>
  <si>
    <t>04.2708.001.02</t>
  </si>
  <si>
    <t>ŚWIADCZENIA DZIENNE REHABILITACYJNE DLA OSÓB Z CAŁOŚCIOWYMI ZABURZENIAMI ROZWOJOWYMI</t>
  </si>
  <si>
    <t>04.2712.020.02</t>
  </si>
  <si>
    <t>ŚWIADCZENIA DZIENNE TERAPII UZALEŻNIENIA OD ALKOHOLU</t>
  </si>
  <si>
    <t>04.2730.001.02</t>
  </si>
  <si>
    <t>LECZENIE ŚRODOWISKOWE (DOMOWE)</t>
  </si>
  <si>
    <t>Suma z liczbą pacjentów</t>
  </si>
  <si>
    <t>Lp</t>
  </si>
  <si>
    <t>FORMA</t>
  </si>
  <si>
    <t>powiat</t>
  </si>
  <si>
    <t>nazwa</t>
  </si>
  <si>
    <t>AMBULATORIUM</t>
  </si>
  <si>
    <t>1861</t>
  </si>
  <si>
    <t>1862</t>
  </si>
  <si>
    <t>1863</t>
  </si>
  <si>
    <t>1864</t>
  </si>
  <si>
    <t>(puste)</t>
  </si>
  <si>
    <t>ŚRODOWISKOWE</t>
  </si>
  <si>
    <t>DZIENNE</t>
  </si>
  <si>
    <t>STACJONARNE</t>
  </si>
  <si>
    <t>UZALEŻIENIE AMBULATORIUM</t>
  </si>
  <si>
    <t>UZALEŻNIENIE DZIENNE</t>
  </si>
  <si>
    <t>UZALEŻNIENIE STACJONARNE</t>
  </si>
  <si>
    <t>GUS</t>
  </si>
  <si>
    <t>TABL. 17. LUDNOŚĆ WEDŁUG WIEKU, PŁCI I POWIATÓW (LAU 1) W WOJEWÓDZTWIE PODKARPACKIM W DNIU 30 VI 2017 R.</t>
  </si>
  <si>
    <t>Źródło:</t>
  </si>
  <si>
    <t>https://stat.gov.pl/files/gfx/portalinformacyjny/pl/defaultaktualnosci/5468/6/22/1/ludnosc._stan_i_struktura_w_przekroju_terytorialnym._stan_w_dniu_30.06.2017.pdf</t>
  </si>
  <si>
    <t>Grupy wiekowe w statystykach podanych przez Oddział Podkarpacki NFZ: 0-18; 19-29; 30-64: 65+</t>
  </si>
  <si>
    <t>Wiek  0-18</t>
  </si>
  <si>
    <t>Wiek 19-29</t>
  </si>
  <si>
    <t>Wiek 30-64</t>
  </si>
  <si>
    <t>Wiek 65+</t>
  </si>
  <si>
    <t>Wiek 0-17 przedprodukcyjny</t>
  </si>
  <si>
    <t>ropczycki</t>
  </si>
  <si>
    <t>Wiek 19 +</t>
  </si>
  <si>
    <t>Wiek 18 +</t>
  </si>
  <si>
    <t>Liczba osób dorosłych 18+</t>
  </si>
  <si>
    <t>Dane z Oddziału Podkarpackiego NFZ</t>
  </si>
  <si>
    <t>Liczba pacjentów w grupach wiekowych korzystających z poszczególnych form świadczeń w 2017</t>
  </si>
  <si>
    <t>Liczba pacjentów z każdego powiatu w grupach wiekowych korzystających z poszczególnych form świadczeń w 2017</t>
  </si>
  <si>
    <t>teryt_popr</t>
  </si>
  <si>
    <t>nazwa_popr</t>
  </si>
  <si>
    <t>19+</t>
  </si>
  <si>
    <t>Suma końcowa</t>
  </si>
  <si>
    <t>Dane z Oddziału Podkarpackiego NFZ - okres sprawozdawczy 2017</t>
  </si>
  <si>
    <t>Wiek 0-18</t>
  </si>
  <si>
    <t>Wiek 19+</t>
  </si>
  <si>
    <t>brak danych</t>
  </si>
  <si>
    <t xml:space="preserve">Ogółem </t>
  </si>
  <si>
    <t>ATC kod poziomu 2</t>
  </si>
  <si>
    <t>ATC nazwa poziomu 2</t>
  </si>
  <si>
    <t>Suma z Wartość</t>
  </si>
  <si>
    <t>Suma z Opłata pacjenta</t>
  </si>
  <si>
    <t>Suma z Refundacja</t>
  </si>
  <si>
    <t>N02</t>
  </si>
  <si>
    <t>Leki przeciwbólowe</t>
  </si>
  <si>
    <t>N03</t>
  </si>
  <si>
    <t>Leki przeciwpadaczkowe (przeciwdrgawkowe)</t>
  </si>
  <si>
    <t>N04</t>
  </si>
  <si>
    <t>Leki przeciwparkinsonowe</t>
  </si>
  <si>
    <t>N05</t>
  </si>
  <si>
    <t>Leki psychotropowe (psycholeptyczne)</t>
  </si>
  <si>
    <t>N06</t>
  </si>
  <si>
    <t>Psychoanaleptyki</t>
  </si>
  <si>
    <t>N07</t>
  </si>
  <si>
    <t>Inne leki wpływające na układ nerwowy</t>
  </si>
  <si>
    <t>Koszty refundacji</t>
  </si>
  <si>
    <t>Brak danych</t>
  </si>
  <si>
    <t>Liczba pacjentów z poszczególnych powiatów leczonych na oddziałach stacjonarnych</t>
  </si>
  <si>
    <t>Nazwa podmiotu leczniczego prowadzącego oddziały stacjonarne</t>
  </si>
  <si>
    <t>Szpital Wojewódzki OLK / Wojewódzki Szpital im. Św.Ojca Pio w Przemyślu</t>
  </si>
  <si>
    <t>Niepubliczny Zakład Opieki Zdrowotnej Zakład Pielęgnacyjno-Opiekuńczy Katarzyna Kondracka</t>
  </si>
  <si>
    <t>Świadczenia psychiatryczne stacjonarne dla dorosłych</t>
  </si>
  <si>
    <t>Szpital Powiatowy w Nowej Dębie</t>
  </si>
  <si>
    <t>Liczba pacjentów z powiatu leczonych na oddziałach psychiatrycznych ogólnych w 2017</t>
  </si>
  <si>
    <t>Liczba mieszkańców dorosłych w powiecie</t>
  </si>
  <si>
    <t>Wskaźnik promilowy</t>
  </si>
  <si>
    <t xml:space="preserve">Liczba pacjentów z poszczególnych powiatów leczonych na stacjonarnych oddziałach psychiatrycznych dla dorosłych </t>
  </si>
  <si>
    <t>Oddziały w Dębicy</t>
  </si>
  <si>
    <t>Tabela dotycząca oddziałów psychiatrycznych ogólnych w układzie pionowym</t>
  </si>
  <si>
    <t>Liczba dorosłych mieszkańców w powiecie</t>
  </si>
  <si>
    <t>Oddziały w Jarosławiu</t>
  </si>
  <si>
    <t>Oddział w Jaśle</t>
  </si>
  <si>
    <t>Oddział w Leżajsku</t>
  </si>
  <si>
    <t>Oddziały w Nowej Dębie</t>
  </si>
  <si>
    <t>Oddział w Rzeszowie</t>
  </si>
  <si>
    <t>Oddział w Stalowej Woli</t>
  </si>
  <si>
    <t>Oddziały w Żurawicy k/Przemyśl</t>
  </si>
  <si>
    <t>Ogółem pacjenci z powiatu</t>
  </si>
  <si>
    <t>Statystyki ogólne</t>
  </si>
  <si>
    <t>MIN=1,35</t>
  </si>
  <si>
    <t>MAX=7,27</t>
  </si>
  <si>
    <t>Średnia = 3,51</t>
  </si>
  <si>
    <t>Odchylenie standardowe = 1,611191</t>
  </si>
  <si>
    <t>Przedział odchylenia standar (1,90-5,12)</t>
  </si>
  <si>
    <t>F00-F09</t>
  </si>
  <si>
    <t>F10</t>
  </si>
  <si>
    <t>F11-F19</t>
  </si>
  <si>
    <t>F20</t>
  </si>
  <si>
    <t>F21-F29</t>
  </si>
  <si>
    <t>F30, F32</t>
  </si>
  <si>
    <t>F31, F33</t>
  </si>
  <si>
    <t>F34- F39</t>
  </si>
  <si>
    <t>F40- F48</t>
  </si>
  <si>
    <t>F50</t>
  </si>
  <si>
    <t>F51-F59</t>
  </si>
  <si>
    <t>F60-F69</t>
  </si>
  <si>
    <t>F70-F79</t>
  </si>
  <si>
    <t>F80-F83; F88; F89</t>
  </si>
  <si>
    <t>F84</t>
  </si>
  <si>
    <t>F90-F98</t>
  </si>
  <si>
    <t>F99</t>
  </si>
  <si>
    <t>Razem</t>
  </si>
  <si>
    <t>Kod</t>
  </si>
  <si>
    <t>Nazwa powiatu</t>
  </si>
  <si>
    <t>Liczba pacjentów według grup rozpoznań leczonych łącznie na oddziałach dziennych typu:</t>
  </si>
  <si>
    <t>Liczba pacjentów według grup rozpoznań leczonych łacznie na oddziałach stacjonarnych typu:</t>
  </si>
  <si>
    <t>Liczba pacjentów według grup rozpoznań leczonych łącznie na oddziałach stacjonarnych typu:</t>
  </si>
  <si>
    <t>Liczba pacjentów według grup rozpoznań leczonych łącznie w opiece ambulatoryjnej typu:</t>
  </si>
  <si>
    <t>Liczba pacjentów według grup rozpoznań objętych leczeniem środowiskowym:</t>
  </si>
  <si>
    <t>ŚWIADCZENIA STACJONARNE</t>
  </si>
  <si>
    <t>OGÓŁEM KOSZT OPIEKI STACJONARNEJ</t>
  </si>
  <si>
    <t>ŚWIADCZENIA DZIENNE</t>
  </si>
  <si>
    <t>OGÓŁEM OPIEKA DZIENNA</t>
  </si>
  <si>
    <t>DZIENNE PSYCHIATRYCZNE DLA DOROSŁYCH</t>
  </si>
  <si>
    <t>DZIENNE PSYCHIATR REHAB DLA DZIECI I MŁODZIEŻY</t>
  </si>
  <si>
    <t>DZIENNE REHAB DLA OSÓB Z CAŁOŚCIOWYMI ZABURZENIAMI ROZWOJOWYMI</t>
  </si>
  <si>
    <t>DZIENNE PSYCHIATRYCZNE REHABILITACYJNE DLA DOROSŁYCH</t>
  </si>
  <si>
    <t>DZIENNE PSYCHIATRYCZNE GERIATRYCZNE</t>
  </si>
  <si>
    <t>DZIENNE LECZENIA ZABURZEŃ NERWICOWYCH</t>
  </si>
  <si>
    <t>ŚWIADCZENIA AMBULATORYJNE</t>
  </si>
  <si>
    <t>SUMA KOSZTÓW ŚWIADCZEŃ AMBULATORYJNYCH</t>
  </si>
  <si>
    <t>ZLICZENIE ŚWIADCZEŃ AMBULATORYJNYCH</t>
  </si>
  <si>
    <t xml:space="preserve">Kod </t>
  </si>
  <si>
    <t>LECZENIE ŚRODOWISKOWE</t>
  </si>
  <si>
    <t>SUMA</t>
  </si>
  <si>
    <t>Symulacja budżetu CZP w 2017 r.</t>
  </si>
  <si>
    <t>OGÓŁEM</t>
  </si>
  <si>
    <t>ZLICZENIE OPIEKA STACJONARNA</t>
  </si>
  <si>
    <t>ZLICZENIE OPIEKA DZIENNA</t>
  </si>
  <si>
    <t>Ludność - dorośli</t>
  </si>
  <si>
    <t>Stawka kapitacyjna w pilotażu</t>
  </si>
  <si>
    <t>Potencjalny budżet CZP</t>
  </si>
  <si>
    <t>Różnica symulowany budżet CZP - wydatki w 2017</t>
  </si>
  <si>
    <t>Różnica CZP w pilotażu - wydatki w 2017</t>
  </si>
  <si>
    <t>OPIEKA STACJONARNA</t>
  </si>
  <si>
    <t>OPIEKA DZIENNA</t>
  </si>
  <si>
    <t xml:space="preserve">STRUKTURA KOSZTÓW </t>
  </si>
  <si>
    <t>SYMULACJA BUDZETU CZP WG STAWKI KAPITACYJNEJ W PILOTAŻU</t>
  </si>
  <si>
    <t xml:space="preserve">Stawka kapitacyjna dla dorosłych wg średniej krajowej w 2017 </t>
  </si>
  <si>
    <t>PORADA LEKARSKA DIAGNOSTYCZNA - 0,75 GODZINY</t>
  </si>
  <si>
    <t>PORADA LEKARSKA DIAGNOSTYCZNA DLA DZIECI, MŁODZIEŻY - 1 GODZINA</t>
  </si>
  <si>
    <t>PORADA LEKARSKA TERAPEUTYCZNA - 0,50 GODZINY</t>
  </si>
  <si>
    <t>PORADA LEKARSKA TERAPEUTYCZNA DLA DZIECI, MŁODZIEŻY - 0,5 GODZINY</t>
  </si>
  <si>
    <t>PORADA KONTROLNA - 0,25 GODZINY</t>
  </si>
  <si>
    <t>PORADA KONTROLNA DLA DZIECI, MŁODZIEŻY - 0,25 GODZINY</t>
  </si>
  <si>
    <t>PORADA PSYCHOLOGICZNA DIAGNOSTYCZNA - 0,75 GODZINY</t>
  </si>
  <si>
    <t>PORADA PSYCHOLOGICZNA DIAGNOSTYCZNA DLA DZIECI, MŁODZIEŻY - 1 GODZINA</t>
  </si>
  <si>
    <t>PORADA PSYCHOLOGICZNA - 0,75 GODZINY</t>
  </si>
  <si>
    <t>SESJA PSYCHOTERAPII INDYWIDUALNEJ WYKONANA PRZEZ OSOBĘ W TRAKCIE SZKOLENIA DO UZYSKANIA CERTYFIKATU PSYCHOTERAPEUTY - MIN. 1 GODZ.</t>
  </si>
  <si>
    <t>SESJA PSYCHOTERAPII INDYWIDUALNEJ WYKONYWANA PRZEZ PSYCHOTERAPEUTĘ - MIN. 1 GODZ.</t>
  </si>
  <si>
    <t>SESJA PSYCHOTERAPII RODZINNEJ (UCZESTNIK) - 1 GODZINA</t>
  </si>
  <si>
    <t>SESJA PSYCHOTERAPII GRUPOWEJ (UCZESTNIK) - 1 GODZINA</t>
  </si>
  <si>
    <t>SESJA WSPARCIA PSYCHOSPOŁECZNEGO (UCZESTNIK) - 1 GODZINA</t>
  </si>
  <si>
    <t>PORADA LEKARSKA DIAGNOSTYCZNA DLA OSÓB Z AUTYZMEM DZIECIĘCYM - 1 GODZINA</t>
  </si>
  <si>
    <t>PORADA KOMPLEKSOWO - KONSULTACYJNA DLA OSÓB Z AUTYZMEM DZIECIĘCYM (1 GODZ.)</t>
  </si>
  <si>
    <t>PROGRAM TERAPEUTYCZNO - REHABILITACYJNY DLA OSÓB Z AUTYZMEM DZIECIĘCYM (1 GODZ.)</t>
  </si>
  <si>
    <t>WIZYTA/ PORADA DOMOWA/ ŚRODOWISKOWA MIEJSCOWA - OD1 DO 1,5 GODZINY</t>
  </si>
  <si>
    <t>WIZYTA/ PORADA DOMOWA/ ŚRODOWISKOWA ZAMIEJSCOWA - OD 1,5 DO 2 GODZIN</t>
  </si>
  <si>
    <t>WIZYTA/PORADA DOMOWA/ŚRODOWISKOWA - 1 GODZINA</t>
  </si>
  <si>
    <t>WIZYTA TERAPEUTY ŚRODOWISKOWEGO - 0,75 GODZINY</t>
  </si>
  <si>
    <t>PLD</t>
  </si>
  <si>
    <t>PLDDzM</t>
  </si>
  <si>
    <t>PLT</t>
  </si>
  <si>
    <t>PLTDzM</t>
  </si>
  <si>
    <t>PLK</t>
  </si>
  <si>
    <t>PKDzM</t>
  </si>
  <si>
    <t>PPD</t>
  </si>
  <si>
    <t>PPDDzM</t>
  </si>
  <si>
    <t>PP</t>
  </si>
  <si>
    <t>PPDzM</t>
  </si>
  <si>
    <t>SPIotsz</t>
  </si>
  <si>
    <t>SPIpzc</t>
  </si>
  <si>
    <t>SPR</t>
  </si>
  <si>
    <t>SPG</t>
  </si>
  <si>
    <t>SWPS</t>
  </si>
  <si>
    <t>PLDOADz</t>
  </si>
  <si>
    <t>PKKADz</t>
  </si>
  <si>
    <t>PTROADz</t>
  </si>
  <si>
    <t>WŚMiejsc</t>
  </si>
  <si>
    <t>WŚZaMiej</t>
  </si>
  <si>
    <t>WŚ</t>
  </si>
  <si>
    <t>WTŚ</t>
  </si>
  <si>
    <t>Liczba pacjentów korzystających z poszczególnych procedur</t>
  </si>
  <si>
    <t>PORADA LEKARSKA DIAGNOSTYCZNA OGÓŁEM</t>
  </si>
  <si>
    <t>PORADA LEKARSKA TERAPEUTYCZNA OGÓLNIE</t>
  </si>
  <si>
    <t>PORADA LEKARSKA KONTROLNA OGÓŁEM</t>
  </si>
  <si>
    <t>PORADA PSYCHOLOGICZNA DIAGNOSTYCZNA OGÓŁEM</t>
  </si>
  <si>
    <t>PORADA PSYCHOLOGICZNA OGÓŁEM</t>
  </si>
  <si>
    <t>SESJA PSYCHOTERAPII INDYWIDUALNEJ OGÓŁEM</t>
  </si>
  <si>
    <t>SESJA PSYCHOTERAPII RODZINNEJ OGÓŁEM</t>
  </si>
  <si>
    <t>SESJA PSYCHOTERAPII GRUPOWEJ</t>
  </si>
  <si>
    <t>SESJA WSPARCIA PSYCHOSPOŁECZNEGO</t>
  </si>
  <si>
    <t>PORADA LEKARSKA DIAGNOSTYCZNA DLA OSÓB Z AUTYZMEM DZIECIĘCYM</t>
  </si>
  <si>
    <t>PORADA KOMPLEKSOWO - KONSULTACYJNA DLA OSÓB Z AUTYZMEM DZIECIĘCYM</t>
  </si>
  <si>
    <t>PROGRAM TERAPEUTYCZNO - REHABILITACYJNY DLA OSÓB Z AUTYZMEM DZIECIĘCYM</t>
  </si>
  <si>
    <t>WIZYTA/ PORADA DOMOWA/ ŚRODOWISKOWA MIEJSCOWA</t>
  </si>
  <si>
    <t>WIZYTA/ PORADA DOMOWA/ ŚRODOWISKOWA ZAMIEJSCOWA</t>
  </si>
  <si>
    <t>WIZYTA/PORADA DOMOWA/ŚRODOWISKOWA</t>
  </si>
  <si>
    <t>WIZYTA TERAPEUTY ŚRODOWISKOWEGO</t>
  </si>
  <si>
    <t>PLD all</t>
  </si>
  <si>
    <t>PLT all</t>
  </si>
  <si>
    <t>PLK all</t>
  </si>
  <si>
    <t>PPD all</t>
  </si>
  <si>
    <t>PP all</t>
  </si>
  <si>
    <t>SPI</t>
  </si>
  <si>
    <t>ŁĄCZNIE</t>
  </si>
  <si>
    <t>Nazwa powiat</t>
  </si>
  <si>
    <t>ŚWIADCZENIE DZIENNE</t>
  </si>
  <si>
    <t>OGÓŁEM ŚWIADCZENIA STACJONARNE</t>
  </si>
  <si>
    <t>średnie</t>
  </si>
  <si>
    <t>-</t>
  </si>
  <si>
    <t>Lp.</t>
  </si>
  <si>
    <t>19</t>
  </si>
  <si>
    <t>56</t>
  </si>
  <si>
    <t>31</t>
  </si>
  <si>
    <t>18</t>
  </si>
  <si>
    <t>15</t>
  </si>
  <si>
    <t>36</t>
  </si>
  <si>
    <t>22</t>
  </si>
  <si>
    <t>24</t>
  </si>
  <si>
    <t>366</t>
  </si>
  <si>
    <t>SPECJALISTYCZNE USŁUGI OPIEKUŃCZE W MIEJSCU ZAMIESZKANIA DLA
OSÓB Z ZABURZENIAMI PSYCHICZNYMI W 2017 ROKU</t>
  </si>
  <si>
    <t>Liczba osób,
którym
przyznano
decyzją
świadczenie</t>
  </si>
  <si>
    <t>Liczba
świadczeń</t>
  </si>
  <si>
    <t>Kwota
świadczeń w zł</t>
  </si>
  <si>
    <t>Liczba rodzin</t>
  </si>
  <si>
    <t>Liczba osób w
rodzinach</t>
  </si>
  <si>
    <t>WOJEWÓDZKI ZESPÓŁ DO SPRAW ORZEKANIA O NIEPEŁNOSPRAWNOŚCI W WOJEWÓDZTWIE PODKARPACKIM</t>
  </si>
  <si>
    <t>Tabela 11.1 a Osoby zaliczone do osób niepełnosprawnychi prawomocnym orzeczeniem lub wyrokiem sądu z uwzględnieniem przyczyny</t>
  </si>
  <si>
    <t>niepełnosprawności, wieku oraz płci w podziale na powiaty</t>
  </si>
  <si>
    <t>Okres od 1/2016 do 4/2017</t>
  </si>
  <si>
    <t>Liczba osób według symbolu przyczyny niepełnosprawności 01-U</t>
  </si>
  <si>
    <t>Razem (7+8)</t>
  </si>
  <si>
    <t>według wieku</t>
  </si>
  <si>
    <t>według płci</t>
  </si>
  <si>
    <t>do 3 lat</t>
  </si>
  <si>
    <t>4-7 lat</t>
  </si>
  <si>
    <t>8-16 lat</t>
  </si>
  <si>
    <t>K</t>
  </si>
  <si>
    <t>M</t>
  </si>
  <si>
    <t>Liczba osób według symbolu przyczyny niepełnosprawności 02-P</t>
  </si>
  <si>
    <t>4-7</t>
  </si>
  <si>
    <t>8-16</t>
  </si>
  <si>
    <t>30</t>
  </si>
  <si>
    <t>23</t>
  </si>
  <si>
    <t>37</t>
  </si>
  <si>
    <t>28</t>
  </si>
  <si>
    <t>26</t>
  </si>
  <si>
    <t>21</t>
  </si>
  <si>
    <t>59</t>
  </si>
  <si>
    <t>40</t>
  </si>
  <si>
    <t>42</t>
  </si>
  <si>
    <t>27</t>
  </si>
  <si>
    <t>14</t>
  </si>
  <si>
    <t>46</t>
  </si>
  <si>
    <t>39</t>
  </si>
  <si>
    <t>16</t>
  </si>
  <si>
    <t>17</t>
  </si>
  <si>
    <t>20</t>
  </si>
  <si>
    <t>29</t>
  </si>
  <si>
    <t>25</t>
  </si>
  <si>
    <t>504</t>
  </si>
  <si>
    <t>80</t>
  </si>
  <si>
    <t>410</t>
  </si>
  <si>
    <t>158</t>
  </si>
  <si>
    <t>346</t>
  </si>
  <si>
    <t>Liczba osób według symbolu przyczyny niepełnosprawności 12-C</t>
  </si>
  <si>
    <t>48</t>
  </si>
  <si>
    <t>41</t>
  </si>
  <si>
    <t>139</t>
  </si>
  <si>
    <t>55</t>
  </si>
  <si>
    <t>61</t>
  </si>
  <si>
    <t>118</t>
  </si>
  <si>
    <t>162</t>
  </si>
  <si>
    <t>67</t>
  </si>
  <si>
    <t>35</t>
  </si>
  <si>
    <t>127</t>
  </si>
  <si>
    <t>75</t>
  </si>
  <si>
    <t>38</t>
  </si>
  <si>
    <t>62</t>
  </si>
  <si>
    <t>33</t>
  </si>
  <si>
    <t>68</t>
  </si>
  <si>
    <t>77</t>
  </si>
  <si>
    <t>32</t>
  </si>
  <si>
    <t>64</t>
  </si>
  <si>
    <t>51</t>
  </si>
  <si>
    <t>170</t>
  </si>
  <si>
    <t>53</t>
  </si>
  <si>
    <t>92</t>
  </si>
  <si>
    <t>146</t>
  </si>
  <si>
    <t>52</t>
  </si>
  <si>
    <t>124</t>
  </si>
  <si>
    <t>104</t>
  </si>
  <si>
    <t>100</t>
  </si>
  <si>
    <t>78</t>
  </si>
  <si>
    <t>140</t>
  </si>
  <si>
    <t>60</t>
  </si>
  <si>
    <t>44</t>
  </si>
  <si>
    <t>88</t>
  </si>
  <si>
    <t>83</t>
  </si>
  <si>
    <t>69</t>
  </si>
  <si>
    <t>201</t>
  </si>
  <si>
    <t>79</t>
  </si>
  <si>
    <t>91</t>
  </si>
  <si>
    <t>168</t>
  </si>
  <si>
    <t>225</t>
  </si>
  <si>
    <t>95</t>
  </si>
  <si>
    <t>93</t>
  </si>
  <si>
    <t>188</t>
  </si>
  <si>
    <t>105</t>
  </si>
  <si>
    <t>222</t>
  </si>
  <si>
    <t>49</t>
  </si>
  <si>
    <t>74</t>
  </si>
  <si>
    <t>99</t>
  </si>
  <si>
    <t>171</t>
  </si>
  <si>
    <t>70</t>
  </si>
  <si>
    <t>47</t>
  </si>
  <si>
    <t>2 412</t>
  </si>
  <si>
    <t>438</t>
  </si>
  <si>
    <t>892</t>
  </si>
  <si>
    <t>1 082</t>
  </si>
  <si>
    <t>466</t>
  </si>
  <si>
    <t>1 946</t>
  </si>
  <si>
    <r>
      <t xml:space="preserve">Tabela </t>
    </r>
    <r>
      <rPr>
        <sz val="11"/>
        <rFont val="Arial"/>
        <family val="2"/>
        <charset val="238"/>
      </rPr>
      <t>II.</t>
    </r>
    <r>
      <rPr>
        <sz val="11"/>
        <rFont val="Arial"/>
        <family val="2"/>
        <charset val="238"/>
      </rPr>
      <t>2a Osoby zaliczone do stopnia niepełnosprawności prawomocnym orzeczeniem (o stopniu niepełnosprawności lub orzeczeniem o wskazaniach</t>
    </r>
  </si>
  <si>
    <t>do ulg i uprawnień) lub wyrokiem sądu z uwzględnieniem przyczyny niepełnosprawności, wieku oraz płci w podziale na powiaty</t>
  </si>
  <si>
    <t>według stopnia niepełnosprawności</t>
  </si>
  <si>
    <t>według poziomu wykształcenia</t>
  </si>
  <si>
    <t>według zatrudnienia</t>
  </si>
  <si>
    <t>Razem (4+5+6)</t>
  </si>
  <si>
    <t>znaczny</t>
  </si>
  <si>
    <t>umiarkowany</t>
  </si>
  <si>
    <t>lekki</t>
  </si>
  <si>
    <t>16-25</t>
  </si>
  <si>
    <t>26-40</t>
  </si>
  <si>
    <t>41-59</t>
  </si>
  <si>
    <t>60 lat i więcej</t>
  </si>
  <si>
    <t>mniej niż podstawowe</t>
  </si>
  <si>
    <t>podstawowe i gimnazjalne</t>
  </si>
  <si>
    <t>zasadnicze</t>
  </si>
  <si>
    <t>wyższe</t>
  </si>
  <si>
    <t>pracujący</t>
  </si>
  <si>
    <t>niepracujący</t>
  </si>
  <si>
    <t>144</t>
  </si>
  <si>
    <t>34</t>
  </si>
  <si>
    <t>298</t>
  </si>
  <si>
    <t>271</t>
  </si>
  <si>
    <t>242</t>
  </si>
  <si>
    <t>353</t>
  </si>
  <si>
    <t>Nauczyciele</t>
  </si>
  <si>
    <t>na poziomie jednostki
(w osobach)</t>
  </si>
  <si>
    <t>na poziomie jednostki sprawozdawczej 
(w przypadku poradni w zespole będzie to liczba specjalistów w całym zespole)
(w osobach)</t>
  </si>
  <si>
    <t>Liczba wszystkich uczniów przyjętych przez PPP</t>
  </si>
  <si>
    <t>Liczba ORZECZEŃ o SPE/SPR wydawanych przez zespół orzekający w poradni</t>
  </si>
  <si>
    <t>Liczba OPINII</t>
  </si>
  <si>
    <t>Liczba godzin pomocy bezpośredniej udzielanej dzieciom i młodzieży</t>
  </si>
  <si>
    <t>Liczba godzin pomocy udzielanej rodzicom</t>
  </si>
  <si>
    <t>Liczba godzin pomocy udzielanej nauczycielom</t>
  </si>
  <si>
    <t>Liczba diagnoz psychologiczych</t>
  </si>
  <si>
    <t>Liczba diagnoz pedagogicznych</t>
  </si>
  <si>
    <t>pełnozatrudnieni</t>
  </si>
  <si>
    <t>niepełnozat (stos.pracy)</t>
  </si>
  <si>
    <t>niepełnozat (w etatach)</t>
  </si>
  <si>
    <t>Liczba psychologów zatrudnionych w poradni</t>
  </si>
  <si>
    <t>Liczba pedagogów zatrudnionych w poradni</t>
  </si>
  <si>
    <t>Liczba specjalistów zatrudnionych w poradni</t>
  </si>
  <si>
    <t>Liczba uczniów w powiecie</t>
  </si>
  <si>
    <t>Procent dzieci przyjętych w PPP</t>
  </si>
  <si>
    <t>niesłyszących i słabosłyszących</t>
  </si>
  <si>
    <t>niewidomych i słabowidzących</t>
  </si>
  <si>
    <t>niepełnosprawność intelektualna w stopniu lekkim</t>
  </si>
  <si>
    <t>niepełnosprawność intelektualna w stopniu umiarkowanym lub znacznym</t>
  </si>
  <si>
    <t>z niepełnosprawnościami sprzężonymi</t>
  </si>
  <si>
    <t>zagrożonych niedostosowaniem społecznym</t>
  </si>
  <si>
    <t>o potrzebie zajęć rewalidacyjno-wychowawczych</t>
  </si>
  <si>
    <t>o potrzebie indywidualnego nauczania</t>
  </si>
  <si>
    <t>uchylające</t>
  </si>
  <si>
    <t>o potrzebie indywidualnego obowiązkowego rocznego przygotowania przedszkolnego</t>
  </si>
  <si>
    <t>z niepełnosprawnością ruchową w tym z afazją</t>
  </si>
  <si>
    <t>z autyzmen w tym z zespołem Aspergera</t>
  </si>
  <si>
    <t>niedostosowanych społecznie</t>
  </si>
  <si>
    <t>o braku potrzeby kształcenia specjalnego</t>
  </si>
  <si>
    <t>o braku potrzeby indywidualnego nauczania</t>
  </si>
  <si>
    <t>odmowne</t>
  </si>
  <si>
    <t>o braku potrzeby indywidualnego obowiązkowego rocznego przygotowania przedszkolnego</t>
  </si>
  <si>
    <t>w wyniku odwołania do kuratora oświaty</t>
  </si>
  <si>
    <t>o braku potrzeby zajęć rewalidacyjno-wychowawczych</t>
  </si>
  <si>
    <t>Wczesnego wspomagania rozwoju dziecka</t>
  </si>
  <si>
    <t>Odroczenia rozpoczęcia spełniania przez dziecko obowiązku szkolnego</t>
  </si>
  <si>
    <t>Dostosowania wymagań edukacyjnych wynikajacych z programu nauczania do indywidualnych potrzeb edukacyjnych ucznia</t>
  </si>
  <si>
    <t>Udzielenie zezwolenia na indywidualny program lub tok nauki</t>
  </si>
  <si>
    <t>Pierwszeństwa w przyjęciu ucznia z problemami zdrowotnymi do szkoły ponadgimnazjalnej/ponadpodstawowej</t>
  </si>
  <si>
    <t>Objęcia dziecka pomocą psychologiczno-pedagogiczną w przedszkolu</t>
  </si>
  <si>
    <t>Objęcia dziecka pomocą psychologiczno-pedagogiczną w szkole lub placówce</t>
  </si>
  <si>
    <t>Inne opinie o przebadanych</t>
  </si>
  <si>
    <t>O specyficznych trudnościach w uczeniu się</t>
  </si>
  <si>
    <t>Wcześniejszego przyjęcia dziecka do szkoły podstawowej</t>
  </si>
  <si>
    <t>Przyjęcia ucznia szkoły podstawowej/gimnazjum do oddziału przysposabiajacego do pracy</t>
  </si>
  <si>
    <t>O której mowa w art. 16 ust. 10 pkt 2 lit. a UoSO /poza szkołą w domu/</t>
  </si>
  <si>
    <t>Zwolnienia ucznia z nauki drugiego języka obcego</t>
  </si>
  <si>
    <t>Braku przeciwwskazań do wykonywania przez dziecko pracy lub innych zajęć zarobkowych</t>
  </si>
  <si>
    <t>Zezwolenia na zatrudnienie młodocianego w celu przyuczenia do wykonywania określonej pracy lub nauki zawodu</t>
  </si>
  <si>
    <t>Objęcia ucznia nauką w klasie terapeutycznej</t>
  </si>
  <si>
    <t>Terapia logopedyczna</t>
  </si>
  <si>
    <t>Zajęcia z uczniami zdolnymi</t>
  </si>
  <si>
    <t>Zajęcia grupowe aktywizujące do wyboru kierunku kształcenia i zawodu</t>
  </si>
  <si>
    <t>Inne formy pomocy indywidualnej</t>
  </si>
  <si>
    <t>Inne formy pomocy grupowej</t>
  </si>
  <si>
    <t>Porady bez badań</t>
  </si>
  <si>
    <t>Porady po badaniach przesiewowych</t>
  </si>
  <si>
    <t>Terapia psychologiczna, w tym psychoterapia</t>
  </si>
  <si>
    <t>Indywidualne porady zawodowe na podstawie badań</t>
  </si>
  <si>
    <t>Indywidualne porady zawodowe bez badań</t>
  </si>
  <si>
    <t>Inne zajęcia o charakterze terapeutycznym</t>
  </si>
  <si>
    <t>Zajęcia grupowe prowadzone w szkołach i placówkach oświatowych</t>
  </si>
  <si>
    <t>Interwencja kryzysowa</t>
  </si>
  <si>
    <t>Socjoterapia</t>
  </si>
  <si>
    <t>Terapia dla zagrożonych uzależnieniami</t>
  </si>
  <si>
    <t>Zajęcia korekcyjno-kompensacyjne</t>
  </si>
  <si>
    <t>Ćwiczenia rehabilitacyjne</t>
  </si>
  <si>
    <t>Badania przesiewowe słuchu w ramach programu "Słyszę"</t>
  </si>
  <si>
    <t>Badania przesiewowe wzroku w ramach programu "Widzę"</t>
  </si>
  <si>
    <t>Mediacje i negocjacje</t>
  </si>
  <si>
    <t>Badania przesiewowe mowy w ramach programu "Mówię"</t>
  </si>
  <si>
    <t>Grupy wsparcia</t>
  </si>
  <si>
    <t>Warsztaty (liczba osób)</t>
  </si>
  <si>
    <t>Terapia rodzin (liczba rodzin)</t>
  </si>
  <si>
    <t>Prelekcje, wykłady (liczba spotkań)</t>
  </si>
  <si>
    <t>Inne (liczba osób)</t>
  </si>
  <si>
    <t>Treningi (liczba osób)</t>
  </si>
  <si>
    <t>Udział w radach pedagogicznych (liczba spotkań)</t>
  </si>
  <si>
    <t>Dzieci do 3 roku życia</t>
  </si>
  <si>
    <t>Dzieci w wieku przedszkolnym</t>
  </si>
  <si>
    <t>Uczniowie szkół podstawowych</t>
  </si>
  <si>
    <t>Uczniowie gimnazjów</t>
  </si>
  <si>
    <t>Młodzież nie ucząca się i nie pracująca</t>
  </si>
  <si>
    <t>Uczniowie szkół ponadgimnazjalnych</t>
  </si>
  <si>
    <t>1801 Suma</t>
  </si>
  <si>
    <t>powiat bieszczadzki</t>
  </si>
  <si>
    <t>1802 Suma</t>
  </si>
  <si>
    <t>powiat brzozowski</t>
  </si>
  <si>
    <t>1803 Suma</t>
  </si>
  <si>
    <t>powiat dębicki</t>
  </si>
  <si>
    <t>1804 Suma</t>
  </si>
  <si>
    <t>powiat jarosławski</t>
  </si>
  <si>
    <t>1805 Suma</t>
  </si>
  <si>
    <t>powiat jasielski</t>
  </si>
  <si>
    <t>1806 Suma</t>
  </si>
  <si>
    <t>powiat kolbuszowski</t>
  </si>
  <si>
    <t>1807 Suma</t>
  </si>
  <si>
    <t>powiat krośnieński</t>
  </si>
  <si>
    <t>1808 Suma</t>
  </si>
  <si>
    <t>powiat leżajski</t>
  </si>
  <si>
    <t>1809 Suma</t>
  </si>
  <si>
    <t>powiat lubaczowski</t>
  </si>
  <si>
    <t>1810 Suma</t>
  </si>
  <si>
    <t>powiat łańcucki</t>
  </si>
  <si>
    <t>1811 Suma</t>
  </si>
  <si>
    <t>powiat mielecki</t>
  </si>
  <si>
    <t>1812 Suma</t>
  </si>
  <si>
    <t>powiat niżański</t>
  </si>
  <si>
    <t>1813 Suma</t>
  </si>
  <si>
    <t>powiat przemyski</t>
  </si>
  <si>
    <t>1814 Suma</t>
  </si>
  <si>
    <t>powiat przeworski</t>
  </si>
  <si>
    <t>1815 Suma</t>
  </si>
  <si>
    <t>powiat ropczycko-sędziszowski</t>
  </si>
  <si>
    <t>1816 Suma</t>
  </si>
  <si>
    <t>powiat rzeszowski</t>
  </si>
  <si>
    <t>1817 Suma</t>
  </si>
  <si>
    <t>powiat sanocki</t>
  </si>
  <si>
    <t>1818 Suma</t>
  </si>
  <si>
    <t>powiat stalowowolski</t>
  </si>
  <si>
    <t>1819 Suma</t>
  </si>
  <si>
    <t>powiat strzyżowski</t>
  </si>
  <si>
    <t>1820 Suma</t>
  </si>
  <si>
    <t>powiat tarnobrzeski</t>
  </si>
  <si>
    <t>1821 Suma</t>
  </si>
  <si>
    <t>powiat leski</t>
  </si>
  <si>
    <t>1861 Suma</t>
  </si>
  <si>
    <t>1862 Suma</t>
  </si>
  <si>
    <t>1863 Suma</t>
  </si>
  <si>
    <t>1864 Suma</t>
  </si>
  <si>
    <t>Województwo podkarpackie</t>
  </si>
  <si>
    <t>Źródło danych: Wydział Polityki Społecznej Podkarpackiego Urzędu Marszałkowskiego</t>
  </si>
  <si>
    <t>Ogółem liczba Domów Pomocy Społecznej, miejsc i mieszkańców wg typów domów dotyczących osób z zaburzeniami psychicznymi na terenie województwa podkarpackiego w 2017 roku</t>
  </si>
  <si>
    <t>Uwaga: liczba mieszkańców domów nie odzwierciedla, z jakich powiatów oni pochodzą.</t>
  </si>
  <si>
    <t>OGÓŁEM wszystkie typy domów</t>
  </si>
  <si>
    <t>z tego dla: 3) osób przewlekle psychicznie chorych</t>
  </si>
  <si>
    <t>z tego dla: 4) dorosłych niepełnosprawnych intelektualnie</t>
  </si>
  <si>
    <t>z tego dla: 5) dzieci i młodzieży niepełnosprawnych intelektualnie</t>
  </si>
  <si>
    <t>z tego dla: 7) osób uzależnionych od alkoholu</t>
  </si>
  <si>
    <t>z tego dla: 11) osób dorosłych niepełnosprawnych intelektualnie oraz dzieci i młodzieży niepełnosprawnych intelektualnie</t>
  </si>
  <si>
    <t>Domy zarejestrowane</t>
  </si>
  <si>
    <t>Rzeczywista liczba domów</t>
  </si>
  <si>
    <t>Liczba miejsc</t>
  </si>
  <si>
    <t>Liczba mieszkańców</t>
  </si>
  <si>
    <t>X</t>
  </si>
  <si>
    <t>LP</t>
  </si>
  <si>
    <t>Liczba placówek wsparcia dziennego</t>
  </si>
  <si>
    <t>Przeciętna liczba umieszczonych dzieci</t>
  </si>
  <si>
    <t>Placówki wsparcia dziennego w województwie podkarpackim w 2017 roku</t>
  </si>
  <si>
    <t/>
  </si>
  <si>
    <t>LP.</t>
  </si>
  <si>
    <t>Nazwa
jednostki</t>
  </si>
  <si>
    <t xml:space="preserve">Liczba rodzin zastępczych </t>
  </si>
  <si>
    <t>Liczba dzieci w rodzinach zastępczych</t>
  </si>
  <si>
    <t xml:space="preserve"> Informacja statystyczna na temat rodzinnej pieczy zastępczej</t>
  </si>
  <si>
    <t>1.</t>
  </si>
  <si>
    <t>2.</t>
  </si>
  <si>
    <t>3.</t>
  </si>
  <si>
    <t xml:space="preserve">Liczba placówek
opiekuńczo-wychowawczych,
</t>
  </si>
  <si>
    <t>Miejsca w placówkach
opiekuńczo-wychowawczych
(przeciętnie)</t>
  </si>
  <si>
    <t xml:space="preserve">Dzieci umieszczone w
placówkach
opiekuńczo-wychowawczych
</t>
  </si>
  <si>
    <t xml:space="preserve"> Informacja statystyczna na temat instytucjonalnej pieczy zastępczej</t>
  </si>
  <si>
    <t xml:space="preserve"> Instytucjonalna piecza zastępcza -  placówki</t>
  </si>
  <si>
    <t>Wyszczególnienie</t>
  </si>
  <si>
    <t>Liczba placówek</t>
  </si>
  <si>
    <t>Przeciętna liczba miejsc</t>
  </si>
  <si>
    <t>liczba umieszczonych dzieci</t>
  </si>
  <si>
    <t>Regionalne placówki opiekuńczo-terapeutyczne:</t>
  </si>
  <si>
    <t>1.1.</t>
  </si>
  <si>
    <t>w tym prowadzone na zlecenie samorządu województwa</t>
  </si>
  <si>
    <t>Tabela G. Informacja statystyczna na temat działalności ośrodków adopcyjnych</t>
  </si>
  <si>
    <t>Liczba</t>
  </si>
  <si>
    <t>Ośrodki adopcyjne</t>
  </si>
  <si>
    <t>prowadzone przez samorząd województwa</t>
  </si>
  <si>
    <t>Poradnictwo prowadzone przez ośrodki adopcyjne dla:</t>
  </si>
  <si>
    <t>2.1.</t>
  </si>
  <si>
    <t>rodzin przysposabiających</t>
  </si>
  <si>
    <t>2.2.</t>
  </si>
  <si>
    <t>osób przysposabiających niepozostających w związku małżeńskim</t>
  </si>
  <si>
    <t>2.3.</t>
  </si>
  <si>
    <t>rodzin naturalnych</t>
  </si>
  <si>
    <r>
      <t>Szkolenia prowadzone przez ośrodki adopcyjne dla kandydatów na rodziny przysposabiające</t>
    </r>
    <r>
      <rPr>
        <vertAlign val="superscript"/>
        <sz val="8"/>
        <rFont val="Arial"/>
        <family val="2"/>
        <charset val="238"/>
      </rPr>
      <t>1)</t>
    </r>
  </si>
  <si>
    <t>4.</t>
  </si>
  <si>
    <t>Posiedzenia w sprawie okresowej oceny sytuacji dziecka, w tym:</t>
  </si>
  <si>
    <t>4.1.</t>
  </si>
  <si>
    <t>dzieci, których sprawy były przedmiotem posiedzeń</t>
  </si>
  <si>
    <t>5.</t>
  </si>
  <si>
    <t>Opinia kwalifikacyjna dla kandydata do przysposobienia dziecka, w tym:</t>
  </si>
  <si>
    <t>5.1.</t>
  </si>
  <si>
    <t>kandydata niepozostającego w związku małżeńskim</t>
  </si>
  <si>
    <t>6.</t>
  </si>
  <si>
    <t>Kwalifikacja dziecka do przysposobienia</t>
  </si>
  <si>
    <t>7.</t>
  </si>
  <si>
    <t>Dzieci, w stosunku do których złożono do sądu wniosek o przysposobienie</t>
  </si>
  <si>
    <t>8.</t>
  </si>
  <si>
    <r>
      <t>Dzieci przysposobione w przysposobieniu krajowym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w tym:</t>
    </r>
  </si>
  <si>
    <t>8.1.</t>
  </si>
  <si>
    <t>dzieci przysposobione zakwalifikowane uprzednio do przysposobienia przez ośrodek adopcyjny działający na terenie województwa</t>
  </si>
  <si>
    <t>8.2.</t>
  </si>
  <si>
    <t>dzieci przysposobione zakwalifikowane uprzednio do przysposobienia przez ośrodek adopcyjny działający na terenie województwa, zgłoszone do wojewódzkiego banku danych</t>
  </si>
  <si>
    <t>8.3.</t>
  </si>
  <si>
    <t>dzieci przysposobione przez osoby wskazane w art. 170 ust. 1 pkt 1 ustawy z dnia 9 czerwca 2011 r. o wspieraniu rodziny i systemie pieczy zastępczej</t>
  </si>
  <si>
    <t>8.4.</t>
  </si>
  <si>
    <t>dzieci przysposobione przez osoby wskazane w art. 170 ust. 1 pkt 2 ustawy z dnia 9 czerwca 2011 r. o wspieraniu rodziny i systemie pieczy zastępczej</t>
  </si>
  <si>
    <t>8.5.</t>
  </si>
  <si>
    <t>dzieci przysposobione przez rodziny lub osoby przysposabiające niepozostające w związku małżeńskim, inne niż wskazane w art. 170 ust. 1 pkt 1 i 2 ustawy z dnia 9 czerwca 2011 r. o wspieraniu rodziny i systemie pieczy zastępczej, które wcześniej przysposobiły rodzeństwo dziecka</t>
  </si>
  <si>
    <t>9.</t>
  </si>
  <si>
    <t>Dzieci przysposobione zakwalifikowane uprzednio do przysposobienia przez ośrodek adopcyjny działający na terenie innego województwa</t>
  </si>
  <si>
    <t>10.</t>
  </si>
  <si>
    <r>
      <t>Dzieci przysposobione w przysposobieniu międzynarodowym</t>
    </r>
    <r>
      <rPr>
        <vertAlign val="superscript"/>
        <sz val="8"/>
        <rFont val="Arial"/>
        <family val="2"/>
        <charset val="238"/>
      </rPr>
      <t>3)</t>
    </r>
  </si>
  <si>
    <t>11.</t>
  </si>
  <si>
    <t>Wsparcie psychologiczno-pedagogiczne w postępowaniu postadopcyjnym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</si>
  <si>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Należy wykazać liczbę osób przeszkolonych, w tym oboje małżonków oraz osoby przysposabiające niepozostające w związku małżeńskim.
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Dzieci przysposobione wykazywane są w województwie, na którego terenie zakwalifikowano dziecko do przysposobienia.
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Dzieci przysposobione wykazywane są w województwie, na terenie którego działają ośrodki upoważnione do współpracy z organami centralnymi innych państw lub z licencjonowanymi przez rządy
innych państw organizacjami lub ośrodkami adopcyjnymi.</t>
    </r>
  </si>
  <si>
    <t>Asystenci rodziny</t>
  </si>
  <si>
    <t>Liczba asystentów rodziny w gminie - układ powiatów</t>
  </si>
  <si>
    <t>Liczba rodzin, które korzystały z usług asystentów rodziny -  układ powiatów</t>
  </si>
  <si>
    <t>POWIAT</t>
  </si>
  <si>
    <t>NAZWA JEDNOSTKI PROWADZACEJ/ADRES</t>
  </si>
  <si>
    <t>ADRES WTZ</t>
  </si>
  <si>
    <t>TELEFON</t>
  </si>
  <si>
    <t>E-MAIL</t>
  </si>
  <si>
    <t>LICZBA UCZESTNI-KÓW  31.12.2017</t>
  </si>
  <si>
    <t>BIESZCZADZKI</t>
  </si>
  <si>
    <t>Stowarzyszenie „Wprowadzać w świat” ul. Gombrowicza 37; 38-700 Ustrzyki Dolne</t>
  </si>
  <si>
    <t>ul. Gombrowicza 37</t>
  </si>
  <si>
    <t>38-700 Ustrzyki Dolne</t>
  </si>
  <si>
    <t>13/471-18-37</t>
  </si>
  <si>
    <t>wtz.ustrzykidolne@op.pl</t>
  </si>
  <si>
    <t>BRZOZOWSKI</t>
  </si>
  <si>
    <t>Gmina Brzozów</t>
  </si>
  <si>
    <t>ul. Armii Krajowej 1; 36-200 Brzozów</t>
  </si>
  <si>
    <t xml:space="preserve">36-201 Brzozów </t>
  </si>
  <si>
    <t>Stara Wieś 793</t>
  </si>
  <si>
    <t>13/434-02-94 604261475</t>
  </si>
  <si>
    <t>wtz2@op.pl</t>
  </si>
  <si>
    <t>Polskie Stowarzyszenie na Rzecz Osób z Upośledzeniem Umysłowym Koło w Haczowie 36-213 Haczów 902</t>
  </si>
  <si>
    <t>36-213 Haczów 902</t>
  </si>
  <si>
    <t>13/439-17-87</t>
  </si>
  <si>
    <t>zk.haczow@psouu.org.pl</t>
  </si>
  <si>
    <t>wtz.haczow@psouu.org.pl</t>
  </si>
  <si>
    <t>DĘBICKI</t>
  </si>
  <si>
    <t>Stowarzyszenie Rodziców i Przyjaciół Dzieci Niepełnosprawnych RADOŚĆ</t>
  </si>
  <si>
    <t>39-200 Dębica; ul. Kolejowa 30A</t>
  </si>
  <si>
    <t xml:space="preserve">39-200 Dębica </t>
  </si>
  <si>
    <t>ul. Sienkiewicza 1</t>
  </si>
  <si>
    <t>14/682-55-00</t>
  </si>
  <si>
    <t>wtzdebica@radosc.debica.pl</t>
  </si>
  <si>
    <t xml:space="preserve">Bobrowa Wola 22,    </t>
  </si>
  <si>
    <t>39-204 Żyraków</t>
  </si>
  <si>
    <t>14/ 682 09 88</t>
  </si>
  <si>
    <t>wtzbobrowa@radosc.debica.pl</t>
  </si>
  <si>
    <t>Parafia Rzymsko- Katolicka pw. Krzyża Świętego w Brzostku ul. Słoneczna 1; 39-230 Brzostek</t>
  </si>
  <si>
    <t>ul. Szkolna 23</t>
  </si>
  <si>
    <t>39-230 Brzostek</t>
  </si>
  <si>
    <t>14/68-30-778</t>
  </si>
  <si>
    <t>wtz.brzostek@interia,pl</t>
  </si>
  <si>
    <t>JAROSŁAWSKI</t>
  </si>
  <si>
    <t>Polskie Stowarzyszenie na Rzecz Osób z Upośledzeniem Umysłowym Koło w Jarosławiu  ul. Wilsona 6a, 37-500 Jarosław</t>
  </si>
  <si>
    <t>ul. 3-go Maja 39</t>
  </si>
  <si>
    <t>37-500 Jarosław</t>
  </si>
  <si>
    <t>16/621-64-67</t>
  </si>
  <si>
    <t>wtz.jaroslaw@psouu.org.pl</t>
  </si>
  <si>
    <t>JASIELSKI</t>
  </si>
  <si>
    <t>Polskie Stowarzyszenie na Rzecz Osób z Upośledzeniem Umysłowym Koło w Jaśle ul. Floriańska 17; 38-200 Jasło</t>
  </si>
  <si>
    <t>ul. Floriańska 170</t>
  </si>
  <si>
    <t>38-200 Jasło</t>
  </si>
  <si>
    <t>13/448-23-40</t>
  </si>
  <si>
    <t>wtz-jaslo@o2.pl</t>
  </si>
  <si>
    <t>KOLBUSZOWSKI</t>
  </si>
  <si>
    <t>Caritas  Diecezji Rzeszowskiej</t>
  </si>
  <si>
    <t>ul. Jana Styki 21; 35-006 Rzeszów</t>
  </si>
  <si>
    <t>36-100 Kolbuszowa</t>
  </si>
  <si>
    <t>ul. Tyszkiewiczów 3</t>
  </si>
  <si>
    <t>17/22-75-878</t>
  </si>
  <si>
    <t>danieljakubowski@wp.pl</t>
  </si>
  <si>
    <t>KROŚNIEŃSKI</t>
  </si>
  <si>
    <t>Polskie Stowarzyszenie na Rzecz Osób z Upośledzeniem Umysłowym Koło w Rymanowie ul. Dworska; 38-520 Rymanów</t>
  </si>
  <si>
    <t>ul. Dworska 40</t>
  </si>
  <si>
    <t>38-520 Rymanów</t>
  </si>
  <si>
    <t>13/435-66-20</t>
  </si>
  <si>
    <t>zk.rymanow@psouu.org.pl</t>
  </si>
  <si>
    <t>wtz.rymanow@psouu.org.pl</t>
  </si>
  <si>
    <t>LESKI</t>
  </si>
  <si>
    <t xml:space="preserve">Stowarzyszenie Rodziców Dzieci z Mózgowym Porażeniem Dziecięcym </t>
  </si>
  <si>
    <t>ul. Kochanowskiego 12; 38-600 Lesko</t>
  </si>
  <si>
    <t>38-600 Lesko</t>
  </si>
  <si>
    <t>Huzele 110</t>
  </si>
  <si>
    <t>13/469-61-91</t>
  </si>
  <si>
    <t>wtzl@tlen.pl</t>
  </si>
  <si>
    <t>LEŻAJSKI</t>
  </si>
  <si>
    <t xml:space="preserve">Caritas Archidiecezji Przemyskiej- Oddział Leżajski </t>
  </si>
  <si>
    <t>ul. Jarosławska 4; 37-300 Leżajsk</t>
  </si>
  <si>
    <t>ul. Jarosławska 4</t>
  </si>
  <si>
    <t>37-300 Leżajsk</t>
  </si>
  <si>
    <t>17/24-02-401</t>
  </si>
  <si>
    <t>wtz_lezajsk@interia.pl</t>
  </si>
  <si>
    <t>LUBACZOWSKI</t>
  </si>
  <si>
    <r>
      <t>Stowarzyszenie Na Rzecz Osób Niepełnosprawnych "RAZEM"</t>
    </r>
    <r>
      <rPr>
        <sz val="12"/>
        <rFont val="Times New Roman"/>
        <family val="1"/>
        <charset val="238"/>
      </rPr>
      <t xml:space="preserve"> Słowackiego 9A lok. 4 37-600 Lubaczów </t>
    </r>
  </si>
  <si>
    <t xml:space="preserve">ul. Zielona 1, </t>
  </si>
  <si>
    <t xml:space="preserve">37-630 Oleszyce </t>
  </si>
  <si>
    <t>16/30 700 18  530 659 878</t>
  </si>
  <si>
    <t>wtzoleszyce2014@interia.pl</t>
  </si>
  <si>
    <t>ŁAŃCUCKI</t>
  </si>
  <si>
    <t>Stowarzyszenie Przyjaciół Młodzieży Specjalnej Troski w Łańcucie</t>
  </si>
  <si>
    <t>ul. Partyzantów 6; 37-100 Łańcut</t>
  </si>
  <si>
    <t>37-114 Białobrzegi  400 a</t>
  </si>
  <si>
    <t>17/224-59-40</t>
  </si>
  <si>
    <t>wtz@pro.onet.pl</t>
  </si>
  <si>
    <t>MIELECKI</t>
  </si>
  <si>
    <t>Miejski Ośrodek Pomocy Społecznej</t>
  </si>
  <si>
    <t>ul. Łukasiewicza 1c; 39-300 Mielec</t>
  </si>
  <si>
    <t>ul. Kocjana 15</t>
  </si>
  <si>
    <t>39-300 Mielec</t>
  </si>
  <si>
    <t>17/585-25-80</t>
  </si>
  <si>
    <t>wtz-mielec@pro.onet.pl</t>
  </si>
  <si>
    <t>NIŻAŃSKI</t>
  </si>
  <si>
    <t>CARITAS Diecezji Sandomierskiej</t>
  </si>
  <si>
    <t>ul. Opatowska 10, 27-600 Sandomierz</t>
  </si>
  <si>
    <t>ul. Rzeszowska 35, 37-420 Rudnik n. Sanem</t>
  </si>
  <si>
    <t>15/ 649-45-30</t>
  </si>
  <si>
    <t>wtzrudnik@caritas.pl</t>
  </si>
  <si>
    <t>PRZEMYSKI</t>
  </si>
  <si>
    <t>Polskie Towarzystwo Walki z Kalectwem Oddział w Przemyślu  37-700 Przemyśl; ul. Barska 15</t>
  </si>
  <si>
    <t>Korytniki</t>
  </si>
  <si>
    <t>37-741 Krasiczyn</t>
  </si>
  <si>
    <t>16/671-83-14</t>
  </si>
  <si>
    <t>szk7spec@poczta.onet.pl</t>
  </si>
  <si>
    <t>PRZEWORSKI</t>
  </si>
  <si>
    <t>Fundacja Pomocy Młodzieży im. Jana Pawła II WZRASTANIE w Lipniku</t>
  </si>
  <si>
    <t xml:space="preserve">Łopuszka Mała 13; 37-220 Kańczuga  </t>
  </si>
  <si>
    <t>ul. Kasztanowa 1</t>
  </si>
  <si>
    <t>37-200 Przeworsk</t>
  </si>
  <si>
    <t>16/648-39-99</t>
  </si>
  <si>
    <t>wtzprzeworsk@wp.pl</t>
  </si>
  <si>
    <t>ROPCZYCKO-  SĘDZISZOWSKI</t>
  </si>
  <si>
    <t xml:space="preserve">MOPS Wielopole Skrzyńskie </t>
  </si>
  <si>
    <t>39-110 Wielopole Skrzyńskie 200</t>
  </si>
  <si>
    <t>39-110 Wielopole Skrzyńskie 12</t>
  </si>
  <si>
    <t>17/ 22 14 143</t>
  </si>
  <si>
    <t>wtzwielopole@interia.pl</t>
  </si>
  <si>
    <t xml:space="preserve">ROPCZYCKO-  </t>
  </si>
  <si>
    <t>SĘDZISZOWSKI</t>
  </si>
  <si>
    <t>39-100 Ropczyce</t>
  </si>
  <si>
    <t>ul. Mickiewicza 59</t>
  </si>
  <si>
    <t>17/22-18-339</t>
  </si>
  <si>
    <t>wtzcropczyce@rzeszow.nq.pl</t>
  </si>
  <si>
    <t>RZESZOWSKI</t>
  </si>
  <si>
    <t xml:space="preserve">Polskie Stowarzyszenie “Młodzież Sprawna Inaczej” </t>
  </si>
  <si>
    <t xml:space="preserve">ul. Artylerzystów 7; 35-303 Rzeszów </t>
  </si>
  <si>
    <t>36-046 Zgłobień 69</t>
  </si>
  <si>
    <t>17/871-61-62</t>
  </si>
  <si>
    <t>wtzzglobien@op.pl</t>
  </si>
  <si>
    <t>SANOCKI</t>
  </si>
  <si>
    <t>Stowarzyszenie Świetlik w Sanoku              ul. Matejki 1; 38-500 Sanok</t>
  </si>
  <si>
    <t>Jagiellońska 22; 38-500 Sanok</t>
  </si>
  <si>
    <t>571 342 045</t>
  </si>
  <si>
    <t>stowarzyszenieswietlik@wp.pl</t>
  </si>
  <si>
    <t>Spółdzielnia Inwalidów SPÓJNIA</t>
  </si>
  <si>
    <t>ul. Kiczury 19; 38-500 Sanok</t>
  </si>
  <si>
    <t>ul. Robotnicza 19</t>
  </si>
  <si>
    <t>38-500 Sanok</t>
  </si>
  <si>
    <t>13/46-300-48</t>
  </si>
  <si>
    <t>wtzrobotniczasanok@onet.pl</t>
  </si>
  <si>
    <t>STALOWOWOLSKI</t>
  </si>
  <si>
    <t>ul. Dmowskiego 1; 37-450 Stalowa Wola</t>
  </si>
  <si>
    <t>ul. Podleśna 2</t>
  </si>
  <si>
    <t>37-450 Stalowa Wola</t>
  </si>
  <si>
    <t>15/842-50-75</t>
  </si>
  <si>
    <t>wtzprzymops@op.pl</t>
  </si>
  <si>
    <t>Stowarzyszenie na Rzecz Osób Szczególnej Troski “Nadzieja” 37-450 Stalowa Wola; Al. Jana Pawła II 21</t>
  </si>
  <si>
    <t>ul. Hutnicza 14</t>
  </si>
  <si>
    <t>15/842-11-83</t>
  </si>
  <si>
    <t>wtzkj@wp.pl</t>
  </si>
  <si>
    <t>Stowarzyszenie na Rzecz Dzieci i Młodzieży Niepełnosprawnej “Szansa”</t>
  </si>
  <si>
    <t>37-450 Stalowa Wola; ul. Czarnieckiego 3</t>
  </si>
  <si>
    <t>ul. Czarnieckiego 1</t>
  </si>
  <si>
    <t>15/642-76-20</t>
  </si>
  <si>
    <t>wtz_st.wola@wp.pl</t>
  </si>
  <si>
    <t>STRZYŻOWSKI</t>
  </si>
  <si>
    <t xml:space="preserve">Caritas Diecezji Rzeszowskiej </t>
  </si>
  <si>
    <t>38-102 Różanka 100</t>
  </si>
  <si>
    <t>17/277-51-90</t>
  </si>
  <si>
    <t>wtzrozanka1@onet.pl</t>
  </si>
  <si>
    <t>TARNOBRZESKI</t>
  </si>
  <si>
    <t>Miejsko- Gminny Ośrodek Pomocy Społecznej w Baranowie Sandomierskim</t>
  </si>
  <si>
    <t>ul. Zamkowa 24; 39-450 Baranów Sandomierski</t>
  </si>
  <si>
    <t>ul. Zamkowa 24</t>
  </si>
  <si>
    <t>39-450 Baranów Sandomierski</t>
  </si>
  <si>
    <t>15/811-85-36</t>
  </si>
  <si>
    <t>wtzbs_xl@wp.pl</t>
  </si>
  <si>
    <r>
      <t xml:space="preserve">Ośrodek Pomocy Społecznej  w Gorzycach                                      ul. 3 Maja 4, 39-432 Gorzyce </t>
    </r>
    <r>
      <rPr>
        <sz val="10"/>
        <rFont val="Times New Roman"/>
        <family val="1"/>
        <charset val="238"/>
      </rPr>
      <t xml:space="preserve"> </t>
    </r>
  </si>
  <si>
    <t xml:space="preserve">39-432 Gorzyce , </t>
  </si>
  <si>
    <t>ul. 11-go Listopada 12</t>
  </si>
  <si>
    <t>15/836-20-74</t>
  </si>
  <si>
    <t>warsztat@wtzgorzyce.pl</t>
  </si>
  <si>
    <t>KROSNO</t>
  </si>
  <si>
    <t>Polskie Stowarzyszenie na Rzecz Osób z Upośledzeniem Umysłowym Koło w Krośnie; ul. Powstańców Śląskich 16; 38-500 Krosno</t>
  </si>
  <si>
    <t>ul. Grodzka 49</t>
  </si>
  <si>
    <t>38-400 Krosno</t>
  </si>
  <si>
    <t>13/42-00-790</t>
  </si>
  <si>
    <t>wtz.krosno@psoni.org.pl</t>
  </si>
  <si>
    <t>PRZEMYŚL</t>
  </si>
  <si>
    <t>Spółdzielnia Niewidomych START</t>
  </si>
  <si>
    <t>ul. Batorego 22; 37-700 Przemyśl</t>
  </si>
  <si>
    <t>ul. Batorego 22</t>
  </si>
  <si>
    <t>37-700 Przemyśl</t>
  </si>
  <si>
    <t>16/678-69-68</t>
  </si>
  <si>
    <t>wtzprzemyslbatorego22@vp.pl</t>
  </si>
  <si>
    <t>Polskie Towarzystwo Walki z Kalectwem Oddział w Przemyślu</t>
  </si>
  <si>
    <t>37-700 Przemyśl; ul. Barska 15</t>
  </si>
  <si>
    <t>ul. Sobótki 23    37-700 Przemyśl</t>
  </si>
  <si>
    <t>16/670-15-16</t>
  </si>
  <si>
    <t>WTZ.przemysl@onet.pl</t>
  </si>
  <si>
    <t xml:space="preserve">Stowarzyszenie Wspierania Osób Niepełnosprawnych Intelektualnie </t>
  </si>
  <si>
    <t>ul. Rzeczna 8/10; 37-700 Przemyśl</t>
  </si>
  <si>
    <t>ul. Lelewela 8a</t>
  </si>
  <si>
    <t>16/678-04-40</t>
  </si>
  <si>
    <t>wtzswoni@gmail.com</t>
  </si>
  <si>
    <t>wtz@t.k.pl</t>
  </si>
  <si>
    <t>RZESZÓW</t>
  </si>
  <si>
    <t>CARITAS Diecezji Rzeszowskiej</t>
  </si>
  <si>
    <t>ul. Lubelska 13</t>
  </si>
  <si>
    <t>35-241 Rzeszów</t>
  </si>
  <si>
    <t>17/861-14-18</t>
  </si>
  <si>
    <t>k.baran1@wp.pl</t>
  </si>
  <si>
    <t>Dom Pomocy Społecznej</t>
  </si>
  <si>
    <t>ul. Załęska 7a; 35-322 Rzeszów</t>
  </si>
  <si>
    <t>ul. Załęska 7a</t>
  </si>
  <si>
    <t>35-322 Rzeszów</t>
  </si>
  <si>
    <t>17/857-87-55</t>
  </si>
  <si>
    <t>wtz.rzeszow@pro.onet.pl</t>
  </si>
  <si>
    <t xml:space="preserve">TARNOBRZEG </t>
  </si>
  <si>
    <t>Polskie Stowarzyszenie na Rzecz Osób z Upośledzeniem Umysłowym Koło w Tarnobrzegu Al. Niepodległości 2; 39-400 Tarnobrzeg</t>
  </si>
  <si>
    <t>Aleja Niepodległości 2</t>
  </si>
  <si>
    <t>39-400 Tarnobrzeg</t>
  </si>
  <si>
    <t>15/823-41-04</t>
  </si>
  <si>
    <t>psouu_tbg@wp.pl</t>
  </si>
  <si>
    <t>TARNOBRZEG</t>
  </si>
  <si>
    <t>Parafia Matki Bożej Nieustającej Pomocy  w Tarnobrzegu; ul. Konstytucji 3 Maja 11, 39-400 Tarnobrzeg</t>
  </si>
  <si>
    <t>ul. Wiślna 11</t>
  </si>
  <si>
    <t>15/823-27-70</t>
  </si>
  <si>
    <t>wtztbg@poczta.onet.pl</t>
  </si>
  <si>
    <t>Rok</t>
  </si>
  <si>
    <t>ogółem</t>
  </si>
  <si>
    <t>F*</t>
  </si>
  <si>
    <t xml:space="preserve">Ludność </t>
  </si>
  <si>
    <t>Wskaźn. promilowy</t>
  </si>
  <si>
    <t>Promil</t>
  </si>
  <si>
    <t>źródło: Bank Danych o Zdrowiu Podkarpackiego Urzędu Wojewódzkiego https://bdoz.rzeszow.uw.gov.pl/ )</t>
  </si>
  <si>
    <t xml:space="preserve">Oddziały w szpitalach ogólnych w woj. podkarpackim </t>
  </si>
  <si>
    <t>Psychia-tryczny</t>
  </si>
  <si>
    <t>Psychia-tryczny dla dzieci</t>
  </si>
  <si>
    <t>Psychia-tryczny dla chorych somat.</t>
  </si>
  <si>
    <t>Psychiatrii sądowej o wzmocn. zabezp.</t>
  </si>
  <si>
    <t>Leczenie uzaleznień</t>
  </si>
  <si>
    <t>Leczenia alk. zesp. abstyn.</t>
  </si>
  <si>
    <t>Terapii uzależ-nienia od alkoholu</t>
  </si>
  <si>
    <t>LICZBA ODDZIAŁÓW</t>
  </si>
  <si>
    <t>LICZBA ŁÓŻEK RZECZYWISTYCH</t>
  </si>
  <si>
    <t>WSKAŹNIK LICZBY ŁÓŻEK NA 10 TYS. LUDNOŚCI</t>
  </si>
  <si>
    <t>żródło: spr. MZ-29</t>
  </si>
  <si>
    <t>Leczeni w oddziałach szpitali ogólnych w woj. podkarpackim</t>
  </si>
  <si>
    <t>Rok*</t>
  </si>
  <si>
    <t xml:space="preserve"> Ogółem     (z ruchem chorych)</t>
  </si>
  <si>
    <t>Psychiatr.</t>
  </si>
  <si>
    <t>Psychiatr. dziec.</t>
  </si>
  <si>
    <t>Psychiatr. dla chorych somatycznie</t>
  </si>
  <si>
    <t>Psych. sądowej</t>
  </si>
  <si>
    <t>Leczenia uzależn.</t>
  </si>
  <si>
    <t>Detoksykacji</t>
  </si>
  <si>
    <t>Terapii uzal. od alkoh.</t>
  </si>
  <si>
    <t>LICZBA LECZONYCH</t>
  </si>
  <si>
    <t>WSKAŹNIK - LECZENI NA 1 ŁÓŻKO</t>
  </si>
  <si>
    <t>x</t>
  </si>
  <si>
    <t>WSKAŹNIK - PRZECIĘTNY POBYT CHOREGO W DNIACH</t>
  </si>
  <si>
    <t>WSKAŹNIK - WYKORZYSTANIA ŁÓŻKA W DNIACH</t>
  </si>
  <si>
    <t>WSKAŹNIK - WYKORZYSTANIA ŁÓŻKA W %</t>
  </si>
  <si>
    <t>* od 2011-2016 r. łącznie z resortem MON i MSW</t>
  </si>
  <si>
    <t xml:space="preserve">Zachorowalność dzieci i młodzieży (0-18 lat) według przyczyn w województwie podkarpackim - (osoby będące pod opieką lekarza podstawowej opieki zdrowotnej/ rodzinnego) - część I </t>
  </si>
  <si>
    <t>Liczba osób, u których stwierdzono schorzenia po raz pierwszy z powodu</t>
  </si>
  <si>
    <t>zaburz. odżywian. F50</t>
  </si>
  <si>
    <t>upośledzenie umysłowe F70-F79</t>
  </si>
  <si>
    <t>Wartości bezwzględne</t>
  </si>
  <si>
    <t>2015</t>
  </si>
  <si>
    <t>Wskaźnik na 100 tys. ludności</t>
  </si>
  <si>
    <t xml:space="preserve">Chorobowość dzieci i młodzieży (0-18 lat) wg przyczyn w województwie podkarpackim - (osoby będące pod opieką lekarza podstawowej opieki zdrowotnej/ </t>
  </si>
  <si>
    <t>lat 0-2</t>
  </si>
  <si>
    <t>lat 3-4</t>
  </si>
  <si>
    <t>lat 5-9</t>
  </si>
  <si>
    <t>lat 10-14</t>
  </si>
  <si>
    <t>lat 15-18</t>
  </si>
  <si>
    <t>2009</t>
  </si>
  <si>
    <t>2010</t>
  </si>
  <si>
    <t>Ogółem - wskaźnik na 100 tys. ludności</t>
  </si>
  <si>
    <t>2005</t>
  </si>
  <si>
    <t>2006</t>
  </si>
  <si>
    <t>2007</t>
  </si>
  <si>
    <t>2008</t>
  </si>
  <si>
    <t>Chorobowość dzieci i młodzieży (0-18 lat) wg przyczyn w województwie podkarpackim - (osoby będące pod opieką lekarza podstawowej opieki zdrowotnej/ rodzinnego) - część I</t>
  </si>
  <si>
    <t>Liczba osób, u których stwierdzono schorzenia ogółem z powodu</t>
  </si>
  <si>
    <t xml:space="preserve">MĘŻCZYŹNI </t>
  </si>
  <si>
    <t>KOBIETY</t>
  </si>
  <si>
    <t>Leczeni na zaburzenia psychiczne bez uzależnień w poradniach powiatu województwa podkarpackiego wg wieku</t>
  </si>
  <si>
    <t>OGÓŁEM - wskaźnik na 100 tys. ludności</t>
  </si>
  <si>
    <t>MIASTO</t>
  </si>
  <si>
    <t>WIEŚ</t>
  </si>
  <si>
    <t>MĘŻCZYŹNI - wskaźnik na 100 tys. ludności</t>
  </si>
  <si>
    <t>KOBIETY - wskaźnik na 100 tys. ludności</t>
  </si>
  <si>
    <t>MIASTO - wskaźnik na 100 tys. ludności</t>
  </si>
  <si>
    <t>WIEŚ - wskaźnik na 100 tys. ludności</t>
  </si>
  <si>
    <t>Leczeni na zaburzenia psychiczne bez uzależnień w poradniach powiatu województwa podkarpackiego  wg rozpoznania zasadniczego</t>
  </si>
  <si>
    <t xml:space="preserve">Ogółem z zaburzeniami psychicznymi
</t>
  </si>
  <si>
    <t xml:space="preserve"> zaburzenia organiczne (F00-F09)</t>
  </si>
  <si>
    <t>schizofrenia (F20)</t>
  </si>
  <si>
    <t>inne zaburzenia psychotyczne i urojeniowe /bez afektywnych i schizofrenii/ (F21-F29)</t>
  </si>
  <si>
    <t>epizody afektywne (F30 i F32)</t>
  </si>
  <si>
    <t>depresje nawracające i zaburzenia dwubiegunowe (F3HF33)</t>
  </si>
  <si>
    <t>inne zaburzenia nastroju (afektywne) (F34-F39)</t>
  </si>
  <si>
    <t>zaburzenia nerwicowe związane ze stresem i somatoformiczne (F40-F48)</t>
  </si>
  <si>
    <t>zespoły behawioralne związane z zaburzeniami odżywiania (F50)</t>
  </si>
  <si>
    <t>inne zespoły behawioralne związane z zaburzeniami fizjologicznymi i czynnikami fizycznymi (F51-F59)</t>
  </si>
  <si>
    <t>zaburzenia osobowości i zachowania dorosłych (F60-F69)</t>
  </si>
  <si>
    <t>upośledzenie umysłowe (F70-F79)</t>
  </si>
  <si>
    <t>całościowe zaburzenia rozwojowe (F84)</t>
  </si>
  <si>
    <t>pozostałe zaburzenia rozwoju psychicznego (F8O-F83, F88, F89)</t>
  </si>
  <si>
    <t>zaburzenia zachowania i emocji rozpoczynające się zwykle w dzieciństwie i w wieku młodzieńczym (F90-F98)</t>
  </si>
  <si>
    <t>nieokreślone zaburzenia psychiczne (F99)</t>
  </si>
  <si>
    <t>Obserwacja stanu psychicznego, rozpoznania nie ustalone, bez zaburzeń psychicznych i rozpoznania niepsychiatryczne</t>
  </si>
  <si>
    <t>Zarejestrowane zachorowania na zaburzenia psychiczne bez uzależnień w poradniach   woj. podkarpackiego  wg rozpoznania zasadniczego</t>
  </si>
  <si>
    <t>Zarejestrowane zachorowania na zaburzenia psychiczne bez uzależnień w poradniach   woj. podkarpackiego wg wieku</t>
  </si>
  <si>
    <t>Wybrany personel medyczny z wyższym wykształceniem pracujący w placówkach służby zdrowia w województwie podkarpackim</t>
  </si>
  <si>
    <t>Lekarze</t>
  </si>
  <si>
    <t>Pielęniarki ogółem</t>
  </si>
  <si>
    <t xml:space="preserve">mgr </t>
  </si>
  <si>
    <t>licencjat</t>
  </si>
  <si>
    <t>Psychol.</t>
  </si>
  <si>
    <t>Logo-
pedzi</t>
  </si>
  <si>
    <t>Terapeuci zajęciowi</t>
  </si>
  <si>
    <t>Instruktorzy terapii zajęciowej</t>
  </si>
  <si>
    <t>W liczbach bezwzględnych</t>
  </si>
  <si>
    <t>.</t>
  </si>
  <si>
    <t>Wskaźnik na 10 tys. ludności</t>
  </si>
  <si>
    <t xml:space="preserve">Podmioty lecznicze niebędące przedsiębiorcami        </t>
  </si>
  <si>
    <t xml:space="preserve">Pozostałe podmioty lecznicze        </t>
  </si>
  <si>
    <t>Praktyki lekarskie i pielęgniarskie</t>
  </si>
  <si>
    <t>* od 2011 roku  łącznie z resortem MON</t>
  </si>
  <si>
    <t>** podana liczba nie zawiera liczby lekarzy medycyny, lekarzy dentystów, farmaceutów i analityków medycznych (od 2011 roku diagnostów laboratoryjnych)</t>
  </si>
  <si>
    <t xml:space="preserve">*** od 2011 roku podana liczba zawiera również osoby, które rozpoczęły studia przed dniem 1 stycznia 1998 r. na kierunku rehabilitacja ruchowa i uzyskały tytuł mgr na tym kierunku albo rozpoczęły przed dniem 1 stycznia 1998 r. studia wyższe w AWF i uzyskały tytuł mgr oraz ukończyły specjalizację I lub II stopnia w dziedzinie rehabilitacji ruchowej albo rozpoczęły przed dniem 1 stycznia 1980 r. studia wyższe na kierunku wychowanie fizyczne i uzyskały tytuł mgr na tym kierunku oraz ukończyły w ramach studiów dwuletnią specjalizację z zakresu gimnastyki leczniczej lub rehabilitacji ruchowej, potwierdzoną legitymacją instruktora rehabilitacji ruchowej lub gimnastyki leczniczej. </t>
  </si>
  <si>
    <t>**** od 2011 roku podana liczba zawiera również osoby na kierunku technologia żywności i żywienia człowieka w specjalności żywienie człowieka.</t>
  </si>
  <si>
    <t xml:space="preserve">Pielęgniarki pracujące w placówkach służby zdrowia w województwie podkarpackim     </t>
  </si>
  <si>
    <t>ogółem ze specjalizacją</t>
  </si>
  <si>
    <t>specjalizacja psychiatryczna</t>
  </si>
  <si>
    <t>Podmioty lecznicze niebędące przedsiębiorcami</t>
  </si>
  <si>
    <t>Pozostałe podmioty lecznicze</t>
  </si>
  <si>
    <t xml:space="preserve">   </t>
  </si>
  <si>
    <t>Pielęgniarki ze średnim wykształceniem medycznym</t>
  </si>
  <si>
    <t>ogółem z kursem</t>
  </si>
  <si>
    <t>w tym z ukończonym kursem kwalifikacyjnym w zakresie pielęgniarstwa:</t>
  </si>
  <si>
    <t>rodzinnego</t>
  </si>
  <si>
    <t>w ochronie zdrowia pracujących</t>
  </si>
  <si>
    <t>anestezj. i intens. opieki</t>
  </si>
  <si>
    <t>psychiatrycznego</t>
  </si>
  <si>
    <t>onkologicznego</t>
  </si>
  <si>
    <t>zachowawczego</t>
  </si>
  <si>
    <t>środowiska nauczania i wychowania</t>
  </si>
  <si>
    <t>nefrolog. z dializoter.</t>
  </si>
  <si>
    <t>opieki długoterm.</t>
  </si>
  <si>
    <t>opieki paliatywnej</t>
  </si>
  <si>
    <t>ratunkowego</t>
  </si>
  <si>
    <t>chirurgicznego</t>
  </si>
  <si>
    <t>kardiologicznego</t>
  </si>
  <si>
    <t>pediatrycznego</t>
  </si>
  <si>
    <t>promocji zdrowia i edukacji zdr.</t>
  </si>
  <si>
    <t>neonatologicznego</t>
  </si>
  <si>
    <t>operacyjnego</t>
  </si>
  <si>
    <t>epidemiologicznego</t>
  </si>
  <si>
    <t>organizacji i zarządzania</t>
  </si>
  <si>
    <t>Wskaźnik na 10 tys. Ludności</t>
  </si>
  <si>
    <t>Lekarze specjaliści pracujący w woj. podkarpackim część 4</t>
  </si>
  <si>
    <t>psychiatrii</t>
  </si>
  <si>
    <t>psychiatrii
dzieci i młodzieży</t>
  </si>
  <si>
    <t>z ogółem specjaliści II stopnia</t>
  </si>
  <si>
    <t>z ogółem specjaliści *</t>
  </si>
  <si>
    <t xml:space="preserve">- </t>
  </si>
  <si>
    <t>PODMIOTY LECZNICZE NIEBĘDĄCE PRZEDSIĘBIORCAMI</t>
  </si>
  <si>
    <t>z podmiotów leczniczych niebędących przedsiębiorcami specjaliści II stopnia</t>
  </si>
  <si>
    <t>z podmiotów leczniczych niebędących przedsiębiorcami specjaliści *</t>
  </si>
  <si>
    <t>POZOSTAŁE PODMIOTY LECZNICZE</t>
  </si>
  <si>
    <t>z pozostałych podmiotów leczniczych specjaliści II stopnia</t>
  </si>
  <si>
    <t>z pozostałych podmiotów leczniczych specjaliści nowym trybem*</t>
  </si>
  <si>
    <t>PRAKTYKI LEKARSKIE</t>
  </si>
  <si>
    <t>z praktyk specjaliści II stopnia</t>
  </si>
  <si>
    <t>z praktyk specjaliści nowym trybem*</t>
  </si>
  <si>
    <t>* od 2011 roku z MON</t>
  </si>
  <si>
    <t>Lekarze specjaliści pracujący w woj. podkarpackim część 3</t>
  </si>
  <si>
    <t>medycyna rodzinna</t>
  </si>
  <si>
    <t>neurologii dziecięcej</t>
  </si>
  <si>
    <t>Tabela 1. Leczeni psychiatrycznie w trybie dziennym w woj. podkarpackim w 2016 r. wg zakresów świadczeń</t>
  </si>
  <si>
    <t>Zakres świadczeń</t>
  </si>
  <si>
    <t>Liczba leczonych</t>
  </si>
  <si>
    <t>Liczba osobodni</t>
  </si>
  <si>
    <t>Średni okres pobytu w dniach</t>
  </si>
  <si>
    <t>Świadczenia dzienne psychiatryczne dla dorosłych</t>
  </si>
  <si>
    <t>Świadczenia dzienne psychiatryczne rehabilitacyjne dla dzieci i młodzieży</t>
  </si>
  <si>
    <t>Świadczenia dzienne psychiatryczne rehabilitacyjne dla dorosłych</t>
  </si>
  <si>
    <t>Świadczenia dzienne psychiatryczne geriatryczne</t>
  </si>
  <si>
    <t>Świadczenia dzienne leczenia zaburzeń nerwicowych</t>
  </si>
  <si>
    <t>Świadczenia dzienne terapii uzależnienia od alkoholu</t>
  </si>
  <si>
    <t>Nazwa świadczeniodawcy</t>
  </si>
  <si>
    <t>Szpital Specjalistyczny w Brzozowie Podkarpacki Ośrodek Onkologiczny im. Ks. B. Markiewicza</t>
  </si>
  <si>
    <t>Samodzielny Publiczny Zespół Opieki Zdrowotnej w Lesku</t>
  </si>
  <si>
    <t>Niepubliczny Zakład Opieki Zdrowotnej Podkarpackie Centrum Zdrowia Psychicznego Spółka Cywilna w Przemyślu</t>
  </si>
  <si>
    <t>NZOZ ANIMA Centrum Psychiatrii w Rzeszowie</t>
  </si>
  <si>
    <t>Samodzielny Publiczny Zespół Opieki Zdrowotnej Nr 1 w Rzeszowie</t>
  </si>
  <si>
    <t>Kliniczny Szpital Wojewódzki Nr 2 im. Św. Jadwigi Królowej w Rzeszowie</t>
  </si>
  <si>
    <t>Niepubliczny Zakład Opieki Zdrowotnej Zakład Pielęgnacyjno-Opiekuńczy Hospicjum Świętego Ojca Pio w Tarnobrzegu</t>
  </si>
  <si>
    <t>NZOZ MEDIKAL w Rzeszowie</t>
  </si>
  <si>
    <t>Centrum Zdrowia Psychicznego "Nervus" w Krośnie</t>
  </si>
  <si>
    <t>Niepubliczny Zakład Opieki Zdrowotnej Ośrodek Profilaktyki i Terapii Uzależnień w Mielcu</t>
  </si>
  <si>
    <t>Ośrodek Profilaktyki i Terapii Uzależnień w Jaśle</t>
  </si>
  <si>
    <t>Tabela 3. Mieszkańcy woj. podkarpackiego leczeni psychiatrycznie w trybie dziennym w woj. podkarpackim w 2016 r. wg zakresów świadczeń i miejsca zamieszkania pacjentów</t>
  </si>
  <si>
    <t>Powiat zamieszkania pacjenta</t>
  </si>
  <si>
    <t>Tabela 4. Mieszkańcy woj. podkarpackiego leczeni psychiatrycznie w szpitalach na oddziałach stacjonarnych w woj. podkarpackim w 2016 r. wg miejsca zamieszkania pacjentów</t>
  </si>
  <si>
    <t>Koszt</t>
  </si>
  <si>
    <t>?</t>
  </si>
  <si>
    <t>Tabela 5. Liczba Zespołów Leczenia Środowiskowego działających na terenie województwa podkarpackiego w 2016 roku.</t>
  </si>
  <si>
    <t>Liczba ZLŚ</t>
  </si>
  <si>
    <t>Tabela 6. Ambulatoryjna opieka psychiatryczna  w woj. podkarpackim w 2016 r. wg zakresów świadczeń i miejsc ich udzielania</t>
  </si>
  <si>
    <t>Liczba miejsc udzielania świadczeń</t>
  </si>
  <si>
    <t>Świadczenia psychiatryczne ambulatoryjne dla dorosłych</t>
  </si>
  <si>
    <t>Świadczenia psychiatryczne ambulatoryjne dla dzieci i  młodzieży</t>
  </si>
  <si>
    <t>Leczenie nerwic</t>
  </si>
  <si>
    <t>Świadczenia dla osób z autyzmem dziecięcym lub innymi całościowymi zaburzeniami rozwoju</t>
  </si>
  <si>
    <t>Leczenie uzależnień</t>
  </si>
  <si>
    <t>Świadczenia terapii uzależnień dla dzieci i młodzieży</t>
  </si>
  <si>
    <t>Świadczenia terapii uzależnienia i współuzależnienia od alkoholu</t>
  </si>
  <si>
    <t>Świadczenia terapii uzależnienia od substancji psychoaktywnych innych niż alkohol</t>
  </si>
  <si>
    <t>Świadczenia seksuologiczne i patologii współżycia</t>
  </si>
  <si>
    <t>Świadczenia psychologiczne</t>
  </si>
  <si>
    <t>Tabela 7. Dzienna opieka psychiatryczna  w woj. podkarpackim w 2016 r. wg zakresów świadczeń i miejsc ich udzielania</t>
  </si>
  <si>
    <t>Łańcucki</t>
  </si>
  <si>
    <t>Tabela 2. Leczeni psychiatrycznie w trybie dziennym w woj. podkarpackim w 2016 r. wg zakresów świadczeń i świadczeniodawców</t>
  </si>
  <si>
    <t>Źródło: Oddział Podkarpacki NFZ - dane dotyczą 2016 roku</t>
  </si>
  <si>
    <t>Tabela 11. Wybrany personel udzielający świadczeń w ramach umów w rodzaju opieka psychiatryczna i leczenie uzależnień w woj. podkarpackim wg stanu w dniu 31.12.2017 r.</t>
  </si>
  <si>
    <t>Grupa zawodowa</t>
  </si>
  <si>
    <t>Liczba osób</t>
  </si>
  <si>
    <t>Psycholodzy</t>
  </si>
  <si>
    <t>Psychoterapeuci</t>
  </si>
  <si>
    <t>Psychoterapeuci uzależnień</t>
  </si>
  <si>
    <t>Pielęgniarki</t>
  </si>
  <si>
    <t>Pedagodzy specjalni</t>
  </si>
  <si>
    <t>Źródło: Oddział Podkarpacki NFZ</t>
  </si>
  <si>
    <t>Tabela 1. Mieszkańcy woj. podkarpackiego  w wieku 0-18 lat korzystający w 2017 r. ze świadczeń ambulatoryjnych i środowiskowych w opiece psychiatrycznej i terapii uzależnień</t>
  </si>
  <si>
    <t>Liczba leczonych pacjentów</t>
  </si>
  <si>
    <t>w tym leczeni w trybie</t>
  </si>
  <si>
    <t>ambulatoryjnym</t>
  </si>
  <si>
    <t>środowiskowowym</t>
  </si>
  <si>
    <t>Rozpoznanie ICD-10</t>
  </si>
  <si>
    <t>Liczba pacjentów</t>
  </si>
  <si>
    <t>F34-F39</t>
  </si>
  <si>
    <t>F40-F48</t>
  </si>
  <si>
    <t>F80-F83, F88, F89</t>
  </si>
  <si>
    <r>
      <t>a)</t>
    </r>
    <r>
      <rPr>
        <sz val="11"/>
        <rFont val="Calibri"/>
        <family val="2"/>
        <charset val="238"/>
      </rPr>
      <t xml:space="preserve"> Jeden pacjent może być zaliczony do kilku grup rozpoznań</t>
    </r>
  </si>
  <si>
    <t>Wiek</t>
  </si>
  <si>
    <r>
      <t>b)</t>
    </r>
    <r>
      <rPr>
        <sz val="11"/>
        <rFont val="Calibri"/>
        <family val="2"/>
        <charset val="238"/>
      </rPr>
      <t xml:space="preserve"> Jeden pacjent może być zaliczony do kilku grup wiekowych</t>
    </r>
  </si>
  <si>
    <t>Tabela 4. Świadczenia ambulatoryjne i środowiskowe w opiece psychiatrycznej i terapii uzależnień udzielone mieszkańcom woj. podkarpackiego w wieku 0-18 lat w 2017 r. wg produktów jednostkowych</t>
  </si>
  <si>
    <t>Nazwa świadczenia jednostkowego</t>
  </si>
  <si>
    <t>Liczba porad</t>
  </si>
  <si>
    <t>Średnia wycena punktowa porady</t>
  </si>
  <si>
    <t>Średnia wartość punktu</t>
  </si>
  <si>
    <t>Koszt świadczeń</t>
  </si>
  <si>
    <t>Porada lekarska diagnostyczna - 0,75 godziny</t>
  </si>
  <si>
    <t>Porada psychologiczna diagnostyczna - 0,75 godziny</t>
  </si>
  <si>
    <t>Sesja psychoterapii indywidualnej - leczenie uzależnień - 1 godzina</t>
  </si>
  <si>
    <t>Sesja psychoterapii rodzinnej (uczestnik) - 1 godzina</t>
  </si>
  <si>
    <t>Sesja psychoterapii grupowej (uczestnik) - 1 godzina</t>
  </si>
  <si>
    <t>Sesja wsparcia psychospołecznego (uczestnik) - 1 godzina</t>
  </si>
  <si>
    <t>Wizyta/porada domowa/środowiskowa - 1 godzina</t>
  </si>
  <si>
    <t>Porada lekarska diagnostyczna dla dzieci, młodzieży - 1 godzina</t>
  </si>
  <si>
    <t>Porada lekarska terapeutyczna dla dzieci, młodzieży - 0,5 godziny</t>
  </si>
  <si>
    <t>Porada kontrolna dla dzieci, młodzieży - 0,25 godziny</t>
  </si>
  <si>
    <t>Porada psychologiczna diagnostyczna dla dzieci, młodzieży - 1 godzina</t>
  </si>
  <si>
    <t>Wizyta lu instruktora terapii uzależnień - 0,50 godziny</t>
  </si>
  <si>
    <t>Porada diagnostyczna - 0,75 godziny</t>
  </si>
  <si>
    <t>Porada lekarska diagnostyczna dla osób z autyzmem dziecięcym - 1 godzina</t>
  </si>
  <si>
    <t>Porada lekarska terapeutyczna - 0,50 godziny</t>
  </si>
  <si>
    <t>Porada kontrolna - 0,25 godziny</t>
  </si>
  <si>
    <t>Porada psychologiczna - 0,75 godziny</t>
  </si>
  <si>
    <t>Porada psychologiczna dla dzieci, młodzieży - 0,75 godziny</t>
  </si>
  <si>
    <t>Wizyta/ porada domowa/ środowiskowa miejscowa - od1 do 1,5 godziny</t>
  </si>
  <si>
    <t>Wizyta/ porada domowa/ środowiskowa zamiejscowa - od 1,5 do 2 godzin</t>
  </si>
  <si>
    <t>Sesja psychoterapii indywidualnej wykonywana przez psychoterapeutę - min. 1 godz.</t>
  </si>
  <si>
    <t>Sesja psychoterapii indywidualnej wykonana przez osobę w trakcie szkolenia do uzyskania certyfikatu psychoterapeuty - min. 1 godz.</t>
  </si>
  <si>
    <t>Porada lekarska diagnostyczna-leczenie uzależnień (0,75 godziny)</t>
  </si>
  <si>
    <t>Porada/wizyta lu diagnostyczna (0,75 godziny)</t>
  </si>
  <si>
    <t>Porada/wizyta lu terapeutyczna (kolejna) - 0,50 godziny</t>
  </si>
  <si>
    <t>Sesja psychoterapii grupowej (uczestnik) -2 godziny</t>
  </si>
  <si>
    <t>Porada lekarska terapeutyczna (kolejna) -0,25 godz</t>
  </si>
  <si>
    <t>Porada kompleksowo - konsultacyjna dla osób z autyzmem dziecięcym (1 godz.)</t>
  </si>
  <si>
    <t>Program terapeutyczno - rehabilitacyjny dla osób z autyzmem dziecięcym (1 godz.)</t>
  </si>
  <si>
    <t>Tabela 5. Świadczenia dzienne psychiatryczne dla dzieci i młodzieży udzielone mieszkańcom woj. podkarpackiego w wieku 0-18 lat w 2017 r. wg miejsca realizacji</t>
  </si>
  <si>
    <t>Szpital Neuropsychiatryczny im. Prof. M. Kaczyńskiego Samodzielny Publiczny Zakład Opieki Zdrowotnej w Lublinie</t>
  </si>
  <si>
    <t>Dzienny Ośrodek Psychiatrii i Zaburzeń Mowy dla Dzieci i Młodzieży we Wrocławiu</t>
  </si>
  <si>
    <t>Tabela 6. Świadczenia dzienne psychiatryczne dla dzieci i młodzieży udzielone mieszkańcom woj. podkarpackiego w wieku 0-18 lat w 2017 r. wg miejsca zamieszkania pacjenta</t>
  </si>
  <si>
    <t>Tabela 7. Świadczenia stacjonarne psychiatryczne dla dzieci i młodzieży udzielone mieszkańcom woj. podkarpackiego w wieku 0-18 lat w 2017 r. wg miejsca realizacji</t>
  </si>
  <si>
    <t>Świadczenia psychiatryczne dla dzieci i młodzieży</t>
  </si>
  <si>
    <t>Samodzielny Publiczny Zakład Opieki Zdrowotnej Centrum Leczenia Dzieci i Młodzieży w Zaborze</t>
  </si>
  <si>
    <t>Wojewódzki Specjalistyczny Szpital Dziecięcy im. Św. Ludwika w Krakowie</t>
  </si>
  <si>
    <t>Samodzielny Publiczny Zakład Opieki Zdrowotnej Szpital Uniwersytecki w Krakowie</t>
  </si>
  <si>
    <t>Wojewódzki Szpital Neuropsychiatryczny im. dr Emila Cyrana w Lublińcu</t>
  </si>
  <si>
    <t>Centrum Pediatrii im. Jana Pawła II w Sosnowcu Spółka z ograniczoną odpowiedzialnością</t>
  </si>
  <si>
    <t>Świętokrzyskie Centrum Psychiatrii w Morawicy</t>
  </si>
  <si>
    <t>Samodzielny Publiczny Szpital Kliniczny Nr 1 w Lublinie</t>
  </si>
  <si>
    <t>Niepubliczny Zakład Opieki Zdrowotnej Sudeckie Centrum Zdrowia w Pieszycach</t>
  </si>
  <si>
    <t>Instytut Psychiatrii i Neurologii w Warszawie</t>
  </si>
  <si>
    <t>Samodzielny Publiczny Dziecięcy Szpital Kliniczny w Warszawie</t>
  </si>
  <si>
    <t>Mazowieckie Centrum Neuropsychiatrii Sp. z o.o w Zagórzu</t>
  </si>
  <si>
    <t>Tabela 8. Świadczenia stacjonarne psychiatryczne dla dzieci i młodzieży udzielone mieszkańcom woj. podkarpackiego w wieku 0-18 lat w 2017 r. wg miejsca zamieszkania pacjenta</t>
  </si>
  <si>
    <t>Tabela 2. Mieszkańcy woj. podkarpackiego  w wieku 0-18 lat korzystający w 2017 r. ze świadczeń ambulatoryjnych i środowiskowych w opiece psychiatrycznej i terapii uzależnień wg rozpoznania ICD-10a)</t>
  </si>
  <si>
    <t>Tabela 3. Mieszkańcy woj. podkarpackiego  w wieku 0-18 lat korzystający w 2017 r. ze świadczeń ambulatoryjnych i środowiskowych w opiece psychiatrycznej i terapii uzależnień wg wieku w dniu udzielenia świadczenia b)</t>
  </si>
  <si>
    <t>Tabela 9. Świadczenia psychiatryczne w hostelach udzielone mieszkańcom woj. podkarpackiego w wieku 0-18 lat w 2017 r. wg miejsca realizacji</t>
  </si>
  <si>
    <t>Tabela 10. Świadczenia psychiatryczne w hostelach udzielone mieszkańcom woj. Podkarpackiego w wieku 0-18 lat w 2017 r. wg miejsca zamieszkania pacjenta</t>
  </si>
  <si>
    <t>Załącznik nr 3</t>
  </si>
  <si>
    <t>Centra Integracji Społecznej</t>
  </si>
  <si>
    <t>Nazwa i adres wspartego przez Województwo Podkarpackie CIS*</t>
  </si>
  <si>
    <t>Struktura uczestników CIS</t>
  </si>
  <si>
    <t xml:space="preserve"> (Dz. U. z 2016 r., poz.1828)</t>
  </si>
  <si>
    <t>Liczba osób, które:</t>
  </si>
  <si>
    <t xml:space="preserve">Centrum Integracji Społecznej w Sanoku </t>
  </si>
  <si>
    <t>ul. Stróżowska 15</t>
  </si>
  <si>
    <t>2016r.</t>
  </si>
  <si>
    <t>2017r.</t>
  </si>
  <si>
    <t>Rozpoczęły zajęcia</t>
  </si>
  <si>
    <t>Uczestniczyły w zajęciach</t>
  </si>
  <si>
    <t>Ukończyły zajęcia</t>
  </si>
  <si>
    <t>Osoby uzależnione od alkoholu</t>
  </si>
  <si>
    <t>Osoby uzależnione od narkotyków lub innych środków odurzających</t>
  </si>
  <si>
    <t>Osoby chore psychicznie</t>
  </si>
  <si>
    <t>Centrum Integracji Społecznej w Dąbrowie</t>
  </si>
  <si>
    <t>Dąbrowa 72</t>
  </si>
  <si>
    <t>37-600 Lubaczów</t>
  </si>
  <si>
    <t xml:space="preserve">Centrum Integracji Społecznej w Dębicy </t>
  </si>
  <si>
    <t>ul. Brzegowa 42</t>
  </si>
  <si>
    <t>39-200 Dębica</t>
  </si>
  <si>
    <t>Centrum Integracji Społecznej w Pilźnie</t>
  </si>
  <si>
    <t>ul. Legionów 28</t>
  </si>
  <si>
    <t>39-220 Pilzno</t>
  </si>
  <si>
    <t>Centrum Integracji Społecznej w Przemyślu</t>
  </si>
  <si>
    <t>ul. ks. Piotra Skargi 6</t>
  </si>
  <si>
    <t>Centrum Integracji Społecznej „Pawłowe Sioło” w Pawłosiowie</t>
  </si>
  <si>
    <t>Pawłosiów 428</t>
  </si>
  <si>
    <t>37 – 500 Jarosław</t>
  </si>
  <si>
    <t xml:space="preserve">Powiatowe Centrum Integracji Społecznej       w Orzechówce </t>
  </si>
  <si>
    <t>Orzechówka 326a</t>
  </si>
  <si>
    <t>36-220 Jasienica Rosielna</t>
  </si>
  <si>
    <t>Centrum Integracji Społecznej w Strzyżowie</t>
  </si>
  <si>
    <t>ul. Witosa 14 A</t>
  </si>
  <si>
    <t>38-100 Strzyżów</t>
  </si>
  <si>
    <t>(funkcjonuje od 2017r.)</t>
  </si>
  <si>
    <t>---</t>
  </si>
  <si>
    <t>* Zgodnie z Art. 8.1 ustawy o zatrudnieniu socjalnym (Dz. U. z 2016 r., poz.1828): „Marszałek województwa, na zasadach określonych w porozumieniu zawartym  z instytucją tworzącą, może przyznać Centrum dotację na pierwsze wyposażenie oraz dotację na działalność przez okres pierwszych 3 miesięcy z dochodów własnych samorządu województwa przeznaczonych na realizację wojewódzkiego programu profilaktyki i rozwiązywania problemów alkoholowych.</t>
  </si>
  <si>
    <t>INFORMACJA O USŁUGACH SPOŁECZNYCH I AKTYWIZACJI SPOŁECZNEJ</t>
  </si>
  <si>
    <t>Regionalny Ośrodek Polityki Społecznej w Rzeszowie informuje iż z Oceny Zasobów Pomocy Społecznej za 2016 roku wskazuje: specjalistyczne usługi opiekuńcze realizowane w miejscu zamieszkania dla osób z zaburzeniami psychicznymi w ramach zadań zleconych gminie:</t>
  </si>
  <si>
    <t>Liczba osób – 1.545</t>
  </si>
  <si>
    <t>Liczba świadczeń – 559146</t>
  </si>
  <si>
    <t>Kwota świadczeń w złotych – 10.718.801,- zł.</t>
  </si>
  <si>
    <t>Powyższe dane za 2017 rok będą dostępne dopiero początkiem lipca 2018r. po zebraniu danych do OZPS.</t>
  </si>
  <si>
    <t>Ponadto w załącznikach przesyłamy:</t>
  </si>
  <si>
    <t>Środowiskowe Domy Samopomocy w województwie podkarpackim – załącznik nr 1.</t>
  </si>
  <si>
    <t>Domy Pomocy Społecznej  w województwie podkarpackim – załącznik nr 2.</t>
  </si>
  <si>
    <t>Centra Integracji społecznej w województwie podkarpackim – załącznik nr 3.</t>
  </si>
  <si>
    <t>Zakłady aktywności Zawodowej w województwie podkarpackim – załącznik nr 4.</t>
  </si>
  <si>
    <t>Współpraca z organizacjami pozarządowymi – zadania zlecone w obszarze pomocy społecznej i wsparcia dotyczące  osób z zaburzeniami psychicznymi – załącznik nr 5.</t>
  </si>
  <si>
    <t>Załącznik Nr 1</t>
  </si>
  <si>
    <t>ŚRODOWISKOWE DOMY SAMOPOMOCY – WOJ. PODKARPACKIE</t>
  </si>
  <si>
    <t>/na podstawie danych z OZPS za rok 2016/</t>
  </si>
  <si>
    <t>w placówkach ogółem</t>
  </si>
  <si>
    <t xml:space="preserve">Liczba osób oczekujących </t>
  </si>
  <si>
    <t xml:space="preserve">(wg stanu na </t>
  </si>
  <si>
    <t>31 grudnia 2016 r.)</t>
  </si>
  <si>
    <t>m. Krosno</t>
  </si>
  <si>
    <t>m. Przemyśl</t>
  </si>
  <si>
    <t>m. Rzeszów</t>
  </si>
  <si>
    <t>m. Tarnobrzeg</t>
  </si>
  <si>
    <t>Suma</t>
  </si>
  <si>
    <t>OŚRODKI WSPARCIA DLA OSÓB Z ZABURZENIAMI PSYCHICZNYMI</t>
  </si>
  <si>
    <t>kluby samopomocy dla osób z zaburzeniami psychicznymi</t>
  </si>
  <si>
    <t>środowiskowe domy samopomocy</t>
  </si>
  <si>
    <r>
      <t>Ø</t>
    </r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dla osób przewlekle psychicznie chorych</t>
    </r>
  </si>
  <si>
    <r>
      <t>Ø</t>
    </r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dla osób upośledzonych umysłowo</t>
    </r>
  </si>
  <si>
    <r>
      <t>Ø</t>
    </r>
    <r>
      <rPr>
        <sz val="7"/>
        <rFont val="Times New Roman"/>
        <family val="1"/>
        <charset val="238"/>
      </rPr>
      <t xml:space="preserve"> </t>
    </r>
    <r>
      <rPr>
        <sz val="10"/>
        <rFont val="Verdana"/>
        <family val="2"/>
        <charset val="238"/>
      </rPr>
      <t>dla osób wykazujących inne przewlekłe zaburzenia czynności psychicznych</t>
    </r>
  </si>
  <si>
    <t>Załącznik Nr 2</t>
  </si>
  <si>
    <t>DOMY POMOCY SPOŁECZNEJ – WOJ. PODKARPACKIE</t>
  </si>
  <si>
    <t>/na podstawie danych z www.rzeszow.uw.gov.pl/</t>
  </si>
  <si>
    <t>DOMY POMOCY SPOŁECZNEJ</t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</si>
  <si>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przewlekle somatycznie chorych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</si>
  <si>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przewlekle psychicznie chorych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</si>
  <si>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dzieci  i młodzieży niepełnosprawnych intelektualnie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</si>
  <si>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dorosłych niepełnosprawnych intelektualnie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</si>
  <si>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dorosłych kobiet niepełnosprawnych intelektualnie</t>
    </r>
  </si>
  <si>
    <t>Wyżej wymieniona tabela nie obejmuje poniższych typów:</t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</si>
  <si>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 w podeszłym wieku</t>
    </r>
  </si>
  <si>
    <r>
      <t>Ø</t>
    </r>
    <r>
      <rPr>
        <sz val="7"/>
        <rFont val="Times New Roman"/>
        <family val="1"/>
        <charset val="238"/>
      </rPr>
      <t xml:space="preserve">  </t>
    </r>
    <r>
      <rPr>
        <sz val="10"/>
        <rFont val="Verdana"/>
        <family val="2"/>
        <charset val="238"/>
      </rPr>
      <t>dla osób niepełnosprawnych fizycznie</t>
    </r>
  </si>
  <si>
    <r>
      <t xml:space="preserve">Zgodnie z </t>
    </r>
    <r>
      <rPr>
        <b/>
        <sz val="8"/>
        <rFont val="Calibri"/>
        <family val="2"/>
        <charset val="238"/>
      </rPr>
      <t>ustawą o zatrudnieniu socjalnym</t>
    </r>
  </si>
  <si>
    <t>Załącznik Nr 4</t>
  </si>
  <si>
    <t>ZAKŁADY AKTYWNOŚCI ZAWODOWEJ W WOJEWÓDZTWIE PODKARPACKIM.</t>
  </si>
  <si>
    <t>l.p.</t>
  </si>
  <si>
    <t>ZAZ</t>
  </si>
  <si>
    <t xml:space="preserve">LICZBA </t>
  </si>
  <si>
    <t>OSÓB</t>
  </si>
  <si>
    <t>DOROŚLI</t>
  </si>
  <si>
    <t>NIEPEŁNOSPRAWNOŚĆ</t>
  </si>
  <si>
    <t>INTELEKTUALNA</t>
  </si>
  <si>
    <t>PSYCHICZNA</t>
  </si>
  <si>
    <t>AUTYZM</t>
  </si>
  <si>
    <t>ROK</t>
  </si>
  <si>
    <t>ZAZ Rzeszów</t>
  </si>
  <si>
    <t>ZAZ Wola Żyrakowska</t>
  </si>
  <si>
    <t>Dębicki</t>
  </si>
  <si>
    <t>ZAZ Wola Dalsza</t>
  </si>
  <si>
    <t>Łańcucku</t>
  </si>
  <si>
    <t>ZAZ Stare Oleszyce</t>
  </si>
  <si>
    <t>Lubaczowski</t>
  </si>
  <si>
    <t>ZAZ Jarosław</t>
  </si>
  <si>
    <t>Jarosławski</t>
  </si>
  <si>
    <t>ZAZ Jasło</t>
  </si>
  <si>
    <t>Jasielski</t>
  </si>
  <si>
    <t>ZAZ Wola Rafałowska</t>
  </si>
  <si>
    <t>Rzeszowski</t>
  </si>
  <si>
    <t>ZAZ Rymanów</t>
  </si>
  <si>
    <t>Krośnieński</t>
  </si>
  <si>
    <t>ZAZ Malinie</t>
  </si>
  <si>
    <t>Mielecki</t>
  </si>
  <si>
    <t>ZAZ Nowa Sarzyna</t>
  </si>
  <si>
    <t>Leżajski</t>
  </si>
  <si>
    <t>ZAZ Nr 1 Krosno</t>
  </si>
  <si>
    <t>Załącznik nr 5</t>
  </si>
  <si>
    <t>AKTYWNOŚĆ PROJEKTOWO – KONKURSOWA ROPS W LATACH 2016-2017</t>
  </si>
  <si>
    <t>Rok 2016</t>
  </si>
  <si>
    <t>Nazwa i adres podmiotu objętego wsparciem</t>
  </si>
  <si>
    <t xml:space="preserve">Beneficjenci zadania </t>
  </si>
  <si>
    <t>(liczba/powiat /rodzaj uzależnienia)</t>
  </si>
  <si>
    <t xml:space="preserve">Towarzystwo Przeciwdziałania Uzależnieniom „TRZEŹWA GMINA” </t>
  </si>
  <si>
    <t>w Chmielniku</t>
  </si>
  <si>
    <t>Chmielnik 146</t>
  </si>
  <si>
    <t>36 – 016 Chmielnik</t>
  </si>
  <si>
    <t>Dorosłe osoby uzależnione od alkoholu (60 osób), rodziny, w których występuje problem uzależnienia od alkoholu - osoby współuzależnione (60  rodzin).</t>
  </si>
  <si>
    <t>Mieszkańcy z powiatu rzeszowskiego (50 osób), łańcuckiego (25 osób), leżajskiego (20 osób), lubaczowskiego (20 osób), przemyskiego (40 osób), tarnobrzeskiego (30 osób), miasta Rzeszów (30 osób).</t>
  </si>
  <si>
    <t xml:space="preserve">Stowarzyszenie Trzeźwościowe </t>
  </si>
  <si>
    <t xml:space="preserve">„Wolność i Miłość” </t>
  </si>
  <si>
    <t>Diecezji Rzeszowskiej</t>
  </si>
  <si>
    <t>ul. Zamkowa 4</t>
  </si>
  <si>
    <t>35 – 032 Rzeszów</t>
  </si>
  <si>
    <t xml:space="preserve">Osoby dotknięte problemem uzależnienia od alkoholu oraz ich rodziny (osoby współuzależnione) (grupy AA, al.-anon i DDA) </t>
  </si>
  <si>
    <t>Mieszkańcy powiatów:  rzeszowski (65 osób),  strzyżowski (40 osób), łańcucki (35 osób), przeworski (40 osób).</t>
  </si>
  <si>
    <t>Stowarzyszenie MONAR</t>
  </si>
  <si>
    <t>ul. Nowolipki 9B</t>
  </si>
  <si>
    <t>00 – 151 Warszawa</t>
  </si>
  <si>
    <t>Osoby uzależnione, mające problem z alkoholem oraz członkowie ich rodzin.</t>
  </si>
  <si>
    <t>Mieszkańcy Gminy Dubiecko (powiat przemyski) – 28 osób, Gminy Dynów (powiat rzeszowski) -15 osób, Gminy Nozdrzec (powiat brzozowski) – 15 osób, Gminy Przeworsk (powiat przeworski) – 12 osób.</t>
  </si>
  <si>
    <t>Stowarzyszenie „RÓWNOWAGA”</t>
  </si>
  <si>
    <t>ul. M. Dąbrowskiej 3</t>
  </si>
  <si>
    <t>37 – 464 Stalowa Wola</t>
  </si>
  <si>
    <t>Rodzice – osoby uzależnione od alkoholu, które utrzymują abstynencję, ukończyły bądź są w trakcie specjalistycznej terapii uzależnienia od alkoholu oraz osoby współuzalożnione (powiat tarnobrzeski – 16 osób, stalowowolski –18 osób, niżański – 7 osób).</t>
  </si>
  <si>
    <t>Stowarzyszenie Inspiracji i Rozwoju PERSPEKTYWA</t>
  </si>
  <si>
    <t>ul. Płk. Kazimierza Iranka – Osmeckiego 13/2</t>
  </si>
  <si>
    <t>35 – 506 Rzeszów</t>
  </si>
  <si>
    <t>126  - osoby z problemem narkomanii oraz ich  rodziny, powiat: rzeszowski, strzyżowski        i łańcucki.</t>
  </si>
  <si>
    <t xml:space="preserve">4 osoby z problemem narkomanii, powiat: tarnobrzeski, stalowowolski, niżański </t>
  </si>
  <si>
    <t>(łącznie zadanie obejmowało około 300 osób: dzieci i młodzież, rodzice)</t>
  </si>
  <si>
    <t>Stowarzyszenie Rodzin</t>
  </si>
  <si>
    <t xml:space="preserve"> "Otwarty Umysł" w Rzeszowie</t>
  </si>
  <si>
    <t>38 choroba psychiczna</t>
  </si>
  <si>
    <t>Powiat: łańcucki, strzyżowski,</t>
  </si>
  <si>
    <t xml:space="preserve"> leżajski, rzeszowski, kolbuszowski</t>
  </si>
  <si>
    <t>Bieszczadzkie Stowarzyszenie</t>
  </si>
  <si>
    <t xml:space="preserve"> na Rzecz Dzieci i Młodzieży Niepełnosprawnej "Promyk Nadziei" w Ustrzykach Dolnych</t>
  </si>
  <si>
    <t xml:space="preserve">21 dzieci i młodzieży </t>
  </si>
  <si>
    <t>układ ruchowy,</t>
  </si>
  <si>
    <t xml:space="preserve"> choroby krążenia, układ nerwowy</t>
  </si>
  <si>
    <t>powiat: leski, bieszczadzki</t>
  </si>
  <si>
    <t>Uczniowski Klub Sportowy "Szóstka" w Rzeszowie</t>
  </si>
  <si>
    <t>100 dzieci i młodzieży autyzm, niepełnosprawność intelektualna</t>
  </si>
  <si>
    <t>Rzeszów, łańcucki, ropczycko-sędziszowski</t>
  </si>
  <si>
    <t>Stowarzyszenie na Rzecz Osób Niepełnosprawnych "RAZEM" w Lubaczowie</t>
  </si>
  <si>
    <t>200 osób dorosłych niepełnosprawność intelektualna, choroba psychiczna;</t>
  </si>
  <si>
    <t>Powiat: Rzeszów, rzeszowski,</t>
  </si>
  <si>
    <t>kolbuszowski, łańcucki</t>
  </si>
  <si>
    <t>Stowarzyszenie Ad Astram w Dębicy</t>
  </si>
  <si>
    <t>32 dzieci – autyzm;</t>
  </si>
  <si>
    <t>Powiat; dębicki, ropczycko-sędziszowski</t>
  </si>
  <si>
    <t>12.</t>
  </si>
  <si>
    <t>Stowarzyszenie TITUM Rzeszów</t>
  </si>
  <si>
    <t>115 dzieci - autyzm, niepełnosprawność intelektualna;</t>
  </si>
  <si>
    <t>13.</t>
  </si>
  <si>
    <t>Stowarzyszenie KRIS Rzeszów</t>
  </si>
  <si>
    <t>38 dzieci - niepełnosprawność intelektualna;</t>
  </si>
  <si>
    <t>Powiat: rzeszowski, łańcucki, strzyżowski, brzozowski</t>
  </si>
  <si>
    <t>14.</t>
  </si>
  <si>
    <t>Fundacja PRO ALIA Rzeszów</t>
  </si>
  <si>
    <t>26 dzieci  - autyzm, zespół Downa, ADHD, mózgowe porażenie dziecięce;</t>
  </si>
  <si>
    <t>Powiat: ropczycko-sędziszowski</t>
  </si>
  <si>
    <t>15.</t>
  </si>
  <si>
    <t>Polskie Stowarzyszenie Młodzież Sprawna Inaczej</t>
  </si>
  <si>
    <t xml:space="preserve"> w Rzeszowie</t>
  </si>
  <si>
    <t>160 osób - niepełnosprawność intelektualna, choroba psychiczna;</t>
  </si>
  <si>
    <t xml:space="preserve"> Powiat: sanocki, łańcucki, stalowowolski, dębicki, brzozowski, leski, ropczycko-sędziszowski, bieszczadzki, tarnobrzeski</t>
  </si>
  <si>
    <t>16.</t>
  </si>
  <si>
    <t>Stowarzyszenie na Rzecz Dzieci z Dysfunkcjami Rozwojowymi "BRUNO" w Rzeszowie</t>
  </si>
  <si>
    <t>35 dzieci- mózgowe porażenie dziecięce, autyzm, ADHD, niepełnosprawność intelektualna</t>
  </si>
  <si>
    <t>17.</t>
  </si>
  <si>
    <t>Polskie Stowarzyszenie  na Rzecz Osób z Upośledzeniem Umysłowym Koło w Przemyślu</t>
  </si>
  <si>
    <t>10 osób - niepełnosprawność intelektualna</t>
  </si>
  <si>
    <t>18.</t>
  </si>
  <si>
    <t>Dom Zakonny Zgromadzenia Św. Michała Archanioła w Stalowej Woli</t>
  </si>
  <si>
    <t> 15 osób</t>
  </si>
  <si>
    <t xml:space="preserve">Powiat: stalowowolski, niżański </t>
  </si>
  <si>
    <t>19.</t>
  </si>
  <si>
    <t xml:space="preserve">Polskie Stowarzyszenie na Rzecz Osób z Upośledzeniem Umysłowym Koło w Rymanowie </t>
  </si>
  <si>
    <t>Ul. Dworska 40,</t>
  </si>
  <si>
    <t>38-480 Rymanów</t>
  </si>
  <si>
    <t>18 dzieci (3 osoby z autyzmem, 2 osoby z zespołem genetycznym, 1 osoba niedowidząca, 1 osoba z niedosłuchem, 3 osoby z padaczką) plus 354 osób rodziców (opiekunów)</t>
  </si>
  <si>
    <t>Rok 2017</t>
  </si>
  <si>
    <t>35-032 Rzeszów</t>
  </si>
  <si>
    <r>
      <t>Osoby uzależnione, współuzależnione członkowie ich rodzin.</t>
    </r>
    <r>
      <rPr>
        <b/>
        <u/>
        <sz val="10"/>
        <rFont val="Arial"/>
        <family val="2"/>
        <charset val="238"/>
      </rPr>
      <t xml:space="preserve"> </t>
    </r>
  </si>
  <si>
    <t>Powiat rzeszowski – 81 osób, Miasto Rzeszów – 66 osób, powiat łańcucki – 25 osób, powiat kolbuszowski – 2 osoby, powiat przeworski – 6 osób, powiat strzyżowski – 17 osób, powiat krośnieński  10 osób, powiat ropczycko-sędziszowski – 8 osób.</t>
  </si>
  <si>
    <t>Parafialne Stowarzyszenie Rozwoju Wiara</t>
  </si>
  <si>
    <t>37-204 Tryńcza 27</t>
  </si>
  <si>
    <t>Członkowie rodzin, w których istnieje problem uzależnienia lub przemocy      z powiatów: przeworskiego (65 osób)                 i leżajskiego (75 osób).</t>
  </si>
  <si>
    <t>Stowarzyszenie „MONAR”</t>
  </si>
  <si>
    <t>ul. Nowolipki 9b</t>
  </si>
  <si>
    <t>Osoby uzależnione i członkowie ich rodzin oraz dla osoby żyjące  w rodzinach z problemem alkoholowym.</t>
  </si>
  <si>
    <t>Powiat: przeworski (20 osób), przemyski (30 osób) i rzeszowski (23 osoby).</t>
  </si>
  <si>
    <t>STOWARZYSZENIE „RÓWNOWAGA”</t>
  </si>
  <si>
    <t xml:space="preserve">ul. M. Dąbrowskiej 3, </t>
  </si>
  <si>
    <t>37-464 Stalowa Wola</t>
  </si>
  <si>
    <t>Jedną z grup beneficjentów byli rodzice borykający się z własnymi problemami wynikającymi z uzależnienia oraz problemami wychowawczymi.</t>
  </si>
  <si>
    <t>Powiat: stalowowolski (20 osób), niżański) – 14 osób.</t>
  </si>
  <si>
    <t xml:space="preserve">Sanockie Stowarzyszenie Trzeźwościowe „Bieszczady”, </t>
  </si>
  <si>
    <t xml:space="preserve">ul. Jagiellońska 33, </t>
  </si>
  <si>
    <t xml:space="preserve">38-500 Sanok, </t>
  </si>
  <si>
    <t>Powiat: sanocki (35 osób), leski (7 osób), brzozowski (7 osób), bieszczadzki (6 osób).</t>
  </si>
  <si>
    <t>Caritas Diecezji Rzeszowskiej</t>
  </si>
  <si>
    <t xml:space="preserve">ul. Jana Styki 21 </t>
  </si>
  <si>
    <t>35-006 Rzeszów</t>
  </si>
  <si>
    <t>Powiat rzeszowski (50 osób).</t>
  </si>
  <si>
    <t>37- 464 Stalowa Wola</t>
  </si>
  <si>
    <t>(łącznie zadanie obejmowało około 200 osób: dzieci i młodzież, rodzice)</t>
  </si>
  <si>
    <t>Caritas Archidiecezji Przemyskiej</t>
  </si>
  <si>
    <t>55 osób dorosłych - intelektualna</t>
  </si>
  <si>
    <t>i inne różne;</t>
  </si>
  <si>
    <t>Powiat: przemyski</t>
  </si>
  <si>
    <t>Stowarzyszenie Na Rzecz Dzieci z Dysfunkcjami</t>
  </si>
  <si>
    <t xml:space="preserve">Rozwojowymi BRUNO Rzeszów </t>
  </si>
  <si>
    <t>35 dzieci - intelektualna,</t>
  </si>
  <si>
    <t>autyzm;</t>
  </si>
  <si>
    <t>Powiat: rzeszowski,</t>
  </si>
  <si>
    <t>strzyżowski, leżajski, łańcucki, tarnobrzeski</t>
  </si>
  <si>
    <t>55 dzieci - intelektualna,</t>
  </si>
  <si>
    <t xml:space="preserve"> autyzm, układ krążenia, układ nerwowy;</t>
  </si>
  <si>
    <t>Powiat: m. Rzeszów</t>
  </si>
  <si>
    <t>rzeszowski, strzyżowski, łańcucki, ropczycko-sędziszowski</t>
  </si>
  <si>
    <t>Stowarzyszenie dla Osób</t>
  </si>
  <si>
    <t xml:space="preserve"> Autystycznych i ze Spektrum Autyzmu "Ukryty Dar" w Dębicy</t>
  </si>
  <si>
    <t>32 dzieci , młodzieży, dorosłych – autyzm;</t>
  </si>
  <si>
    <t>Powiat: ropczycko-sędziszowski, dębicki</t>
  </si>
  <si>
    <t>Stowarzyszenie Na Rzecz Dzieci</t>
  </si>
  <si>
    <t>z Porażeniem Mózgowym "Daj szansę" w Rzeszowie</t>
  </si>
  <si>
    <t>24 dzieci, młodzieży- porażenie mózgowe, upośledzenie umysłowe;</t>
  </si>
  <si>
    <t>Powiat: m. Rzeszów, rzeszowski, łańcucki</t>
  </si>
  <si>
    <t>Stowarzyszenie Na Rzecz Osób</t>
  </si>
  <si>
    <t xml:space="preserve"> Niepełnosprawnych Razem w Lubaczowie</t>
  </si>
  <si>
    <t>250 osób dorosłych - intelektualna,</t>
  </si>
  <si>
    <t>choroba psychiczna;</t>
  </si>
  <si>
    <t>Powiat: bieszczadzki,</t>
  </si>
  <si>
    <t>brzozowski, dębicki, jarosławski, jasielski, kolbuszowski, krośnieński</t>
  </si>
  <si>
    <t xml:space="preserve">450 osób – intelektualna; </t>
  </si>
  <si>
    <t xml:space="preserve"> ropczycko-sędziszowski, kolbuszowski, strzyżowski, łańcucki, przemyski</t>
  </si>
  <si>
    <t>160 osób – intelektualna;</t>
  </si>
  <si>
    <t>Powiat:</t>
  </si>
  <si>
    <t>Tarnobrzeg,</t>
  </si>
  <si>
    <t xml:space="preserve"> przeworski, przemyski, leżajski, leski, sanocki, dębicki, ropczycko-sędziszowski, tarnobrzeski, stalowowolski, łańcucki, brzozowski</t>
  </si>
  <si>
    <t>Stowarzyszenie Na Rzecz SOSW</t>
  </si>
  <si>
    <t xml:space="preserve"> Spełnione Marzenia w Mrowli</t>
  </si>
  <si>
    <t>15 dzieci – intelektualna;</t>
  </si>
  <si>
    <t>Powiat: rzeszowski, Rzeszów</t>
  </si>
  <si>
    <t>Stow. KRIS Kreatywność,</t>
  </si>
  <si>
    <t>Rozwój, Innowacyjne Społeczeństwo w Rzeszowie</t>
  </si>
  <si>
    <t>35 dzieci – intelektualna;</t>
  </si>
  <si>
    <t xml:space="preserve"> strzyżowski, łańcucki, Rzeszów</t>
  </si>
  <si>
    <t>Stowarzyszenie  Razem</t>
  </si>
  <si>
    <t xml:space="preserve"> w Budach Głogowskich</t>
  </si>
  <si>
    <t>120 osób - choroba</t>
  </si>
  <si>
    <t>psychiczna;</t>
  </si>
  <si>
    <t>Powiat: kolbuszowski, dębicki,</t>
  </si>
  <si>
    <t xml:space="preserve"> rzeszowski</t>
  </si>
  <si>
    <t>Stowarzyszenie Pomocy Osobom</t>
  </si>
  <si>
    <t xml:space="preserve"> Niepełnosprawnym "Iskierka" w Kolbuszowej</t>
  </si>
  <si>
    <t>150 dzieci i młodzieży - intelektualna</t>
  </si>
  <si>
    <t>20.</t>
  </si>
  <si>
    <t>70 dzieci – intelektualna;</t>
  </si>
  <si>
    <t>21.</t>
  </si>
  <si>
    <t>Akademia Rozwoju</t>
  </si>
  <si>
    <t xml:space="preserve"> Społecznego w Błażowej</t>
  </si>
  <si>
    <t>32 dzieci - autyzm,</t>
  </si>
  <si>
    <t xml:space="preserve"> intelektualna, zespół Downa, ruchowa;</t>
  </si>
  <si>
    <t>Powiat: rzeszowski, łańcucki</t>
  </si>
  <si>
    <t>22.</t>
  </si>
  <si>
    <t>Stow. Na Rzecz Dzieci</t>
  </si>
  <si>
    <t>z Nadpobudliwością Psychoruchową w Rzeszowie</t>
  </si>
  <si>
    <t>55 dzieci - autyzm</t>
  </si>
  <si>
    <t>23.</t>
  </si>
  <si>
    <t>Rzeszowskie Stow. Na Rzecz</t>
  </si>
  <si>
    <t xml:space="preserve"> Dzieci Niepełnosprawnych  I Autystycznych "SOLIS RADIUS" w Rzeszowie</t>
  </si>
  <si>
    <t>24.</t>
  </si>
  <si>
    <t>PSONI Jarosław</t>
  </si>
  <si>
    <t>220 osób – intelektualna;</t>
  </si>
  <si>
    <t>Powiat: jarosławski,</t>
  </si>
  <si>
    <t>lubaczowski, leżajski, przeworski, przemyski, łańcucki</t>
  </si>
  <si>
    <t>25.</t>
  </si>
  <si>
    <t>Stowarzyszenie Pomocy</t>
  </si>
  <si>
    <t xml:space="preserve"> Osobom Niepełnosprawnym "Iskierki" w Kolbuszowej</t>
  </si>
  <si>
    <t>150 dzieci - intelektualna</t>
  </si>
  <si>
    <t>26.</t>
  </si>
  <si>
    <t>Stowarzyszenie Miłośników</t>
  </si>
  <si>
    <t xml:space="preserve"> Cergowej </t>
  </si>
  <si>
    <t>104 osoby - intelektualna, choroba psychiczna;</t>
  </si>
  <si>
    <t>Powiat: krośnieński,</t>
  </si>
  <si>
    <t xml:space="preserve"> jasielski, brzozowski</t>
  </si>
  <si>
    <t xml:space="preserve"> Osobom Niepełnosprawnym Gminy Kamień w Kamieniu</t>
  </si>
  <si>
    <t>19 osób dorosłych - zaburzenia psychicznie;</t>
  </si>
  <si>
    <t>Powiat: niżański,</t>
  </si>
  <si>
    <t>kolbuszowski , łańcucki.</t>
  </si>
  <si>
    <t>27.</t>
  </si>
  <si>
    <t>Związek Stowarzyszeń</t>
  </si>
  <si>
    <t xml:space="preserve"> Pomocy Osób Niepełnosprawnych Powiatu Rzeszowskiego w Mrowli</t>
  </si>
  <si>
    <t>104 osoby - intelektualna,</t>
  </si>
  <si>
    <t xml:space="preserve"> choroba psychiczna;</t>
  </si>
  <si>
    <t>kolbuszowski, łańcucki.</t>
  </si>
  <si>
    <t>28.</t>
  </si>
  <si>
    <t>Dzieci i młodzież - układ ruchowy,</t>
  </si>
  <si>
    <t xml:space="preserve"> choroby krążenia, układ nerwowy;</t>
  </si>
  <si>
    <t>Powiat: leski, bieszczadzki.</t>
  </si>
  <si>
    <t>DANE O KORZYSTAJĄCYCH Z POMOCY i WSPARCIA</t>
  </si>
  <si>
    <t>(w całym okresie sprawozdawczym) (Rok 2016)</t>
  </si>
  <si>
    <t>SPECJALISTYCZNE USŁUGI DLA OSÓB Z ZABURZENIAMI PSYCHICZNYMI</t>
  </si>
  <si>
    <t>Liczba świadczeń</t>
  </si>
  <si>
    <t>Kwota świadczeń w złotych</t>
  </si>
  <si>
    <t>WYKAZ WARSZTATÓW TERAPII ZAJECIOWEJ WOJEWÓDZTWA PODKARPACKIEGO  / DANE Z PFRON/</t>
  </si>
  <si>
    <r>
      <t>Stowarzyszenie Na Rzecz Osób Niepełnosprawnych "RAZEM"</t>
    </r>
    <r>
      <rPr>
        <sz val="12"/>
        <rFont val="Calibri"/>
        <family val="2"/>
        <charset val="238"/>
      </rPr>
      <t xml:space="preserve"> Słowackiego 9A lok. 4 37-600 Lubaczów </t>
    </r>
  </si>
  <si>
    <r>
      <t xml:space="preserve">Ośrodek Pomocy Społecznej  w Gorzycach                                      ul. 3 Maja 4, 39-432 Gorzyce </t>
    </r>
    <r>
      <rPr>
        <sz val="11"/>
        <rFont val="Calibri"/>
        <family val="2"/>
        <charset val="238"/>
      </rPr>
      <t xml:space="preserve"> </t>
    </r>
  </si>
  <si>
    <t>Źródło: Regionalny Ośrodek Polityki Społecznej w Rzeszowie</t>
  </si>
  <si>
    <t>Kwota dofinansowania</t>
  </si>
  <si>
    <t>16 200,00</t>
  </si>
  <si>
    <t>9 800,00</t>
  </si>
  <si>
    <t>13 300,00</t>
  </si>
  <si>
    <t>28 630,00</t>
  </si>
  <si>
    <t>38choroba psychiczna</t>
  </si>
  <si>
    <t>20 830,00</t>
  </si>
  <si>
    <t>17 230,00</t>
  </si>
  <si>
    <t>24 730,00</t>
  </si>
  <si>
    <t>26 930,00</t>
  </si>
  <si>
    <t>35 937, 00</t>
  </si>
  <si>
    <t>34.130,00</t>
  </si>
  <si>
    <t>27 530,00</t>
  </si>
  <si>
    <t>27 130,00</t>
  </si>
  <si>
    <t>34 130,00</t>
  </si>
  <si>
    <t>13 230,00</t>
  </si>
  <si>
    <t>18 830,00</t>
  </si>
  <si>
    <t>Razem 2016</t>
  </si>
  <si>
    <t>420 829,00</t>
  </si>
  <si>
    <t>7 400,00</t>
  </si>
  <si>
    <t>15 000,00</t>
  </si>
  <si>
    <t>3 400,00</t>
  </si>
  <si>
    <t>8 900,00</t>
  </si>
  <si>
    <t>15 600,00</t>
  </si>
  <si>
    <t>33 150,00</t>
  </si>
  <si>
    <t>36 000,00</t>
  </si>
  <si>
    <t>31 460,00</t>
  </si>
  <si>
    <t>28 400,00</t>
  </si>
  <si>
    <t>18 600,00</t>
  </si>
  <si>
    <t>17 404,00</t>
  </si>
  <si>
    <t>32 400,00</t>
  </si>
  <si>
    <t>16 331,00</t>
  </si>
  <si>
    <t>16 000,00</t>
  </si>
  <si>
    <t>5 500,00</t>
  </si>
  <si>
    <t>1 600,00</t>
  </si>
  <si>
    <t>24 804,00</t>
  </si>
  <si>
    <t>24 670,00</t>
  </si>
  <si>
    <t>35 970,00</t>
  </si>
  <si>
    <t>8 000,00</t>
  </si>
  <si>
    <t>34 540,00</t>
  </si>
  <si>
    <t>28 320,00</t>
  </si>
  <si>
    <t>30 156,00</t>
  </si>
  <si>
    <t>22 109,00</t>
  </si>
  <si>
    <t>Razem 2017</t>
  </si>
  <si>
    <t>616 945,00</t>
  </si>
  <si>
    <t>Źródło: Podkarpacki Oddział NFZ</t>
  </si>
  <si>
    <t xml:space="preserve">SYMULACJA WYSOKOŚCI BUDŻETÓW CZP WEDŁUG STAWKI KAPITACYJNEJ W PILOTAŻU MZ </t>
  </si>
  <si>
    <t>OGÓŁEM OPIEKA STACJONARNA</t>
  </si>
  <si>
    <t>OGÓŁEM ŚWIADCZENIA AMBULATORYJNE</t>
  </si>
  <si>
    <t>Stawka kapitacyjna w pilotażu MZ</t>
  </si>
  <si>
    <t>Potencjalny budżet CZP wg. stawki kapitacyjnej 75 zł</t>
  </si>
  <si>
    <t>Różnica = symulowany budżet CZP odjąć koszty świadczeń dla dorosłych w 2017</t>
  </si>
  <si>
    <t>ANALIZA STRUKTURY KOSZTÓW NA POSZCZEGÓLME FORMY ŚWIADCZEŃ NA RZECZ PACJENTÓW Z POWIATU</t>
  </si>
  <si>
    <t>PROCENTOWY UDZIAŁ KOSZTÓW</t>
  </si>
  <si>
    <t>OGÓŁEM WSZYSTKKIE KOSZTY - 100%</t>
  </si>
  <si>
    <t>Dorosła ludność powiatu</t>
  </si>
  <si>
    <t xml:space="preserve">SYMULACJA BUDŻETU POWIATOWEGO CZP NA POZIOMIE WYDATKÓW NA OPIEKĘ PSYCHIATRYCZNĄ W WOJEWÓDZTWIE PODKARPACKIM ROKU 2017 </t>
  </si>
  <si>
    <t xml:space="preserve">STAWKA KAPITACYJNA 41 ZŁ OTRZYMANA PO PODZIELENIU OGÓŁU KOSZTÓW NA OPIEKĘ PSYCHIATRYCZNĄ DLA OSÓB DOROSŁYCH PRZEZ LICZBĘ DOROSŁEJ POPULACJI MIESZKAŃCÓW WOJEWÓDZTWA </t>
  </si>
  <si>
    <t>OSTATNIE KOLUMNA "RÓŻNICA" pokazuje względnie "straci", a kto "zyska" gdyby środki byłyby podzielone równo per capita według potencjału ludności</t>
  </si>
  <si>
    <t>Koszty refundacji leków psychotropowych, psychoanaleptyków i innych</t>
  </si>
  <si>
    <t>depresje nawracające i zaburzenia dwubiegunowe (F31F33)</t>
  </si>
  <si>
    <t>Koszty świadczeń udzielanych mieszkańcom powiatu w grupach wiekowych w 2017</t>
  </si>
  <si>
    <t>Populacja w wieku  0-18</t>
  </si>
  <si>
    <t>Wskaźnik promilowy w opiece ambulatoryjnej</t>
  </si>
  <si>
    <t>ŚREDNIA</t>
  </si>
  <si>
    <t>MIN</t>
  </si>
  <si>
    <t>MAX</t>
  </si>
  <si>
    <t>ODCHYLENIE STAND</t>
  </si>
  <si>
    <t>PRZEDZIAŁ</t>
  </si>
  <si>
    <t>Ogół</t>
  </si>
  <si>
    <t>Procent</t>
  </si>
  <si>
    <t xml:space="preserve">Populacja </t>
  </si>
  <si>
    <t>Populacja w woj.</t>
  </si>
  <si>
    <t>Dane z Podkarpackiego Kuratorium Oświaty</t>
  </si>
  <si>
    <t>System Informacji Oświatowej - dane na dzień 30 września 2017</t>
  </si>
  <si>
    <t>Dane dotyczące kosztów poszczególnych świadczeń udzielonych mieszkańcom powiatów w 2017 roku</t>
  </si>
  <si>
    <t xml:space="preserve">Ogółem z zaburzeniami psychicznymi ogółem dzieci i dorośli
</t>
  </si>
  <si>
    <t>2017 (wg NFZ)</t>
  </si>
  <si>
    <t>ANALIZA DANYCH DOTYCZĄCYCH ROZPOZNANIA SPEKTRUM AUTYZMU - F84</t>
  </si>
  <si>
    <t>Dane z Bazy Danych o Zdrowiu Podkarpacki Uząd Wojewózki</t>
  </si>
  <si>
    <t>Dane z NFZ Tabela 2. Mieszkańcy woj. podkarpackiego  w wieku 0-18 lat korzystający w 2017 r. ze świadczeń ambulatoryjnych i środowiskowych w opiece psychiatrycznej i terapii uzależnień wg rozpoznania ICD-10a)</t>
  </si>
  <si>
    <t>Dane z NFZ Tabela 1. Mieszkańcy woj. podkarpackiego  w wieku 0-18 lat korzystający w 2017 r. ze świadczeń ambulatoryjnych i środowiskowych w opiece psychiatrycznej i terapii uzależnień</t>
  </si>
  <si>
    <t>Dane z NFZ Tabela 3. Mieszkańcy woj. podkarpackiego  w wieku 0-18 lat korzystający w 2017 r. ze świadczeń ambulatoryjnych i środowiskowych w opiece psychiatrycznej i terapii uzależnień wg wieku w dniu udzielenia świadczenia b)</t>
  </si>
  <si>
    <t>Dane z NFZ Tabela 4. Świadczenia ambulatoryjne i środowiskowe w opiece psychiatrycznej i terapii uzależnień udzielone mieszkańcom woj. podkarpackiego w wieku 0-18 lat w 2017 r. wg produktów jednostkowych</t>
  </si>
  <si>
    <t>Dane z NFZ Tabela 5. Świadczenia dzienne psychiatryczne dla dzieci i młodzieży udzielone mieszkańcom woj. podkarpackiego w wieku 0-18 lat w 2017 r. wg miejsca realizacji</t>
  </si>
  <si>
    <t>Dane z NFZ Tabela 6. Świadczenia dzienne psychiatryczne dla dzieci i młodzieży udzielone mieszkańcom woj. podkarpackiego w wieku 0-18 lat w 2017 r. wg miejsca zamieszkania pacjenta</t>
  </si>
  <si>
    <t>Dane z NFZ Tabela 7. Świadczenia stacjonarne psychiatryczne dla dzieci i młodzieży udzielone mieszkańcom woj. podkarpackiego w wieku 0-18 lat w 2017 r. wg miejsca realizacji</t>
  </si>
  <si>
    <t>Dane z NFZ Tabela 9. Świadczenia psychiatryczne w hostelach udzielone mieszkańcom woj. podkarpackiego w wieku 0-18 lat w 2017 r. wg miejsca realizacji</t>
  </si>
  <si>
    <t>Dane z NFZ Tabela 10. Świadczenia psychiatryczne w hostelach udzielone mieszkańcom woj. Podkarpackiego w wieku 0-18 lat w 2017 r. wg miejsca zamieszkania pacjenta</t>
  </si>
  <si>
    <t>Dane z BDZ PUW - Leczeni na zaburzenia psychiczne bez uzależnień w poradniach powiatu województwa podkarpackiego  wg rozpoznania zasadniczego</t>
  </si>
  <si>
    <t>Populacja dzieci w woj.</t>
  </si>
  <si>
    <t>Ogół pacjentów w ambulatorium</t>
  </si>
  <si>
    <t>Dane z NFZ Tabela 2. Mieszkańcy woj. Podkarpackiego z rozpoznaniem F84 "spektrum autyzmu"  w wieku 0-18 lat korzystający w 2017 r. ze świadczeń ambulatoryjnych i środowiskowych w opiece psychiatrycznej i terapii uzależnień wg rozpoznania ICD-10a)</t>
  </si>
  <si>
    <t>Wskaźnik procentowy</t>
  </si>
  <si>
    <t>Liczba osób według symbolu przyczyny niepełnosprawności 12-C /autyzm/</t>
  </si>
  <si>
    <t>Okres od 1/2016 do 4/2017 /uwaga: liczba wydanych w tym okresie orzeczeń nie jest tożsama z liczbą dzieci z aktualnymi orzeczeniami, których jest przypuszczalnie więcej/</t>
  </si>
  <si>
    <t xml:space="preserve">Powyższa tabela obrazuje dynamikę wzrostu liczebności dzieci i młodzieży z rozpoznaniem spektrum autyzmu F84 </t>
  </si>
  <si>
    <t>Liczba ORZECZEŃ o SPE/SPR wydawanych przez zespół orzekający w poradni dotyczących uczniów z autyzmem, w tym z zespołem Aspergera</t>
  </si>
  <si>
    <t>Statystyki dotyczące wskaźnika promilowego</t>
  </si>
  <si>
    <t>ODCHYLENIE STANDARD</t>
  </si>
  <si>
    <t>PRZEDZIAŁ W ODCHYLENIU</t>
  </si>
  <si>
    <t>(1,80 - 4,04)</t>
  </si>
  <si>
    <t>12,96 - 26,12</t>
  </si>
  <si>
    <t>Statystyki opisujące wskaźnik promilowy</t>
  </si>
  <si>
    <t>Woj. Podkarpackie</t>
  </si>
  <si>
    <t>Stan na dzień 30 IX 2017</t>
  </si>
  <si>
    <t>Porada lekarska diagnostyczna</t>
  </si>
  <si>
    <t>Porada lekarska terapeutyczna</t>
  </si>
  <si>
    <t>Porada lekarska kontrolna</t>
  </si>
  <si>
    <t>Liczba porad na pacjenta</t>
  </si>
  <si>
    <t>Porada psychologiczna diagnostyczna</t>
  </si>
  <si>
    <t>Koszt na pacjenta</t>
  </si>
  <si>
    <t>Porada lekarska kontrolna dla dzieci, młodzieży - 0,25 godziny</t>
  </si>
  <si>
    <t>Porada lekarska kontrolna- 0,25 godziny</t>
  </si>
  <si>
    <t>Porada psychologiczna ogólna - 0,75 godziny</t>
  </si>
  <si>
    <t>Porada psychologiczna ogólna dla dzieci, młodzieży - 0,75 godziny</t>
  </si>
  <si>
    <t>Porada psychologiczna</t>
  </si>
  <si>
    <t>Sesja psychoterapii grupowej</t>
  </si>
  <si>
    <t>Sesja psychoterapii indywidualnej</t>
  </si>
  <si>
    <t>Wizyta/porada domowa/środowiskowa</t>
  </si>
  <si>
    <t>Program Porada kompleksowo - konsultacyjna dla osób z autyzmem dziecięcym (1 godz.)</t>
  </si>
  <si>
    <t>Koszt świadczeń na pacjenta</t>
  </si>
  <si>
    <t>Porada lekarska terapeutyczna/kontrolna</t>
  </si>
  <si>
    <t>% pacjentów (8295)</t>
  </si>
  <si>
    <t>Procentowy udział koszów</t>
  </si>
  <si>
    <t xml:space="preserve">Rodzaj niepełnosprawności </t>
  </si>
  <si>
    <t>Wiek 0-16</t>
  </si>
  <si>
    <t>Orzeczenia od I 2016 do IV 2017</t>
  </si>
  <si>
    <t>01-U n.intelektualna</t>
  </si>
  <si>
    <t>02-P n.psychiczna</t>
  </si>
  <si>
    <t>12-C autyzm</t>
  </si>
  <si>
    <t>Ludność w wieku 0-16</t>
  </si>
</sst>
</file>

<file path=xl/styles.xml><?xml version="1.0" encoding="utf-8"?>
<styleSheet xmlns="http://schemas.openxmlformats.org/spreadsheetml/2006/main">
  <numFmts count="10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_(&quot;$&quot;* #,##0.00_);_(&quot;$&quot;* \(#,##0.00\);_(&quot;$&quot;* &quot;-&quot;??_);_(@_)"/>
    <numFmt numFmtId="166" formatCode="_-* #,##0.00\ [$zł-415]_-;\-* #,##0.00\ [$zł-415]_-;_-* &quot;-&quot;??\ [$zł-415]_-;_-@_-"/>
    <numFmt numFmtId="167" formatCode="0.0%"/>
    <numFmt numFmtId="168" formatCode="0.0"/>
    <numFmt numFmtId="169" formatCode="#,##0.0"/>
    <numFmt numFmtId="170" formatCode="_-* #,##0.0\ _z_ł_-;\-* #,##0.0\ _z_ł_-;_-* &quot;-&quot;?\ _z_ł_-;_-@_-"/>
    <numFmt numFmtId="171" formatCode="#,##0;[Red]#,##0"/>
  </numFmts>
  <fonts count="94"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0"/>
      <name val="Calibri"/>
      <family val="2"/>
      <charset val="238"/>
    </font>
    <font>
      <sz val="8"/>
      <color rgb="FF3F3F76"/>
      <name val="Calibri"/>
      <family val="2"/>
      <charset val="238"/>
    </font>
    <font>
      <b/>
      <sz val="8"/>
      <color rgb="FF3F3F3F"/>
      <name val="Calibri"/>
      <family val="2"/>
      <charset val="238"/>
    </font>
    <font>
      <sz val="8"/>
      <color rgb="FF006100"/>
      <name val="Calibri"/>
      <family val="2"/>
      <charset val="238"/>
    </font>
    <font>
      <sz val="8"/>
      <color rgb="FFFA7D00"/>
      <name val="Calibri"/>
      <family val="2"/>
      <charset val="238"/>
    </font>
    <font>
      <b/>
      <sz val="8"/>
      <color theme="0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8"/>
      <color rgb="FF9C65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MS Sans Serif"/>
      <family val="2"/>
      <charset val="238"/>
    </font>
    <font>
      <b/>
      <sz val="8"/>
      <color rgb="FFFA7D00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8"/>
      <color rgb="FF7F7F7F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color rgb="FF9C0006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 tint="4.9989318521683403E-2"/>
      <name val="Czcionka tekstu podstawowego"/>
      <family val="2"/>
      <charset val="238"/>
    </font>
    <font>
      <sz val="8"/>
      <color theme="1" tint="4.9989318521683403E-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 CE"/>
      <charset val="238"/>
    </font>
    <font>
      <i/>
      <sz val="10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9"/>
      <color theme="1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sz val="9"/>
      <color theme="1"/>
      <name val=" Arial CE"/>
      <charset val="238"/>
    </font>
    <font>
      <b/>
      <sz val="10"/>
      <name val="Arial CE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4"/>
      <name val="Verdana"/>
      <family val="2"/>
      <charset val="238"/>
    </font>
    <font>
      <sz val="10"/>
      <name val="Wingdings"/>
      <charset val="2"/>
    </font>
    <font>
      <sz val="7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 style="thin">
        <color indexed="0"/>
      </right>
      <top/>
      <bottom style="double">
        <color indexed="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4" fillId="0" borderId="0"/>
    <xf numFmtId="0" fontId="7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20" fillId="0" borderId="0">
      <alignment vertical="top"/>
    </xf>
    <xf numFmtId="0" fontId="14" fillId="0" borderId="0"/>
    <xf numFmtId="0" fontId="2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7" fillId="18" borderId="67" applyNumberFormat="0" applyAlignment="0" applyProtection="0"/>
    <xf numFmtId="0" fontId="38" fillId="19" borderId="68" applyNumberFormat="0" applyAlignment="0" applyProtection="0"/>
    <xf numFmtId="0" fontId="39" fillId="15" borderId="0" applyNumberFormat="0" applyBorder="0" applyAlignment="0" applyProtection="0"/>
    <xf numFmtId="0" fontId="40" fillId="0" borderId="69" applyNumberFormat="0" applyFill="0" applyAlignment="0" applyProtection="0"/>
    <xf numFmtId="0" fontId="41" fillId="20" borderId="70" applyNumberFormat="0" applyAlignment="0" applyProtection="0"/>
    <xf numFmtId="0" fontId="42" fillId="0" borderId="64" applyNumberFormat="0" applyFill="0" applyAlignment="0" applyProtection="0"/>
    <xf numFmtId="0" fontId="43" fillId="0" borderId="65" applyNumberFormat="0" applyFill="0" applyAlignment="0" applyProtection="0"/>
    <xf numFmtId="0" fontId="44" fillId="0" borderId="66" applyNumberFormat="0" applyFill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35" fillId="0" borderId="0"/>
    <xf numFmtId="0" fontId="46" fillId="0" borderId="0"/>
    <xf numFmtId="0" fontId="47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14" fillId="0" borderId="0"/>
    <xf numFmtId="0" fontId="47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4" fillId="0" borderId="0"/>
    <xf numFmtId="0" fontId="35" fillId="0" borderId="0"/>
    <xf numFmtId="0" fontId="47" fillId="0" borderId="0"/>
    <xf numFmtId="0" fontId="48" fillId="19" borderId="67" applyNumberFormat="0" applyAlignment="0" applyProtection="0"/>
    <xf numFmtId="0" fontId="49" fillId="0" borderId="7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21" borderId="71" applyNumberFormat="0" applyFont="0" applyAlignment="0" applyProtection="0"/>
    <xf numFmtId="0" fontId="2" fillId="21" borderId="71" applyNumberFormat="0" applyFont="0" applyAlignment="0" applyProtection="0"/>
    <xf numFmtId="0" fontId="2" fillId="21" borderId="71" applyNumberFormat="0" applyFont="0" applyAlignment="0" applyProtection="0"/>
    <xf numFmtId="0" fontId="52" fillId="16" borderId="0" applyNumberFormat="0" applyBorder="0" applyAlignment="0" applyProtection="0"/>
    <xf numFmtId="44" fontId="2" fillId="0" borderId="0" applyFont="0" applyFill="0" applyBorder="0" applyAlignment="0" applyProtection="0"/>
  </cellStyleXfs>
  <cellXfs count="111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0" xfId="1" applyFont="1"/>
    <xf numFmtId="0" fontId="7" fillId="0" borderId="1" xfId="2" applyBorder="1"/>
    <xf numFmtId="0" fontId="8" fillId="2" borderId="1" xfId="2" applyFont="1" applyFill="1" applyBorder="1"/>
    <xf numFmtId="0" fontId="7" fillId="0" borderId="3" xfId="2" applyBorder="1" applyAlignment="1">
      <alignment vertical="center" textRotation="90"/>
    </xf>
    <xf numFmtId="0" fontId="7" fillId="0" borderId="0" xfId="2"/>
    <xf numFmtId="0" fontId="8" fillId="0" borderId="2" xfId="2" applyFont="1" applyBorder="1"/>
    <xf numFmtId="0" fontId="7" fillId="0" borderId="2" xfId="2" applyBorder="1"/>
    <xf numFmtId="3" fontId="7" fillId="0" borderId="1" xfId="2" applyNumberFormat="1" applyBorder="1"/>
    <xf numFmtId="0" fontId="7" fillId="0" borderId="1" xfId="2" applyBorder="1" applyAlignment="1">
      <alignment horizontal="center" vertical="center"/>
    </xf>
    <xf numFmtId="0" fontId="8" fillId="0" borderId="1" xfId="2" applyFont="1" applyBorder="1"/>
    <xf numFmtId="0" fontId="7" fillId="0" borderId="0" xfId="2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7" fillId="0" borderId="0" xfId="2" applyAlignment="1">
      <alignment horizontal="center" vertical="center"/>
    </xf>
    <xf numFmtId="0" fontId="7" fillId="0" borderId="1" xfId="2" applyBorder="1" applyAlignment="1">
      <alignment horizontal="center"/>
    </xf>
    <xf numFmtId="0" fontId="5" fillId="0" borderId="0" xfId="0" applyFont="1"/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/>
    </xf>
    <xf numFmtId="49" fontId="9" fillId="3" borderId="1" xfId="1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3" borderId="1" xfId="2" applyFill="1" applyBorder="1"/>
    <xf numFmtId="3" fontId="7" fillId="3" borderId="1" xfId="2" applyNumberFormat="1" applyFill="1" applyBorder="1"/>
    <xf numFmtId="0" fontId="7" fillId="3" borderId="0" xfId="2" applyFill="1"/>
    <xf numFmtId="4" fontId="7" fillId="0" borderId="0" xfId="2" applyNumberFormat="1"/>
    <xf numFmtId="0" fontId="0" fillId="0" borderId="0" xfId="2" applyFont="1"/>
    <xf numFmtId="0" fontId="8" fillId="0" borderId="0" xfId="2" applyFont="1"/>
    <xf numFmtId="0" fontId="8" fillId="0" borderId="0" xfId="2" applyFont="1" applyAlignment="1">
      <alignment horizontal="center" vertical="center"/>
    </xf>
    <xf numFmtId="44" fontId="0" fillId="0" borderId="1" xfId="5" applyFont="1" applyBorder="1"/>
    <xf numFmtId="44" fontId="0" fillId="0" borderId="2" xfId="5" applyFont="1" applyBorder="1"/>
    <xf numFmtId="44" fontId="0" fillId="0" borderId="1" xfId="5" applyFont="1" applyBorder="1" applyAlignment="1">
      <alignment horizontal="right" vertical="center"/>
    </xf>
    <xf numFmtId="44" fontId="7" fillId="0" borderId="0" xfId="2" applyNumberFormat="1"/>
    <xf numFmtId="164" fontId="0" fillId="0" borderId="0" xfId="5" applyNumberFormat="1" applyFont="1"/>
    <xf numFmtId="0" fontId="8" fillId="2" borderId="1" xfId="2" applyFont="1" applyFill="1" applyBorder="1" applyAlignment="1">
      <alignment textRotation="90"/>
    </xf>
    <xf numFmtId="0" fontId="7" fillId="0" borderId="1" xfId="2" applyBorder="1" applyAlignment="1">
      <alignment vertical="center" textRotation="90"/>
    </xf>
    <xf numFmtId="3" fontId="7" fillId="0" borderId="1" xfId="2" applyNumberFormat="1" applyBorder="1" applyAlignment="1">
      <alignment horizontal="center" vertical="center"/>
    </xf>
    <xf numFmtId="3" fontId="7" fillId="0" borderId="5" xfId="2" applyNumberFormat="1" applyBorder="1"/>
    <xf numFmtId="0" fontId="7" fillId="0" borderId="6" xfId="2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5" borderId="6" xfId="2" applyFont="1" applyFill="1" applyBorder="1" applyAlignment="1">
      <alignment horizontal="center" vertical="center"/>
    </xf>
    <xf numFmtId="3" fontId="7" fillId="0" borderId="7" xfId="2" applyNumberFormat="1" applyBorder="1"/>
    <xf numFmtId="0" fontId="7" fillId="0" borderId="8" xfId="2" applyBorder="1" applyAlignment="1">
      <alignment horizontal="center" vertical="center"/>
    </xf>
    <xf numFmtId="3" fontId="7" fillId="0" borderId="8" xfId="2" applyNumberFormat="1" applyBorder="1" applyAlignment="1">
      <alignment horizontal="center" vertical="center"/>
    </xf>
    <xf numFmtId="3" fontId="8" fillId="5" borderId="8" xfId="2" applyNumberFormat="1" applyFont="1" applyFill="1" applyBorder="1" applyAlignment="1">
      <alignment horizontal="center" vertical="center"/>
    </xf>
    <xf numFmtId="3" fontId="8" fillId="5" borderId="9" xfId="2" applyNumberFormat="1" applyFont="1" applyFill="1" applyBorder="1" applyAlignment="1">
      <alignment horizontal="center" vertical="center"/>
    </xf>
    <xf numFmtId="3" fontId="7" fillId="0" borderId="10" xfId="2" applyNumberFormat="1" applyBorder="1"/>
    <xf numFmtId="3" fontId="7" fillId="6" borderId="1" xfId="2" applyNumberFormat="1" applyFill="1" applyBorder="1" applyAlignment="1">
      <alignment horizontal="center" vertical="center"/>
    </xf>
    <xf numFmtId="3" fontId="8" fillId="5" borderId="1" xfId="2" applyNumberFormat="1" applyFont="1" applyFill="1" applyBorder="1" applyAlignment="1">
      <alignment horizontal="center" vertical="center"/>
    </xf>
    <xf numFmtId="3" fontId="7" fillId="6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11" xfId="2" applyNumberFormat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7" fillId="6" borderId="1" xfId="2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7" fillId="0" borderId="11" xfId="2" applyBorder="1" applyAlignment="1">
      <alignment horizontal="center" vertical="center"/>
    </xf>
    <xf numFmtId="0" fontId="8" fillId="5" borderId="11" xfId="2" applyFont="1" applyFill="1" applyBorder="1" applyAlignment="1">
      <alignment horizontal="center" vertical="center"/>
    </xf>
    <xf numFmtId="0" fontId="7" fillId="0" borderId="0" xfId="2" applyBorder="1" applyAlignment="1">
      <alignment horizontal="center" vertical="center"/>
    </xf>
    <xf numFmtId="3" fontId="7" fillId="0" borderId="12" xfId="2" applyNumberFormat="1" applyBorder="1"/>
    <xf numFmtId="3" fontId="7" fillId="6" borderId="13" xfId="2" applyNumberFormat="1" applyFill="1" applyBorder="1" applyAlignment="1">
      <alignment horizontal="center" vertical="center"/>
    </xf>
    <xf numFmtId="3" fontId="7" fillId="0" borderId="13" xfId="2" applyNumberFormat="1" applyBorder="1" applyAlignment="1">
      <alignment horizontal="center" vertical="center"/>
    </xf>
    <xf numFmtId="3" fontId="8" fillId="5" borderId="13" xfId="2" applyNumberFormat="1" applyFont="1" applyFill="1" applyBorder="1" applyAlignment="1">
      <alignment horizontal="center" vertical="center"/>
    </xf>
    <xf numFmtId="3" fontId="7" fillId="6" borderId="13" xfId="2" applyNumberFormat="1" applyFont="1" applyFill="1" applyBorder="1" applyAlignment="1">
      <alignment horizontal="center" vertical="center"/>
    </xf>
    <xf numFmtId="0" fontId="7" fillId="0" borderId="13" xfId="2" applyBorder="1" applyAlignment="1">
      <alignment horizontal="center" vertical="center"/>
    </xf>
    <xf numFmtId="3" fontId="7" fillId="0" borderId="14" xfId="2" applyNumberFormat="1" applyBorder="1" applyAlignment="1">
      <alignment horizontal="center" vertical="center"/>
    </xf>
    <xf numFmtId="3" fontId="7" fillId="0" borderId="15" xfId="2" applyNumberFormat="1" applyBorder="1"/>
    <xf numFmtId="0" fontId="7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" fontId="7" fillId="0" borderId="2" xfId="2" applyNumberFormat="1" applyBorder="1" applyAlignment="1">
      <alignment horizontal="center" vertical="center"/>
    </xf>
    <xf numFmtId="0" fontId="7" fillId="0" borderId="1" xfId="2" applyBorder="1" applyAlignment="1">
      <alignment wrapText="1"/>
    </xf>
    <xf numFmtId="0" fontId="7" fillId="0" borderId="1" xfId="2" applyBorder="1" applyAlignment="1">
      <alignment textRotation="90"/>
    </xf>
    <xf numFmtId="3" fontId="5" fillId="0" borderId="1" xfId="2" applyNumberFormat="1" applyFont="1" applyBorder="1" applyAlignment="1">
      <alignment horizontal="right" vertical="center" textRotation="90" wrapText="1"/>
    </xf>
    <xf numFmtId="3" fontId="5" fillId="0" borderId="1" xfId="2" applyNumberFormat="1" applyFont="1" applyBorder="1" applyAlignment="1">
      <alignment horizontal="right" vertical="center" textRotation="90"/>
    </xf>
    <xf numFmtId="2" fontId="7" fillId="0" borderId="1" xfId="2" applyNumberFormat="1" applyBorder="1" applyAlignment="1">
      <alignment horizontal="center" vertical="center"/>
    </xf>
    <xf numFmtId="2" fontId="7" fillId="0" borderId="1" xfId="2" applyNumberFormat="1" applyBorder="1"/>
    <xf numFmtId="0" fontId="7" fillId="0" borderId="3" xfId="2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0" fontId="8" fillId="0" borderId="3" xfId="2" applyFont="1" applyBorder="1" applyAlignment="1">
      <alignment vertical="center"/>
    </xf>
    <xf numFmtId="0" fontId="8" fillId="2" borderId="0" xfId="2" applyFont="1" applyFill="1" applyAlignment="1"/>
    <xf numFmtId="3" fontId="7" fillId="0" borderId="0" xfId="2" applyNumberFormat="1"/>
    <xf numFmtId="3" fontId="7" fillId="6" borderId="2" xfId="2" applyNumberFormat="1" applyFill="1" applyBorder="1" applyAlignment="1">
      <alignment horizontal="center" vertical="center"/>
    </xf>
    <xf numFmtId="3" fontId="5" fillId="0" borderId="2" xfId="2" applyNumberFormat="1" applyFont="1" applyBorder="1" applyAlignment="1">
      <alignment horizontal="right" vertical="center" wrapText="1"/>
    </xf>
    <xf numFmtId="0" fontId="7" fillId="0" borderId="1" xfId="2" applyBorder="1" applyAlignment="1">
      <alignment horizontal="center" vertical="center" textRotation="90" wrapText="1"/>
    </xf>
    <xf numFmtId="2" fontId="7" fillId="0" borderId="1" xfId="2" applyNumberFormat="1" applyFill="1" applyBorder="1" applyAlignment="1">
      <alignment horizontal="center" vertical="center"/>
    </xf>
    <xf numFmtId="2" fontId="7" fillId="0" borderId="0" xfId="2" applyNumberFormat="1"/>
    <xf numFmtId="3" fontId="7" fillId="6" borderId="19" xfId="2" applyNumberFormat="1" applyFill="1" applyBorder="1" applyAlignment="1">
      <alignment horizontal="center" vertical="center"/>
    </xf>
    <xf numFmtId="3" fontId="7" fillId="6" borderId="20" xfId="2" applyNumberFormat="1" applyFill="1" applyBorder="1" applyAlignment="1">
      <alignment horizontal="center" vertical="center"/>
    </xf>
    <xf numFmtId="3" fontId="7" fillId="0" borderId="20" xfId="2" applyNumberFormat="1" applyBorder="1" applyAlignment="1">
      <alignment horizontal="center" vertical="center"/>
    </xf>
    <xf numFmtId="3" fontId="8" fillId="5" borderId="20" xfId="2" applyNumberFormat="1" applyFont="1" applyFill="1" applyBorder="1" applyAlignment="1">
      <alignment horizontal="center" vertical="center"/>
    </xf>
    <xf numFmtId="3" fontId="7" fillId="6" borderId="20" xfId="2" applyNumberFormat="1" applyFont="1" applyFill="1" applyBorder="1" applyAlignment="1">
      <alignment horizontal="center" vertical="center"/>
    </xf>
    <xf numFmtId="0" fontId="7" fillId="0" borderId="20" xfId="2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3" fontId="8" fillId="0" borderId="18" xfId="2" applyNumberFormat="1" applyFont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2" fontId="7" fillId="7" borderId="1" xfId="2" applyNumberFormat="1" applyFill="1" applyBorder="1" applyAlignment="1">
      <alignment horizontal="center" vertical="center"/>
    </xf>
    <xf numFmtId="2" fontId="7" fillId="8" borderId="1" xfId="2" applyNumberFormat="1" applyFill="1" applyBorder="1" applyAlignment="1">
      <alignment horizontal="center" vertical="center"/>
    </xf>
    <xf numFmtId="2" fontId="8" fillId="8" borderId="1" xfId="2" applyNumberFormat="1" applyFont="1" applyFill="1" applyBorder="1" applyAlignment="1">
      <alignment horizontal="center" vertical="center"/>
    </xf>
    <xf numFmtId="2" fontId="7" fillId="9" borderId="1" xfId="2" applyNumberFormat="1" applyFill="1" applyBorder="1" applyAlignment="1">
      <alignment horizontal="center" vertical="center"/>
    </xf>
    <xf numFmtId="0" fontId="7" fillId="8" borderId="1" xfId="2" applyFill="1" applyBorder="1" applyAlignment="1">
      <alignment horizontal="center" vertical="center"/>
    </xf>
    <xf numFmtId="0" fontId="7" fillId="7" borderId="1" xfId="2" applyFill="1" applyBorder="1" applyAlignment="1">
      <alignment horizontal="center" vertical="center"/>
    </xf>
    <xf numFmtId="0" fontId="7" fillId="9" borderId="1" xfId="2" applyFill="1" applyBorder="1" applyAlignment="1">
      <alignment horizontal="center" vertical="center"/>
    </xf>
    <xf numFmtId="0" fontId="7" fillId="10" borderId="1" xfId="2" applyFill="1" applyBorder="1" applyAlignment="1">
      <alignment horizontal="center" vertical="center"/>
    </xf>
    <xf numFmtId="2" fontId="8" fillId="9" borderId="1" xfId="2" applyNumberFormat="1" applyFont="1" applyFill="1" applyBorder="1" applyAlignment="1">
      <alignment horizontal="center" vertical="center"/>
    </xf>
    <xf numFmtId="2" fontId="8" fillId="10" borderId="1" xfId="2" applyNumberFormat="1" applyFont="1" applyFill="1" applyBorder="1" applyAlignment="1">
      <alignment horizontal="center" vertical="center"/>
    </xf>
    <xf numFmtId="2" fontId="7" fillId="9" borderId="2" xfId="2" applyNumberFormat="1" applyFill="1" applyBorder="1" applyAlignment="1">
      <alignment horizontal="center" vertical="center"/>
    </xf>
    <xf numFmtId="2" fontId="7" fillId="10" borderId="1" xfId="2" applyNumberForma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 textRotation="90"/>
    </xf>
    <xf numFmtId="0" fontId="7" fillId="0" borderId="3" xfId="2" applyBorder="1" applyAlignment="1">
      <alignment horizontal="center" vertical="center" textRotation="90"/>
    </xf>
    <xf numFmtId="0" fontId="8" fillId="0" borderId="3" xfId="2" applyFont="1" applyBorder="1" applyAlignment="1">
      <alignment horizontal="center" vertical="center" textRotation="90"/>
    </xf>
    <xf numFmtId="0" fontId="8" fillId="2" borderId="0" xfId="2" applyFont="1" applyFill="1"/>
    <xf numFmtId="0" fontId="12" fillId="11" borderId="0" xfId="2" applyFont="1" applyFill="1" applyAlignment="1">
      <alignment horizontal="center" vertical="center"/>
    </xf>
    <xf numFmtId="0" fontId="12" fillId="11" borderId="6" xfId="2" applyFont="1" applyFill="1" applyBorder="1" applyAlignment="1">
      <alignment horizontal="center" vertical="center"/>
    </xf>
    <xf numFmtId="0" fontId="8" fillId="0" borderId="1" xfId="2" applyFont="1" applyFill="1" applyBorder="1"/>
    <xf numFmtId="0" fontId="9" fillId="0" borderId="1" xfId="2" applyFont="1" applyFill="1" applyBorder="1" applyAlignment="1">
      <alignment horizontal="center" vertical="center" textRotation="90"/>
    </xf>
    <xf numFmtId="0" fontId="7" fillId="12" borderId="1" xfId="2" applyNumberFormat="1" applyFill="1" applyBorder="1" applyAlignment="1">
      <alignment horizontal="center" vertical="center"/>
    </xf>
    <xf numFmtId="0" fontId="7" fillId="0" borderId="1" xfId="2" applyFill="1" applyBorder="1"/>
    <xf numFmtId="0" fontId="8" fillId="13" borderId="0" xfId="2" applyFont="1" applyFill="1" applyAlignment="1">
      <alignment horizontal="center" vertical="center"/>
    </xf>
    <xf numFmtId="0" fontId="8" fillId="13" borderId="1" xfId="2" applyFont="1" applyFill="1" applyBorder="1" applyAlignment="1">
      <alignment horizontal="center" vertical="center"/>
    </xf>
    <xf numFmtId="0" fontId="12" fillId="11" borderId="1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2" borderId="4" xfId="2" applyFont="1" applyFill="1" applyBorder="1"/>
    <xf numFmtId="0" fontId="8" fillId="0" borderId="0" xfId="2" applyFont="1" applyFill="1" applyBorder="1"/>
    <xf numFmtId="0" fontId="7" fillId="12" borderId="3" xfId="2" applyNumberFormat="1" applyFill="1" applyBorder="1" applyAlignment="1">
      <alignment horizontal="center" vertical="center"/>
    </xf>
    <xf numFmtId="0" fontId="7" fillId="12" borderId="10" xfId="2" applyNumberFormat="1" applyFill="1" applyBorder="1" applyAlignment="1">
      <alignment horizontal="center" vertical="center"/>
    </xf>
    <xf numFmtId="0" fontId="7" fillId="12" borderId="6" xfId="2" applyNumberFormat="1" applyFill="1" applyBorder="1" applyAlignment="1">
      <alignment horizontal="center" vertical="center"/>
    </xf>
    <xf numFmtId="0" fontId="7" fillId="0" borderId="3" xfId="2" applyFill="1" applyBorder="1"/>
    <xf numFmtId="0" fontId="8" fillId="0" borderId="21" xfId="2" applyFont="1" applyBorder="1" applyAlignment="1">
      <alignment horizontal="center" vertical="center"/>
    </xf>
    <xf numFmtId="0" fontId="7" fillId="0" borderId="3" xfId="2" applyBorder="1"/>
    <xf numFmtId="0" fontId="7" fillId="0" borderId="6" xfId="2" applyBorder="1"/>
    <xf numFmtId="0" fontId="7" fillId="0" borderId="21" xfId="2" applyFill="1" applyBorder="1"/>
    <xf numFmtId="0" fontId="7" fillId="0" borderId="22" xfId="2" applyBorder="1" applyAlignment="1">
      <alignment horizontal="center" vertical="center"/>
    </xf>
    <xf numFmtId="0" fontId="7" fillId="0" borderId="1" xfId="2" applyNumberFormat="1" applyBorder="1" applyAlignment="1">
      <alignment horizontal="center" vertical="center"/>
    </xf>
    <xf numFmtId="0" fontId="7" fillId="12" borderId="0" xfId="2" applyFill="1"/>
    <xf numFmtId="0" fontId="8" fillId="12" borderId="1" xfId="2" applyFont="1" applyFill="1" applyBorder="1"/>
    <xf numFmtId="0" fontId="8" fillId="12" borderId="1" xfId="2" applyFont="1" applyFill="1" applyBorder="1" applyAlignment="1">
      <alignment wrapText="1"/>
    </xf>
    <xf numFmtId="0" fontId="7" fillId="12" borderId="1" xfId="2" applyFill="1" applyBorder="1"/>
    <xf numFmtId="0" fontId="7" fillId="12" borderId="1" xfId="2" applyFill="1" applyBorder="1" applyAlignment="1">
      <alignment horizontal="center" vertical="center"/>
    </xf>
    <xf numFmtId="0" fontId="8" fillId="0" borderId="1" xfId="2" applyFont="1" applyBorder="1" applyAlignment="1">
      <alignment wrapText="1"/>
    </xf>
    <xf numFmtId="0" fontId="8" fillId="2" borderId="4" xfId="2" applyFont="1" applyFill="1" applyBorder="1" applyAlignment="1"/>
    <xf numFmtId="0" fontId="8" fillId="0" borderId="0" xfId="2" applyFont="1" applyBorder="1"/>
    <xf numFmtId="0" fontId="8" fillId="0" borderId="0" xfId="2" applyFont="1" applyBorder="1" applyAlignment="1">
      <alignment wrapText="1"/>
    </xf>
    <xf numFmtId="0" fontId="8" fillId="2" borderId="0" xfId="2" applyFont="1" applyFill="1" applyBorder="1" applyAlignment="1">
      <alignment horizontal="center" vertical="center"/>
    </xf>
    <xf numFmtId="0" fontId="7" fillId="0" borderId="0" xfId="2" applyFill="1"/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7" fillId="0" borderId="0" xfId="2" applyFill="1" applyBorder="1"/>
    <xf numFmtId="0" fontId="7" fillId="0" borderId="0" xfId="2" applyBorder="1"/>
    <xf numFmtId="4" fontId="7" fillId="0" borderId="1" xfId="2" applyNumberFormat="1" applyBorder="1"/>
    <xf numFmtId="4" fontId="7" fillId="0" borderId="0" xfId="2" applyNumberFormat="1" applyFill="1" applyBorder="1"/>
    <xf numFmtId="0" fontId="8" fillId="0" borderId="0" xfId="2" applyFont="1" applyFill="1"/>
    <xf numFmtId="0" fontId="8" fillId="2" borderId="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4" fontId="7" fillId="0" borderId="6" xfId="2" applyNumberFormat="1" applyBorder="1"/>
    <xf numFmtId="4" fontId="7" fillId="0" borderId="21" xfId="2" applyNumberFormat="1" applyBorder="1"/>
    <xf numFmtId="4" fontId="7" fillId="0" borderId="22" xfId="2" applyNumberFormat="1" applyBorder="1"/>
    <xf numFmtId="4" fontId="7" fillId="0" borderId="23" xfId="2" applyNumberFormat="1" applyBorder="1"/>
    <xf numFmtId="0" fontId="7" fillId="0" borderId="25" xfId="2" applyBorder="1"/>
    <xf numFmtId="0" fontId="5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/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4" fontId="8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44" fontId="8" fillId="0" borderId="1" xfId="5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0" xfId="0" applyNumberFormat="1"/>
    <xf numFmtId="4" fontId="0" fillId="0" borderId="1" xfId="0" applyNumberForma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 vertical="center"/>
    </xf>
    <xf numFmtId="0" fontId="0" fillId="0" borderId="26" xfId="0" applyFill="1" applyBorder="1"/>
    <xf numFmtId="3" fontId="8" fillId="0" borderId="0" xfId="0" applyNumberFormat="1" applyFont="1" applyBorder="1" applyAlignment="1">
      <alignment horizontal="center" vertical="center"/>
    </xf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4" fontId="7" fillId="0" borderId="1" xfId="3" applyFont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2" applyNumberFormat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0" xfId="0" applyFont="1"/>
    <xf numFmtId="9" fontId="7" fillId="0" borderId="0" xfId="4" applyFont="1" applyAlignment="1">
      <alignment horizontal="center" vertical="center"/>
    </xf>
    <xf numFmtId="9" fontId="7" fillId="0" borderId="1" xfId="4" applyFont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7" fillId="0" borderId="1" xfId="2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7" fillId="0" borderId="0" xfId="2" applyFill="1" applyAlignment="1">
      <alignment vertical="center"/>
    </xf>
    <xf numFmtId="0" fontId="7" fillId="0" borderId="0" xfId="2" applyBorder="1" applyAlignment="1">
      <alignment vertical="center"/>
    </xf>
    <xf numFmtId="0" fontId="7" fillId="0" borderId="1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27" xfId="2" applyBorder="1" applyAlignment="1">
      <alignment vertical="center"/>
    </xf>
    <xf numFmtId="0" fontId="7" fillId="0" borderId="0" xfId="2" applyFill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4" fillId="0" borderId="0" xfId="8"/>
    <xf numFmtId="0" fontId="14" fillId="0" borderId="1" xfId="8" applyFont="1" applyBorder="1" applyAlignment="1">
      <alignment horizontal="center" vertical="center"/>
    </xf>
    <xf numFmtId="0" fontId="14" fillId="0" borderId="1" xfId="8" applyBorder="1" applyAlignment="1">
      <alignment horizontal="center" vertical="center" wrapText="1"/>
    </xf>
    <xf numFmtId="0" fontId="14" fillId="0" borderId="1" xfId="8" applyBorder="1"/>
    <xf numFmtId="3" fontId="14" fillId="0" borderId="1" xfId="8" applyNumberFormat="1" applyBorder="1"/>
    <xf numFmtId="166" fontId="0" fillId="0" borderId="1" xfId="9" applyNumberFormat="1" applyFont="1" applyBorder="1"/>
    <xf numFmtId="0" fontId="14" fillId="0" borderId="1" xfId="8" applyFont="1" applyBorder="1"/>
    <xf numFmtId="0" fontId="14" fillId="0" borderId="1" xfId="8" applyFont="1" applyBorder="1" applyAlignment="1">
      <alignment wrapText="1"/>
    </xf>
    <xf numFmtId="0" fontId="14" fillId="0" borderId="1" xfId="8" applyBorder="1" applyAlignment="1">
      <alignment horizontal="center" vertical="center"/>
    </xf>
    <xf numFmtId="0" fontId="16" fillId="0" borderId="0" xfId="10" applyNumberFormat="1" applyFont="1" applyFill="1" applyBorder="1" applyAlignment="1" applyProtection="1">
      <alignment vertical="top"/>
    </xf>
    <xf numFmtId="0" fontId="17" fillId="0" borderId="0" xfId="10" applyNumberFormat="1" applyFont="1" applyFill="1" applyBorder="1" applyAlignment="1" applyProtection="1">
      <alignment vertical="top"/>
    </xf>
    <xf numFmtId="0" fontId="14" fillId="0" borderId="0" xfId="10" applyNumberFormat="1" applyFont="1" applyFill="1" applyBorder="1" applyAlignment="1" applyProtection="1">
      <alignment vertical="top"/>
    </xf>
    <xf numFmtId="0" fontId="18" fillId="0" borderId="0" xfId="10" applyNumberFormat="1" applyFont="1" applyFill="1" applyBorder="1" applyAlignment="1" applyProtection="1">
      <alignment vertical="top"/>
    </xf>
    <xf numFmtId="0" fontId="17" fillId="0" borderId="34" xfId="10" applyNumberFormat="1" applyFont="1" applyFill="1" applyBorder="1" applyAlignment="1" applyProtection="1">
      <alignment vertical="top"/>
    </xf>
    <xf numFmtId="0" fontId="18" fillId="14" borderId="41" xfId="10" applyNumberFormat="1" applyFont="1" applyFill="1" applyBorder="1" applyAlignment="1" applyProtection="1">
      <alignment horizontal="center" vertical="top" wrapText="1"/>
    </xf>
    <xf numFmtId="16" fontId="18" fillId="14" borderId="41" xfId="10" applyNumberFormat="1" applyFont="1" applyFill="1" applyBorder="1" applyAlignment="1" applyProtection="1">
      <alignment horizontal="center" vertical="top" wrapText="1"/>
    </xf>
    <xf numFmtId="0" fontId="18" fillId="14" borderId="40" xfId="10" applyNumberFormat="1" applyFont="1" applyFill="1" applyBorder="1" applyAlignment="1" applyProtection="1">
      <alignment horizontal="center" vertical="top" wrapText="1"/>
    </xf>
    <xf numFmtId="0" fontId="18" fillId="14" borderId="41" xfId="10" applyNumberFormat="1" applyFont="1" applyFill="1" applyBorder="1" applyAlignment="1" applyProtection="1">
      <alignment horizontal="center" vertical="center" wrapText="1"/>
    </xf>
    <xf numFmtId="0" fontId="18" fillId="14" borderId="41" xfId="10" applyNumberFormat="1" applyFont="1" applyFill="1" applyBorder="1" applyAlignment="1" applyProtection="1">
      <alignment vertical="top" wrapText="1"/>
    </xf>
    <xf numFmtId="0" fontId="18" fillId="0" borderId="1" xfId="10" applyNumberFormat="1" applyFont="1" applyFill="1" applyBorder="1" applyAlignment="1" applyProtection="1">
      <alignment horizontal="center" vertical="top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18" fillId="14" borderId="35" xfId="10" applyNumberFormat="1" applyFont="1" applyFill="1" applyBorder="1" applyAlignment="1" applyProtection="1">
      <alignment horizontal="center" vertical="top" wrapText="1"/>
    </xf>
    <xf numFmtId="0" fontId="18" fillId="14" borderId="42" xfId="10" applyNumberFormat="1" applyFont="1" applyFill="1" applyBorder="1" applyAlignment="1" applyProtection="1">
      <alignment horizontal="center" vertical="top" wrapText="1"/>
    </xf>
    <xf numFmtId="3" fontId="18" fillId="14" borderId="41" xfId="10" applyNumberFormat="1" applyFont="1" applyFill="1" applyBorder="1" applyAlignment="1" applyProtection="1">
      <alignment horizontal="center" vertical="center" wrapText="1"/>
    </xf>
    <xf numFmtId="0" fontId="18" fillId="0" borderId="1" xfId="10" applyNumberFormat="1" applyFont="1" applyFill="1" applyBorder="1" applyAlignment="1" applyProtection="1">
      <alignment horizontal="left" vertical="top" wrapText="1" indent="1"/>
    </xf>
    <xf numFmtId="0" fontId="18" fillId="0" borderId="1" xfId="10" applyNumberFormat="1" applyFont="1" applyFill="1" applyBorder="1" applyAlignment="1" applyProtection="1">
      <alignment horizontal="left" vertical="top" wrapText="1"/>
    </xf>
    <xf numFmtId="0" fontId="14" fillId="0" borderId="1" xfId="11" applyFont="1" applyBorder="1" applyAlignment="1" applyProtection="1">
      <alignment vertical="center" wrapText="1"/>
    </xf>
    <xf numFmtId="167" fontId="0" fillId="0" borderId="1" xfId="12" applyNumberFormat="1" applyFont="1" applyBorder="1" applyAlignment="1">
      <alignment horizontal="center" vertical="center"/>
    </xf>
    <xf numFmtId="167" fontId="0" fillId="0" borderId="1" xfId="12" applyNumberFormat="1" applyFont="1" applyFill="1" applyBorder="1" applyAlignment="1">
      <alignment horizontal="center" vertical="center"/>
    </xf>
    <xf numFmtId="0" fontId="7" fillId="0" borderId="6" xfId="2" applyBorder="1" applyAlignment="1">
      <alignment vertical="center"/>
    </xf>
    <xf numFmtId="0" fontId="14" fillId="0" borderId="0" xfId="8" applyFont="1"/>
    <xf numFmtId="0" fontId="14" fillId="0" borderId="3" xfId="8" applyBorder="1"/>
    <xf numFmtId="0" fontId="14" fillId="0" borderId="3" xfId="8" applyFont="1" applyBorder="1" applyAlignment="1">
      <alignment horizontal="center" vertical="center"/>
    </xf>
    <xf numFmtId="0" fontId="14" fillId="0" borderId="17" xfId="8" applyFont="1" applyBorder="1" applyAlignment="1">
      <alignment wrapText="1"/>
    </xf>
    <xf numFmtId="0" fontId="14" fillId="0" borderId="11" xfId="8" applyFont="1" applyBorder="1" applyAlignment="1">
      <alignment wrapText="1"/>
    </xf>
    <xf numFmtId="0" fontId="14" fillId="0" borderId="3" xfId="8" applyFill="1" applyBorder="1"/>
    <xf numFmtId="0" fontId="14" fillId="0" borderId="17" xfId="8" applyBorder="1"/>
    <xf numFmtId="0" fontId="14" fillId="0" borderId="11" xfId="8" applyBorder="1"/>
    <xf numFmtId="0" fontId="21" fillId="0" borderId="17" xfId="8" applyFont="1" applyBorder="1"/>
    <xf numFmtId="0" fontId="21" fillId="0" borderId="1" xfId="8" applyFont="1" applyBorder="1"/>
    <xf numFmtId="0" fontId="21" fillId="0" borderId="11" xfId="8" applyFont="1" applyBorder="1"/>
    <xf numFmtId="0" fontId="14" fillId="0" borderId="3" xfId="8" applyFont="1" applyFill="1" applyBorder="1"/>
    <xf numFmtId="0" fontId="14" fillId="0" borderId="18" xfId="8" applyBorder="1"/>
    <xf numFmtId="0" fontId="14" fillId="0" borderId="13" xfId="8" applyBorder="1"/>
    <xf numFmtId="0" fontId="14" fillId="0" borderId="14" xfId="8" applyBorder="1"/>
    <xf numFmtId="0" fontId="21" fillId="0" borderId="18" xfId="8" applyFont="1" applyBorder="1"/>
    <xf numFmtId="0" fontId="21" fillId="0" borderId="13" xfId="8" applyFont="1" applyBorder="1"/>
    <xf numFmtId="0" fontId="21" fillId="0" borderId="14" xfId="8" applyFont="1" applyBorder="1"/>
    <xf numFmtId="0" fontId="22" fillId="0" borderId="0" xfId="8" applyFont="1" applyAlignment="1">
      <alignment horizontal="left" vertical="center" wrapText="1"/>
    </xf>
    <xf numFmtId="0" fontId="23" fillId="0" borderId="31" xfId="8" applyFont="1" applyBorder="1" applyAlignment="1" applyProtection="1">
      <alignment horizontal="center" vertical="center" wrapText="1"/>
    </xf>
    <xf numFmtId="0" fontId="23" fillId="0" borderId="48" xfId="8" applyFont="1" applyBorder="1" applyAlignment="1">
      <alignment horizontal="center" vertical="center" wrapText="1"/>
    </xf>
    <xf numFmtId="3" fontId="23" fillId="0" borderId="48" xfId="8" applyNumberFormat="1" applyFont="1" applyBorder="1" applyAlignment="1" applyProtection="1">
      <alignment horizontal="right" vertical="top" wrapText="1"/>
    </xf>
    <xf numFmtId="3" fontId="23" fillId="0" borderId="49" xfId="8" applyNumberFormat="1" applyFont="1" applyBorder="1" applyAlignment="1" applyProtection="1">
      <alignment horizontal="right" vertical="top" wrapText="1"/>
    </xf>
    <xf numFmtId="3" fontId="23" fillId="0" borderId="48" xfId="8" applyNumberFormat="1" applyFont="1" applyBorder="1" applyAlignment="1" applyProtection="1">
      <alignment horizontal="center" vertical="center" wrapText="1"/>
    </xf>
    <xf numFmtId="3" fontId="23" fillId="0" borderId="49" xfId="8" applyNumberFormat="1" applyFont="1" applyBorder="1" applyAlignment="1" applyProtection="1">
      <alignment horizontal="center" vertical="center" wrapText="1"/>
    </xf>
    <xf numFmtId="0" fontId="18" fillId="0" borderId="31" xfId="8" applyFont="1" applyBorder="1" applyAlignment="1" applyProtection="1">
      <alignment horizontal="center" vertical="center" wrapText="1"/>
    </xf>
    <xf numFmtId="3" fontId="23" fillId="0" borderId="1" xfId="8" applyNumberFormat="1" applyFont="1" applyBorder="1" applyAlignment="1" applyProtection="1">
      <alignment horizontal="right" vertical="top" wrapText="1"/>
    </xf>
    <xf numFmtId="0" fontId="14" fillId="0" borderId="47" xfId="8" applyBorder="1"/>
    <xf numFmtId="0" fontId="14" fillId="0" borderId="48" xfId="8" applyFont="1" applyBorder="1"/>
    <xf numFmtId="3" fontId="23" fillId="0" borderId="50" xfId="8" applyNumberFormat="1" applyFont="1" applyBorder="1" applyAlignment="1" applyProtection="1">
      <alignment horizontal="right" vertical="top" wrapText="1"/>
    </xf>
    <xf numFmtId="0" fontId="14" fillId="0" borderId="48" xfId="8" applyBorder="1"/>
    <xf numFmtId="0" fontId="14" fillId="0" borderId="0" xfId="14"/>
    <xf numFmtId="0" fontId="23" fillId="0" borderId="47" xfId="14" applyFont="1" applyBorder="1" applyAlignment="1" applyProtection="1">
      <alignment horizontal="center" vertical="center" wrapText="1"/>
    </xf>
    <xf numFmtId="0" fontId="23" fillId="0" borderId="48" xfId="14" applyFont="1" applyBorder="1" applyAlignment="1">
      <alignment horizontal="center" vertical="center" wrapText="1"/>
    </xf>
    <xf numFmtId="0" fontId="23" fillId="0" borderId="46" xfId="14" applyFont="1" applyBorder="1" applyAlignment="1" applyProtection="1">
      <alignment horizontal="left" vertical="center" wrapText="1"/>
    </xf>
    <xf numFmtId="0" fontId="23" fillId="0" borderId="31" xfId="14" applyFont="1" applyBorder="1" applyAlignment="1" applyProtection="1">
      <alignment horizontal="left" vertical="center" wrapText="1"/>
    </xf>
    <xf numFmtId="3" fontId="23" fillId="0" borderId="31" xfId="14" applyNumberFormat="1" applyFont="1" applyBorder="1" applyAlignment="1" applyProtection="1">
      <alignment horizontal="right" vertical="center"/>
    </xf>
    <xf numFmtId="0" fontId="23" fillId="0" borderId="47" xfId="14" applyFont="1" applyBorder="1" applyAlignment="1" applyProtection="1">
      <alignment horizontal="left" vertical="center" wrapText="1"/>
    </xf>
    <xf numFmtId="0" fontId="15" fillId="0" borderId="48" xfId="14" applyFont="1" applyBorder="1" applyAlignment="1">
      <alignment horizontal="left" vertical="center" wrapText="1"/>
    </xf>
    <xf numFmtId="3" fontId="23" fillId="0" borderId="48" xfId="14" applyNumberFormat="1" applyFont="1" applyBorder="1" applyAlignment="1">
      <alignment horizontal="right" vertical="center"/>
    </xf>
    <xf numFmtId="0" fontId="23" fillId="0" borderId="0" xfId="14" applyFont="1"/>
    <xf numFmtId="0" fontId="24" fillId="0" borderId="55" xfId="14" applyFont="1" applyBorder="1" applyAlignment="1" applyProtection="1">
      <alignment horizontal="center" vertical="center" wrapText="1"/>
    </xf>
    <xf numFmtId="0" fontId="24" fillId="0" borderId="56" xfId="14" applyFont="1" applyBorder="1" applyAlignment="1" applyProtection="1">
      <alignment horizontal="center" vertical="center" wrapText="1"/>
    </xf>
    <xf numFmtId="0" fontId="24" fillId="0" borderId="57" xfId="14" applyFont="1" applyBorder="1" applyAlignment="1" applyProtection="1">
      <alignment horizontal="center" vertical="center" wrapText="1"/>
    </xf>
    <xf numFmtId="0" fontId="23" fillId="0" borderId="58" xfId="14" applyFont="1" applyBorder="1" applyAlignment="1" applyProtection="1">
      <alignment horizontal="center" vertical="center" wrapText="1"/>
    </xf>
    <xf numFmtId="3" fontId="23" fillId="0" borderId="59" xfId="14" applyNumberFormat="1" applyFont="1" applyBorder="1" applyAlignment="1" applyProtection="1">
      <alignment horizontal="right" vertical="center"/>
    </xf>
    <xf numFmtId="0" fontId="23" fillId="0" borderId="48" xfId="14" applyFont="1" applyBorder="1" applyAlignment="1">
      <alignment horizontal="left" vertical="center" wrapText="1"/>
    </xf>
    <xf numFmtId="3" fontId="23" fillId="0" borderId="58" xfId="14" applyNumberFormat="1" applyFont="1" applyBorder="1" applyAlignment="1" applyProtection="1">
      <alignment horizontal="right" vertical="center"/>
    </xf>
    <xf numFmtId="0" fontId="23" fillId="0" borderId="51" xfId="14" applyFont="1" applyBorder="1" applyAlignment="1" applyProtection="1">
      <alignment horizontal="left" vertical="center" wrapText="1"/>
    </xf>
    <xf numFmtId="0" fontId="23" fillId="0" borderId="52" xfId="14" applyFont="1" applyBorder="1" applyAlignment="1" applyProtection="1">
      <alignment horizontal="left" vertical="center" wrapText="1"/>
    </xf>
    <xf numFmtId="3" fontId="23" fillId="0" borderId="60" xfId="14" applyNumberFormat="1" applyFont="1" applyBorder="1" applyAlignment="1" applyProtection="1">
      <alignment horizontal="right" vertical="center"/>
    </xf>
    <xf numFmtId="0" fontId="0" fillId="0" borderId="1" xfId="0" applyBorder="1" applyAlignment="1">
      <alignment wrapText="1"/>
    </xf>
    <xf numFmtId="0" fontId="28" fillId="0" borderId="39" xfId="0" applyFont="1" applyBorder="1" applyAlignment="1">
      <alignment wrapText="1"/>
    </xf>
    <xf numFmtId="0" fontId="28" fillId="0" borderId="40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28" fillId="0" borderId="61" xfId="0" applyFont="1" applyBorder="1" applyAlignment="1">
      <alignment vertical="top" wrapText="1"/>
    </xf>
    <xf numFmtId="0" fontId="28" fillId="0" borderId="41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19" fillId="0" borderId="61" xfId="11" applyBorder="1" applyAlignment="1" applyProtection="1">
      <alignment horizontal="center" wrapText="1"/>
    </xf>
    <xf numFmtId="0" fontId="28" fillId="0" borderId="41" xfId="0" applyFont="1" applyBorder="1" applyAlignment="1">
      <alignment horizontal="center" wrapText="1"/>
    </xf>
    <xf numFmtId="0" fontId="0" fillId="0" borderId="41" xfId="0" applyBorder="1" applyAlignment="1">
      <alignment vertical="top" wrapText="1"/>
    </xf>
    <xf numFmtId="0" fontId="30" fillId="0" borderId="41" xfId="0" applyFont="1" applyBorder="1" applyAlignment="1">
      <alignment horizontal="center" wrapText="1"/>
    </xf>
    <xf numFmtId="0" fontId="31" fillId="0" borderId="0" xfId="2" applyFont="1"/>
    <xf numFmtId="0" fontId="9" fillId="0" borderId="3" xfId="2" applyFont="1" applyFill="1" applyBorder="1" applyAlignment="1">
      <alignment horizontal="center" vertical="center" textRotation="90"/>
    </xf>
    <xf numFmtId="0" fontId="7" fillId="12" borderId="62" xfId="2" applyNumberFormat="1" applyFill="1" applyBorder="1" applyAlignment="1">
      <alignment horizontal="center" vertical="center"/>
    </xf>
    <xf numFmtId="0" fontId="7" fillId="0" borderId="63" xfId="2" applyBorder="1" applyAlignment="1">
      <alignment horizontal="center" vertical="center"/>
    </xf>
    <xf numFmtId="0" fontId="12" fillId="11" borderId="3" xfId="2" applyFont="1" applyFill="1" applyBorder="1" applyAlignment="1">
      <alignment horizontal="center" vertical="center"/>
    </xf>
    <xf numFmtId="0" fontId="7" fillId="0" borderId="3" xfId="2" applyNumberFormat="1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3" fontId="7" fillId="0" borderId="1" xfId="2" applyNumberFormat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0" fontId="32" fillId="0" borderId="0" xfId="16" applyAlignment="1" applyProtection="1"/>
    <xf numFmtId="0" fontId="23" fillId="0" borderId="1" xfId="1" applyFont="1" applyFill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right" vertical="center"/>
    </xf>
    <xf numFmtId="168" fontId="23" fillId="0" borderId="1" xfId="1" applyNumberFormat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center" vertical="center"/>
    </xf>
    <xf numFmtId="0" fontId="2" fillId="0" borderId="0" xfId="55"/>
    <xf numFmtId="0" fontId="18" fillId="0" borderId="0" xfId="8" applyFont="1" applyBorder="1" applyAlignment="1">
      <alignment horizontal="left"/>
    </xf>
    <xf numFmtId="0" fontId="18" fillId="0" borderId="0" xfId="8" applyFont="1" applyBorder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0" fontId="23" fillId="0" borderId="6" xfId="8" applyFont="1" applyBorder="1" applyAlignment="1">
      <alignment horizontal="center" vertical="center" wrapText="1"/>
    </xf>
    <xf numFmtId="4" fontId="23" fillId="0" borderId="6" xfId="8" applyNumberFormat="1" applyFont="1" applyBorder="1" applyAlignment="1">
      <alignment horizontal="center" vertical="center" wrapText="1"/>
    </xf>
    <xf numFmtId="0" fontId="23" fillId="0" borderId="73" xfId="1" applyFont="1" applyFill="1" applyBorder="1" applyAlignment="1">
      <alignment horizontal="center" vertical="center" wrapText="1"/>
    </xf>
    <xf numFmtId="0" fontId="23" fillId="0" borderId="26" xfId="8" applyFont="1" applyBorder="1" applyAlignment="1">
      <alignment horizontal="center" vertical="center" wrapText="1"/>
    </xf>
    <xf numFmtId="4" fontId="23" fillId="0" borderId="26" xfId="8" applyNumberFormat="1" applyFont="1" applyBorder="1" applyAlignment="1">
      <alignment horizontal="center" vertical="center" wrapText="1"/>
    </xf>
    <xf numFmtId="0" fontId="23" fillId="0" borderId="74" xfId="1" applyFont="1" applyFill="1" applyBorder="1" applyAlignment="1">
      <alignment horizontal="center" vertical="center" wrapText="1"/>
    </xf>
    <xf numFmtId="0" fontId="31" fillId="0" borderId="3" xfId="2" applyFont="1" applyBorder="1"/>
    <xf numFmtId="0" fontId="23" fillId="0" borderId="24" xfId="8" applyFont="1" applyBorder="1" applyAlignment="1">
      <alignment horizontal="center" vertical="center"/>
    </xf>
    <xf numFmtId="0" fontId="31" fillId="0" borderId="24" xfId="2" applyFont="1" applyBorder="1"/>
    <xf numFmtId="0" fontId="23" fillId="0" borderId="1" xfId="8" applyFont="1" applyBorder="1" applyAlignment="1">
      <alignment horizontal="center" vertical="center"/>
    </xf>
    <xf numFmtId="3" fontId="23" fillId="0" borderId="1" xfId="8" applyNumberFormat="1" applyFont="1" applyBorder="1" applyAlignment="1">
      <alignment horizontal="right" vertical="center"/>
    </xf>
    <xf numFmtId="0" fontId="23" fillId="0" borderId="1" xfId="8" applyFont="1" applyBorder="1" applyAlignment="1">
      <alignment horizontal="right" vertical="center"/>
    </xf>
    <xf numFmtId="0" fontId="23" fillId="0" borderId="6" xfId="8" applyFont="1" applyBorder="1" applyAlignment="1">
      <alignment horizontal="center" vertical="center"/>
    </xf>
    <xf numFmtId="0" fontId="23" fillId="0" borderId="6" xfId="8" applyFont="1" applyBorder="1" applyAlignment="1">
      <alignment horizontal="right" vertical="center"/>
    </xf>
    <xf numFmtId="3" fontId="23" fillId="0" borderId="1" xfId="1" applyNumberFormat="1" applyFont="1" applyFill="1" applyBorder="1" applyAlignment="1">
      <alignment horizontal="right" vertical="center"/>
    </xf>
    <xf numFmtId="3" fontId="23" fillId="0" borderId="6" xfId="8" applyNumberFormat="1" applyFont="1" applyBorder="1" applyAlignment="1">
      <alignment horizontal="right" vertical="center"/>
    </xf>
    <xf numFmtId="3" fontId="23" fillId="0" borderId="6" xfId="1" applyNumberFormat="1" applyFont="1" applyFill="1" applyBorder="1" applyAlignment="1">
      <alignment horizontal="right" vertical="center"/>
    </xf>
    <xf numFmtId="3" fontId="23" fillId="0" borderId="6" xfId="1" quotePrefix="1" applyNumberFormat="1" applyFont="1" applyFill="1" applyBorder="1" applyAlignment="1">
      <alignment horizontal="right" vertical="center"/>
    </xf>
    <xf numFmtId="168" fontId="23" fillId="0" borderId="1" xfId="8" applyNumberFormat="1" applyFont="1" applyBorder="1" applyAlignment="1">
      <alignment horizontal="right" vertical="center"/>
    </xf>
    <xf numFmtId="168" fontId="53" fillId="0" borderId="1" xfId="61" applyNumberFormat="1" applyFont="1" applyFill="1" applyBorder="1" applyAlignment="1">
      <alignment horizontal="right" vertical="center"/>
    </xf>
    <xf numFmtId="168" fontId="23" fillId="0" borderId="1" xfId="61" applyNumberFormat="1" applyFont="1" applyBorder="1" applyAlignment="1">
      <alignment horizontal="right" vertical="center"/>
    </xf>
    <xf numFmtId="168" fontId="23" fillId="0" borderId="1" xfId="61" applyNumberFormat="1" applyFont="1" applyFill="1" applyBorder="1" applyAlignment="1">
      <alignment horizontal="right" vertical="center"/>
    </xf>
    <xf numFmtId="168" fontId="33" fillId="0" borderId="1" xfId="8" applyNumberFormat="1" applyFont="1" applyBorder="1" applyAlignment="1" applyProtection="1">
      <alignment horizontal="right" vertical="center"/>
      <protection hidden="1"/>
    </xf>
    <xf numFmtId="168" fontId="53" fillId="0" borderId="1" xfId="61" applyNumberFormat="1" applyFont="1" applyBorder="1" applyAlignment="1">
      <alignment horizontal="right" vertical="center"/>
    </xf>
    <xf numFmtId="0" fontId="23" fillId="0" borderId="0" xfId="8" applyFont="1" applyBorder="1" applyAlignment="1">
      <alignment horizontal="center" vertical="center"/>
    </xf>
    <xf numFmtId="168" fontId="33" fillId="0" borderId="0" xfId="8" applyNumberFormat="1" applyFont="1" applyBorder="1" applyAlignment="1" applyProtection="1">
      <alignment horizontal="right" vertical="center"/>
      <protection hidden="1"/>
    </xf>
    <xf numFmtId="168" fontId="23" fillId="0" borderId="0" xfId="8" applyNumberFormat="1" applyFont="1" applyBorder="1" applyAlignment="1">
      <alignment horizontal="right" vertical="center"/>
    </xf>
    <xf numFmtId="0" fontId="33" fillId="0" borderId="0" xfId="1" applyFont="1"/>
    <xf numFmtId="0" fontId="21" fillId="0" borderId="0" xfId="1" applyFont="1" applyFill="1" applyBorder="1" applyAlignment="1">
      <alignment vertical="center"/>
    </xf>
    <xf numFmtId="0" fontId="54" fillId="0" borderId="4" xfId="1" applyFont="1" applyFill="1" applyBorder="1"/>
    <xf numFmtId="0" fontId="54" fillId="0" borderId="0" xfId="1" applyFont="1" applyFill="1" applyBorder="1"/>
    <xf numFmtId="0" fontId="23" fillId="0" borderId="75" xfId="1" applyFont="1" applyFill="1" applyBorder="1" applyAlignment="1">
      <alignment horizontal="center" vertical="center"/>
    </xf>
    <xf numFmtId="0" fontId="23" fillId="0" borderId="74" xfId="1" applyFont="1" applyFill="1" applyBorder="1" applyAlignment="1">
      <alignment horizontal="center" vertical="center"/>
    </xf>
    <xf numFmtId="168" fontId="23" fillId="0" borderId="3" xfId="1" applyNumberFormat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vertical="center"/>
    </xf>
    <xf numFmtId="0" fontId="23" fillId="0" borderId="24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3" fontId="55" fillId="0" borderId="1" xfId="55" applyNumberFormat="1" applyFont="1" applyFill="1" applyBorder="1" applyAlignment="1">
      <alignment horizontal="right" vertical="center"/>
    </xf>
    <xf numFmtId="3" fontId="56" fillId="0" borderId="1" xfId="1" applyNumberFormat="1" applyFont="1" applyFill="1" applyBorder="1" applyAlignment="1">
      <alignment horizontal="right" vertical="center"/>
    </xf>
    <xf numFmtId="168" fontId="23" fillId="0" borderId="24" xfId="1" applyNumberFormat="1" applyFont="1" applyFill="1" applyBorder="1" applyAlignment="1">
      <alignment horizontal="center" vertical="center"/>
    </xf>
    <xf numFmtId="169" fontId="23" fillId="0" borderId="1" xfId="1" applyNumberFormat="1" applyFont="1" applyFill="1" applyBorder="1" applyAlignment="1">
      <alignment horizontal="right" vertical="center"/>
    </xf>
    <xf numFmtId="169" fontId="33" fillId="0" borderId="1" xfId="1" applyNumberFormat="1" applyFont="1" applyBorder="1" applyAlignment="1">
      <alignment horizontal="right" vertical="center"/>
    </xf>
    <xf numFmtId="169" fontId="33" fillId="0" borderId="1" xfId="1" applyNumberFormat="1" applyFont="1" applyFill="1" applyBorder="1" applyAlignment="1">
      <alignment horizontal="right" vertical="center"/>
    </xf>
    <xf numFmtId="169" fontId="53" fillId="0" borderId="1" xfId="55" applyNumberFormat="1" applyFont="1" applyBorder="1" applyAlignment="1">
      <alignment horizontal="right" vertical="center"/>
    </xf>
    <xf numFmtId="169" fontId="53" fillId="0" borderId="1" xfId="55" applyNumberFormat="1" applyFont="1" applyFill="1" applyBorder="1" applyAlignment="1">
      <alignment horizontal="right" vertical="center"/>
    </xf>
    <xf numFmtId="169" fontId="56" fillId="0" borderId="1" xfId="1" applyNumberFormat="1" applyFont="1" applyFill="1" applyBorder="1" applyAlignment="1">
      <alignment horizontal="right" vertical="center"/>
    </xf>
    <xf numFmtId="169" fontId="56" fillId="0" borderId="6" xfId="1" applyNumberFormat="1" applyFont="1" applyFill="1" applyBorder="1" applyAlignment="1">
      <alignment horizontal="right" vertical="center"/>
    </xf>
    <xf numFmtId="168" fontId="23" fillId="0" borderId="3" xfId="1" applyNumberFormat="1" applyFont="1" applyFill="1" applyBorder="1"/>
    <xf numFmtId="168" fontId="33" fillId="0" borderId="1" xfId="55" applyNumberFormat="1" applyFont="1" applyBorder="1" applyAlignment="1">
      <alignment horizontal="right" vertical="center"/>
    </xf>
    <xf numFmtId="168" fontId="53" fillId="0" borderId="1" xfId="55" applyNumberFormat="1" applyFont="1" applyFill="1" applyBorder="1" applyAlignment="1">
      <alignment horizontal="right" vertical="center"/>
    </xf>
    <xf numFmtId="169" fontId="57" fillId="0" borderId="1" xfId="1" applyNumberFormat="1" applyFont="1" applyFill="1" applyBorder="1" applyAlignment="1">
      <alignment horizontal="right" vertical="center"/>
    </xf>
    <xf numFmtId="0" fontId="57" fillId="0" borderId="24" xfId="1" applyFont="1" applyFill="1" applyBorder="1" applyAlignment="1">
      <alignment horizontal="center" vertical="center"/>
    </xf>
    <xf numFmtId="0" fontId="57" fillId="0" borderId="10" xfId="1" applyFont="1" applyFill="1" applyBorder="1" applyAlignment="1">
      <alignment horizontal="center" vertical="center"/>
    </xf>
    <xf numFmtId="168" fontId="33" fillId="0" borderId="0" xfId="1" applyNumberFormat="1" applyFont="1" applyBorder="1"/>
    <xf numFmtId="168" fontId="33" fillId="0" borderId="0" xfId="1" applyNumberFormat="1" applyFont="1" applyFill="1" applyBorder="1"/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 vertical="center"/>
    </xf>
    <xf numFmtId="0" fontId="18" fillId="0" borderId="0" xfId="55" applyFont="1" applyAlignment="1">
      <alignment vertical="center"/>
    </xf>
    <xf numFmtId="0" fontId="18" fillId="0" borderId="0" xfId="55" applyFont="1" applyAlignment="1">
      <alignment horizontal="left" vertical="center"/>
    </xf>
    <xf numFmtId="0" fontId="18" fillId="0" borderId="0" xfId="55" applyFont="1" applyAlignment="1">
      <alignment horizontal="center" vertical="center"/>
    </xf>
    <xf numFmtId="0" fontId="18" fillId="0" borderId="3" xfId="55" applyFont="1" applyBorder="1" applyAlignment="1">
      <alignment vertical="center" wrapText="1"/>
    </xf>
    <xf numFmtId="0" fontId="18" fillId="0" borderId="24" xfId="55" applyFont="1" applyBorder="1" applyAlignment="1">
      <alignment vertical="center" wrapText="1"/>
    </xf>
    <xf numFmtId="0" fontId="18" fillId="0" borderId="1" xfId="55" applyFont="1" applyBorder="1" applyAlignment="1">
      <alignment horizontal="center" vertical="center" wrapText="1"/>
    </xf>
    <xf numFmtId="3" fontId="18" fillId="0" borderId="1" xfId="55" applyNumberFormat="1" applyFont="1" applyBorder="1" applyAlignment="1">
      <alignment horizontal="right" vertical="center" wrapText="1"/>
    </xf>
    <xf numFmtId="0" fontId="18" fillId="0" borderId="1" xfId="55" applyFont="1" applyBorder="1" applyAlignment="1">
      <alignment horizontal="right" vertical="center" wrapText="1"/>
    </xf>
    <xf numFmtId="3" fontId="18" fillId="0" borderId="1" xfId="55" applyNumberFormat="1" applyFont="1" applyBorder="1" applyAlignment="1">
      <alignment vertical="center"/>
    </xf>
    <xf numFmtId="3" fontId="58" fillId="12" borderId="1" xfId="55" applyNumberFormat="1" applyFont="1" applyFill="1" applyBorder="1" applyAlignment="1">
      <alignment vertical="center"/>
    </xf>
    <xf numFmtId="3" fontId="18" fillId="0" borderId="1" xfId="55" applyNumberFormat="1" applyFont="1" applyBorder="1" applyAlignment="1">
      <alignment horizontal="right" vertical="center"/>
    </xf>
    <xf numFmtId="3" fontId="58" fillId="0" borderId="1" xfId="55" applyNumberFormat="1" applyFont="1" applyBorder="1" applyAlignment="1">
      <alignment vertical="center"/>
    </xf>
    <xf numFmtId="169" fontId="59" fillId="0" borderId="1" xfId="55" applyNumberFormat="1" applyFont="1" applyBorder="1"/>
    <xf numFmtId="0" fontId="18" fillId="0" borderId="1" xfId="55" applyFont="1" applyBorder="1" applyAlignment="1">
      <alignment horizontal="center" vertical="center"/>
    </xf>
    <xf numFmtId="169" fontId="58" fillId="0" borderId="6" xfId="55" applyNumberFormat="1" applyFont="1" applyBorder="1" applyAlignment="1">
      <alignment vertical="center"/>
    </xf>
    <xf numFmtId="169" fontId="59" fillId="0" borderId="1" xfId="55" applyNumberFormat="1" applyFont="1" applyBorder="1" applyAlignment="1">
      <alignment vertical="center"/>
    </xf>
    <xf numFmtId="0" fontId="18" fillId="0" borderId="6" xfId="55" applyFont="1" applyBorder="1" applyAlignment="1">
      <alignment horizontal="center" vertical="center"/>
    </xf>
    <xf numFmtId="0" fontId="18" fillId="0" borderId="1" xfId="55" applyFont="1" applyBorder="1" applyAlignment="1">
      <alignment vertical="center"/>
    </xf>
    <xf numFmtId="0" fontId="32" fillId="0" borderId="0" xfId="16" applyBorder="1" applyAlignment="1" applyProtection="1"/>
    <xf numFmtId="0" fontId="23" fillId="0" borderId="0" xfId="55" applyFont="1" applyFill="1" applyBorder="1" applyAlignment="1">
      <alignment horizontal="center" vertical="center" wrapText="1"/>
    </xf>
    <xf numFmtId="0" fontId="2" fillId="0" borderId="0" xfId="55" applyBorder="1"/>
    <xf numFmtId="1" fontId="23" fillId="0" borderId="0" xfId="55" applyNumberFormat="1" applyFont="1" applyBorder="1" applyAlignment="1">
      <alignment horizontal="center" vertical="center" wrapText="1"/>
    </xf>
    <xf numFmtId="1" fontId="23" fillId="0" borderId="1" xfId="55" applyNumberFormat="1" applyFont="1" applyBorder="1" applyAlignment="1">
      <alignment horizontal="center" vertical="center" wrapText="1"/>
    </xf>
    <xf numFmtId="0" fontId="23" fillId="0" borderId="1" xfId="55" applyFont="1" applyFill="1" applyBorder="1" applyAlignment="1">
      <alignment horizontal="center" vertical="center" wrapText="1"/>
    </xf>
    <xf numFmtId="1" fontId="18" fillId="0" borderId="1" xfId="55" applyNumberFormat="1" applyFont="1" applyBorder="1" applyAlignment="1">
      <alignment vertical="center"/>
    </xf>
    <xf numFmtId="0" fontId="2" fillId="0" borderId="1" xfId="55" applyBorder="1"/>
    <xf numFmtId="16" fontId="2" fillId="0" borderId="1" xfId="55" applyNumberFormat="1" applyBorder="1"/>
    <xf numFmtId="1" fontId="18" fillId="0" borderId="2" xfId="55" applyNumberFormat="1" applyFont="1" applyBorder="1" applyAlignment="1">
      <alignment horizontal="center" vertical="center" wrapText="1"/>
    </xf>
    <xf numFmtId="3" fontId="18" fillId="0" borderId="2" xfId="55" applyNumberFormat="1" applyFont="1" applyBorder="1" applyAlignment="1">
      <alignment horizontal="right" vertical="center" wrapText="1"/>
    </xf>
    <xf numFmtId="0" fontId="18" fillId="0" borderId="26" xfId="55" applyFont="1" applyBorder="1" applyAlignment="1">
      <alignment horizontal="right" vertical="center" wrapText="1"/>
    </xf>
    <xf numFmtId="0" fontId="18" fillId="0" borderId="2" xfId="55" applyFont="1" applyBorder="1" applyAlignment="1">
      <alignment horizontal="right" vertical="center" wrapText="1"/>
    </xf>
    <xf numFmtId="1" fontId="18" fillId="0" borderId="1" xfId="55" applyNumberFormat="1" applyFont="1" applyBorder="1" applyAlignment="1">
      <alignment horizontal="center" vertical="center" wrapText="1"/>
    </xf>
    <xf numFmtId="3" fontId="18" fillId="0" borderId="1" xfId="55" applyNumberFormat="1" applyFont="1" applyBorder="1"/>
    <xf numFmtId="1" fontId="18" fillId="0" borderId="1" xfId="55" applyNumberFormat="1" applyFont="1" applyBorder="1" applyAlignment="1">
      <alignment horizontal="center" vertical="center"/>
    </xf>
    <xf numFmtId="1" fontId="58" fillId="0" borderId="1" xfId="55" applyNumberFormat="1" applyFont="1" applyBorder="1" applyAlignment="1">
      <alignment horizontal="center" vertical="center"/>
    </xf>
    <xf numFmtId="3" fontId="58" fillId="0" borderId="6" xfId="55" applyNumberFormat="1" applyFont="1" applyBorder="1" applyAlignment="1">
      <alignment vertical="center"/>
    </xf>
    <xf numFmtId="3" fontId="58" fillId="0" borderId="2" xfId="55" applyNumberFormat="1" applyFont="1" applyBorder="1" applyAlignment="1">
      <alignment vertical="center"/>
    </xf>
    <xf numFmtId="3" fontId="18" fillId="0" borderId="2" xfId="55" applyNumberFormat="1" applyFont="1" applyBorder="1" applyAlignment="1">
      <alignment horizontal="right" vertical="center"/>
    </xf>
    <xf numFmtId="3" fontId="18" fillId="0" borderId="0" xfId="55" applyNumberFormat="1" applyFont="1" applyBorder="1" applyAlignment="1">
      <alignment horizontal="right" vertical="center"/>
    </xf>
    <xf numFmtId="169" fontId="18" fillId="0" borderId="1" xfId="55" applyNumberFormat="1" applyFont="1" applyBorder="1" applyAlignment="1">
      <alignment horizontal="right" vertical="center" wrapText="1"/>
    </xf>
    <xf numFmtId="169" fontId="18" fillId="0" borderId="1" xfId="55" applyNumberFormat="1" applyFont="1" applyBorder="1" applyAlignment="1">
      <alignment vertical="center" wrapText="1"/>
    </xf>
    <xf numFmtId="169" fontId="18" fillId="0" borderId="1" xfId="55" applyNumberFormat="1" applyFont="1" applyBorder="1" applyAlignment="1">
      <alignment vertical="center"/>
    </xf>
    <xf numFmtId="1" fontId="59" fillId="0" borderId="1" xfId="55" applyNumberFormat="1" applyFont="1" applyBorder="1" applyAlignment="1">
      <alignment horizontal="center" vertical="center"/>
    </xf>
    <xf numFmtId="169" fontId="58" fillId="0" borderId="1" xfId="55" applyNumberFormat="1" applyFont="1" applyBorder="1" applyAlignment="1">
      <alignment vertical="center"/>
    </xf>
    <xf numFmtId="169" fontId="58" fillId="0" borderId="2" xfId="55" applyNumberFormat="1" applyFont="1" applyBorder="1" applyAlignment="1">
      <alignment vertical="center"/>
    </xf>
    <xf numFmtId="169" fontId="18" fillId="0" borderId="1" xfId="55" applyNumberFormat="1" applyFont="1" applyBorder="1" applyAlignment="1">
      <alignment horizontal="right" vertical="center"/>
    </xf>
    <xf numFmtId="0" fontId="18" fillId="0" borderId="1" xfId="55" applyFont="1" applyFill="1" applyBorder="1" applyAlignment="1">
      <alignment horizontal="center" vertical="center"/>
    </xf>
    <xf numFmtId="2" fontId="21" fillId="0" borderId="0" xfId="55" applyNumberFormat="1" applyFont="1" applyAlignment="1">
      <alignment horizontal="left" vertical="center" wrapText="1"/>
    </xf>
    <xf numFmtId="0" fontId="60" fillId="0" borderId="0" xfId="55" applyFont="1" applyAlignment="1">
      <alignment vertical="center"/>
    </xf>
    <xf numFmtId="0" fontId="60" fillId="0" borderId="0" xfId="55" applyFont="1" applyBorder="1" applyAlignment="1">
      <alignment vertical="center"/>
    </xf>
    <xf numFmtId="0" fontId="60" fillId="0" borderId="0" xfId="55" applyFont="1" applyAlignment="1">
      <alignment horizontal="center" vertical="center"/>
    </xf>
    <xf numFmtId="49" fontId="60" fillId="0" borderId="1" xfId="55" applyNumberFormat="1" applyFont="1" applyBorder="1" applyAlignment="1">
      <alignment horizontal="center" vertical="center"/>
    </xf>
    <xf numFmtId="0" fontId="60" fillId="0" borderId="1" xfId="55" applyFont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left" vertical="center"/>
    </xf>
    <xf numFmtId="0" fontId="15" fillId="0" borderId="0" xfId="55" applyFont="1" applyFill="1" applyBorder="1" applyAlignment="1">
      <alignment vertical="center"/>
    </xf>
    <xf numFmtId="3" fontId="18" fillId="0" borderId="0" xfId="55" applyNumberFormat="1" applyFont="1" applyFill="1" applyBorder="1" applyAlignment="1">
      <alignment horizontal="right" vertical="center"/>
    </xf>
    <xf numFmtId="49" fontId="23" fillId="0" borderId="1" xfId="55" applyNumberFormat="1" applyFont="1" applyFill="1" applyBorder="1" applyAlignment="1">
      <alignment horizontal="center" vertical="center" wrapText="1"/>
    </xf>
    <xf numFmtId="0" fontId="23" fillId="0" borderId="6" xfId="55" applyFont="1" applyFill="1" applyBorder="1" applyAlignment="1">
      <alignment horizontal="center" vertical="center" wrapText="1"/>
    </xf>
    <xf numFmtId="44" fontId="60" fillId="0" borderId="3" xfId="94" applyFont="1" applyFill="1" applyBorder="1" applyAlignment="1">
      <alignment horizontal="center" vertical="center"/>
    </xf>
    <xf numFmtId="44" fontId="60" fillId="0" borderId="24" xfId="94" applyFont="1" applyFill="1" applyBorder="1" applyAlignment="1">
      <alignment horizontal="center" vertical="center"/>
    </xf>
    <xf numFmtId="44" fontId="60" fillId="0" borderId="10" xfId="94" applyFont="1" applyFill="1" applyBorder="1" applyAlignment="1">
      <alignment horizontal="center" vertical="center"/>
    </xf>
    <xf numFmtId="3" fontId="18" fillId="0" borderId="1" xfId="55" applyNumberFormat="1" applyFont="1" applyFill="1" applyBorder="1" applyAlignment="1">
      <alignment horizontal="right" vertical="center"/>
    </xf>
    <xf numFmtId="0" fontId="18" fillId="0" borderId="3" xfId="55" applyFont="1" applyFill="1" applyBorder="1" applyAlignment="1">
      <alignment horizontal="center" vertical="center"/>
    </xf>
    <xf numFmtId="0" fontId="18" fillId="0" borderId="24" xfId="55" applyFont="1" applyFill="1" applyBorder="1" applyAlignment="1">
      <alignment horizontal="center" vertical="center"/>
    </xf>
    <xf numFmtId="0" fontId="18" fillId="0" borderId="10" xfId="55" applyFont="1" applyFill="1" applyBorder="1" applyAlignment="1">
      <alignment horizontal="center" vertical="center"/>
    </xf>
    <xf numFmtId="169" fontId="18" fillId="0" borderId="1" xfId="55" applyNumberFormat="1" applyFont="1" applyFill="1" applyBorder="1" applyAlignment="1">
      <alignment horizontal="right" vertical="center"/>
    </xf>
    <xf numFmtId="0" fontId="18" fillId="0" borderId="62" xfId="55" applyFont="1" applyFill="1" applyBorder="1" applyAlignment="1">
      <alignment horizontal="center" vertical="center"/>
    </xf>
    <xf numFmtId="0" fontId="18" fillId="0" borderId="27" xfId="55" applyFont="1" applyFill="1" applyBorder="1" applyAlignment="1">
      <alignment horizontal="center" vertical="center"/>
    </xf>
    <xf numFmtId="0" fontId="62" fillId="0" borderId="0" xfId="56" applyFont="1" applyFill="1" applyAlignment="1">
      <alignment horizontal="left" vertical="center"/>
    </xf>
    <xf numFmtId="0" fontId="14" fillId="0" borderId="0" xfId="8" applyFont="1" applyAlignment="1">
      <alignment horizontal="left" vertical="center"/>
    </xf>
    <xf numFmtId="0" fontId="18" fillId="0" borderId="0" xfId="8" applyFont="1"/>
    <xf numFmtId="0" fontId="61" fillId="0" borderId="0" xfId="8" applyFont="1" applyAlignment="1">
      <alignment horizontal="left" vertical="center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right" vertical="center"/>
    </xf>
    <xf numFmtId="0" fontId="62" fillId="0" borderId="0" xfId="56" applyFont="1" applyFill="1" applyAlignment="1">
      <alignment horizontal="right" vertical="center"/>
    </xf>
    <xf numFmtId="0" fontId="64" fillId="0" borderId="1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 wrapText="1"/>
    </xf>
    <xf numFmtId="0" fontId="64" fillId="0" borderId="1" xfId="8" applyFont="1" applyFill="1" applyBorder="1" applyAlignment="1">
      <alignment horizontal="center" vertical="center" wrapText="1"/>
    </xf>
    <xf numFmtId="0" fontId="64" fillId="0" borderId="1" xfId="56" applyFont="1" applyFill="1" applyBorder="1" applyAlignment="1">
      <alignment horizontal="center" vertical="center" wrapText="1"/>
    </xf>
    <xf numFmtId="0" fontId="23" fillId="0" borderId="0" xfId="8" applyFont="1" applyAlignment="1">
      <alignment horizontal="center" vertical="center"/>
    </xf>
    <xf numFmtId="0" fontId="18" fillId="0" borderId="0" xfId="8" applyFont="1" applyAlignment="1">
      <alignment horizontal="center" vertical="center"/>
    </xf>
    <xf numFmtId="0" fontId="65" fillId="0" borderId="1" xfId="8" applyFont="1" applyFill="1" applyBorder="1" applyAlignment="1">
      <alignment horizontal="center" vertical="center"/>
    </xf>
    <xf numFmtId="3" fontId="65" fillId="0" borderId="1" xfId="8" applyNumberFormat="1" applyFont="1" applyFill="1" applyBorder="1" applyAlignment="1">
      <alignment horizontal="right" vertical="center"/>
    </xf>
    <xf numFmtId="0" fontId="65" fillId="0" borderId="1" xfId="56" applyFont="1" applyFill="1" applyBorder="1" applyAlignment="1">
      <alignment horizontal="right" vertical="center"/>
    </xf>
    <xf numFmtId="3" fontId="65" fillId="0" borderId="1" xfId="56" applyNumberFormat="1" applyFont="1" applyFill="1" applyBorder="1" applyAlignment="1">
      <alignment horizontal="right" vertical="center"/>
    </xf>
    <xf numFmtId="3" fontId="60" fillId="0" borderId="1" xfId="8" applyNumberFormat="1" applyFont="1" applyFill="1" applyBorder="1" applyAlignment="1">
      <alignment horizontal="right" vertical="center"/>
    </xf>
    <xf numFmtId="0" fontId="65" fillId="0" borderId="3" xfId="8" applyFont="1" applyFill="1" applyBorder="1" applyAlignment="1">
      <alignment horizontal="center" vertical="center"/>
    </xf>
    <xf numFmtId="3" fontId="60" fillId="0" borderId="24" xfId="8" applyNumberFormat="1" applyFont="1" applyFill="1" applyBorder="1" applyAlignment="1">
      <alignment horizontal="right" vertical="center"/>
    </xf>
    <xf numFmtId="3" fontId="65" fillId="0" borderId="24" xfId="8" applyNumberFormat="1" applyFont="1" applyFill="1" applyBorder="1" applyAlignment="1">
      <alignment horizontal="right" vertical="center"/>
    </xf>
    <xf numFmtId="0" fontId="60" fillId="0" borderId="1" xfId="14" applyFont="1" applyBorder="1" applyAlignment="1">
      <alignment vertical="center"/>
    </xf>
    <xf numFmtId="0" fontId="18" fillId="0" borderId="1" xfId="76" applyFont="1" applyBorder="1" applyAlignment="1">
      <alignment vertical="center"/>
    </xf>
    <xf numFmtId="3" fontId="66" fillId="0" borderId="1" xfId="61" applyNumberFormat="1" applyFont="1" applyBorder="1" applyAlignment="1">
      <alignment horizontal="right" vertical="center"/>
    </xf>
    <xf numFmtId="3" fontId="66" fillId="12" borderId="1" xfId="61" applyNumberFormat="1" applyFont="1" applyFill="1" applyBorder="1" applyAlignment="1">
      <alignment horizontal="right" vertical="center"/>
    </xf>
    <xf numFmtId="0" fontId="66" fillId="0" borderId="1" xfId="61" applyFont="1" applyBorder="1" applyAlignment="1">
      <alignment vertical="center"/>
    </xf>
    <xf numFmtId="3" fontId="18" fillId="0" borderId="1" xfId="8" applyNumberFormat="1" applyFont="1" applyFill="1" applyBorder="1" applyAlignment="1">
      <alignment horizontal="right" vertical="center"/>
    </xf>
    <xf numFmtId="168" fontId="65" fillId="0" borderId="1" xfId="8" applyNumberFormat="1" applyFont="1" applyFill="1" applyBorder="1" applyAlignment="1">
      <alignment horizontal="right" vertical="center"/>
    </xf>
    <xf numFmtId="168" fontId="65" fillId="0" borderId="1" xfId="56" applyNumberFormat="1" applyFont="1" applyFill="1" applyBorder="1" applyAlignment="1">
      <alignment horizontal="right" vertical="center"/>
    </xf>
    <xf numFmtId="168" fontId="60" fillId="0" borderId="1" xfId="8" applyNumberFormat="1" applyFont="1" applyFill="1" applyBorder="1" applyAlignment="1">
      <alignment horizontal="right" vertical="center"/>
    </xf>
    <xf numFmtId="168" fontId="60" fillId="0" borderId="24" xfId="8" applyNumberFormat="1" applyFont="1" applyFill="1" applyBorder="1" applyAlignment="1">
      <alignment horizontal="right" vertical="center"/>
    </xf>
    <xf numFmtId="168" fontId="65" fillId="0" borderId="24" xfId="8" applyNumberFormat="1" applyFont="1" applyFill="1" applyBorder="1" applyAlignment="1">
      <alignment horizontal="right" vertical="center"/>
    </xf>
    <xf numFmtId="168" fontId="59" fillId="0" borderId="1" xfId="61" applyNumberFormat="1" applyFont="1" applyBorder="1" applyAlignment="1">
      <alignment vertical="center"/>
    </xf>
    <xf numFmtId="0" fontId="66" fillId="0" borderId="1" xfId="61" applyFont="1" applyBorder="1" applyAlignment="1">
      <alignment horizontal="right" vertical="center"/>
    </xf>
    <xf numFmtId="168" fontId="66" fillId="0" borderId="1" xfId="61" applyNumberFormat="1" applyFont="1" applyBorder="1" applyAlignment="1">
      <alignment horizontal="right" vertical="center"/>
    </xf>
    <xf numFmtId="168" fontId="66" fillId="12" borderId="1" xfId="61" applyNumberFormat="1" applyFont="1" applyFill="1" applyBorder="1" applyAlignment="1">
      <alignment horizontal="right" vertical="center"/>
    </xf>
    <xf numFmtId="168" fontId="66" fillId="0" borderId="1" xfId="61" applyNumberFormat="1" applyFont="1" applyBorder="1" applyAlignment="1">
      <alignment vertical="center"/>
    </xf>
    <xf numFmtId="0" fontId="18" fillId="0" borderId="76" xfId="8" applyFont="1" applyBorder="1" applyAlignment="1">
      <alignment horizontal="center" vertical="center"/>
    </xf>
    <xf numFmtId="3" fontId="60" fillId="0" borderId="1" xfId="14" applyNumberFormat="1" applyFont="1" applyBorder="1" applyAlignment="1">
      <alignment vertical="center"/>
    </xf>
    <xf numFmtId="0" fontId="65" fillId="0" borderId="1" xfId="8" applyFont="1" applyFill="1" applyBorder="1" applyAlignment="1">
      <alignment horizontal="right" vertical="center"/>
    </xf>
    <xf numFmtId="3" fontId="65" fillId="0" borderId="1" xfId="56" quotePrefix="1" applyNumberFormat="1" applyFont="1" applyFill="1" applyBorder="1" applyAlignment="1">
      <alignment horizontal="right" vertical="center"/>
    </xf>
    <xf numFmtId="41" fontId="65" fillId="0" borderId="1" xfId="8" quotePrefix="1" applyNumberFormat="1" applyFont="1" applyFill="1" applyBorder="1" applyAlignment="1">
      <alignment horizontal="right" vertical="center"/>
    </xf>
    <xf numFmtId="170" fontId="65" fillId="0" borderId="1" xfId="56" quotePrefix="1" applyNumberFormat="1" applyFont="1" applyFill="1" applyBorder="1" applyAlignment="1">
      <alignment horizontal="right" vertical="center"/>
    </xf>
    <xf numFmtId="0" fontId="18" fillId="0" borderId="1" xfId="8" applyFont="1" applyFill="1" applyBorder="1" applyAlignment="1">
      <alignment horizontal="right" vertical="center"/>
    </xf>
    <xf numFmtId="171" fontId="18" fillId="0" borderId="1" xfId="8" applyNumberFormat="1" applyFont="1" applyFill="1" applyBorder="1" applyAlignment="1">
      <alignment horizontal="right" vertical="center"/>
    </xf>
    <xf numFmtId="3" fontId="66" fillId="0" borderId="1" xfId="61" quotePrefix="1" applyNumberFormat="1" applyFont="1" applyBorder="1" applyAlignment="1">
      <alignment horizontal="right" vertical="center"/>
    </xf>
    <xf numFmtId="0" fontId="65" fillId="0" borderId="0" xfId="8" applyFont="1" applyFill="1" applyBorder="1" applyAlignment="1">
      <alignment horizontal="center" vertical="center"/>
    </xf>
    <xf numFmtId="3" fontId="66" fillId="0" borderId="0" xfId="61" applyNumberFormat="1" applyFont="1" applyBorder="1" applyAlignment="1">
      <alignment horizontal="right" vertical="center"/>
    </xf>
    <xf numFmtId="0" fontId="65" fillId="0" borderId="0" xfId="56" applyFont="1" applyAlignment="1">
      <alignment horizontal="right" vertical="center"/>
    </xf>
    <xf numFmtId="0" fontId="23" fillId="0" borderId="0" xfId="8" applyFont="1" applyFill="1" applyAlignment="1">
      <alignment horizontal="left" vertical="center"/>
    </xf>
    <xf numFmtId="0" fontId="23" fillId="0" borderId="0" xfId="8" applyFont="1" applyFill="1" applyAlignment="1">
      <alignment horizontal="right" vertical="center"/>
    </xf>
    <xf numFmtId="0" fontId="18" fillId="0" borderId="0" xfId="56" applyFont="1" applyAlignment="1">
      <alignment horizontal="left" vertical="center"/>
    </xf>
    <xf numFmtId="0" fontId="23" fillId="0" borderId="0" xfId="8" applyFont="1"/>
    <xf numFmtId="0" fontId="14" fillId="0" borderId="0" xfId="8" applyFont="1" applyFill="1" applyAlignment="1">
      <alignment horizontal="right" vertical="center"/>
    </xf>
    <xf numFmtId="0" fontId="14" fillId="0" borderId="0" xfId="8" applyFill="1" applyAlignment="1">
      <alignment horizontal="center" vertical="center"/>
    </xf>
    <xf numFmtId="0" fontId="18" fillId="0" borderId="0" xfId="56" applyFont="1" applyAlignment="1">
      <alignment horizontal="right" vertical="center"/>
    </xf>
    <xf numFmtId="0" fontId="14" fillId="0" borderId="0" xfId="8" applyFont="1" applyAlignment="1">
      <alignment horizontal="right" vertical="center"/>
    </xf>
    <xf numFmtId="0" fontId="14" fillId="0" borderId="0" xfId="8" applyAlignment="1">
      <alignment horizontal="center" vertical="center"/>
    </xf>
    <xf numFmtId="0" fontId="18" fillId="0" borderId="0" xfId="56" applyFont="1"/>
    <xf numFmtId="0" fontId="64" fillId="0" borderId="1" xfId="56" applyFont="1" applyBorder="1" applyAlignment="1">
      <alignment horizontal="center" vertical="center"/>
    </xf>
    <xf numFmtId="0" fontId="64" fillId="0" borderId="1" xfId="56" applyFont="1" applyBorder="1" applyAlignment="1">
      <alignment horizontal="center" vertical="center" wrapText="1"/>
    </xf>
    <xf numFmtId="0" fontId="64" fillId="5" borderId="1" xfId="56" applyFont="1" applyFill="1" applyBorder="1" applyAlignment="1">
      <alignment horizontal="center" vertical="center" wrapText="1"/>
    </xf>
    <xf numFmtId="0" fontId="23" fillId="0" borderId="0" xfId="56" applyFont="1" applyAlignment="1">
      <alignment horizontal="center" vertical="center"/>
    </xf>
    <xf numFmtId="0" fontId="65" fillId="0" borderId="2" xfId="56" applyFont="1" applyFill="1" applyBorder="1" applyAlignment="1">
      <alignment horizontal="center" vertical="center"/>
    </xf>
    <xf numFmtId="0" fontId="18" fillId="0" borderId="0" xfId="56" applyFont="1" applyAlignment="1">
      <alignment horizontal="center" vertical="center"/>
    </xf>
    <xf numFmtId="0" fontId="60" fillId="0" borderId="0" xfId="56" applyFont="1" applyBorder="1" applyAlignment="1">
      <alignment horizontal="left" vertical="center"/>
    </xf>
    <xf numFmtId="0" fontId="65" fillId="0" borderId="1" xfId="56" applyFont="1" applyFill="1" applyBorder="1" applyAlignment="1">
      <alignment horizontal="center" vertical="center"/>
    </xf>
    <xf numFmtId="0" fontId="66" fillId="0" borderId="1" xfId="61" quotePrefix="1" applyFont="1" applyBorder="1" applyAlignment="1">
      <alignment horizontal="right" vertical="center"/>
    </xf>
    <xf numFmtId="0" fontId="18" fillId="0" borderId="0" xfId="56" applyFont="1" applyFill="1" applyAlignment="1">
      <alignment horizontal="center" vertical="center"/>
    </xf>
    <xf numFmtId="0" fontId="18" fillId="0" borderId="0" xfId="56" applyFont="1" applyFill="1" applyAlignment="1">
      <alignment horizontal="right" vertical="center"/>
    </xf>
    <xf numFmtId="0" fontId="18" fillId="0" borderId="0" xfId="56" applyFont="1" applyFill="1"/>
    <xf numFmtId="0" fontId="14" fillId="0" borderId="0" xfId="56" applyFont="1" applyAlignment="1">
      <alignment horizontal="left" vertical="center"/>
    </xf>
    <xf numFmtId="0" fontId="62" fillId="0" borderId="0" xfId="56" applyFont="1" applyAlignment="1">
      <alignment horizontal="center" vertical="center"/>
    </xf>
    <xf numFmtId="0" fontId="14" fillId="0" borderId="0" xfId="56" applyFont="1" applyAlignment="1">
      <alignment horizontal="center" vertical="center"/>
    </xf>
    <xf numFmtId="0" fontId="64" fillId="0" borderId="15" xfId="56" applyFont="1" applyBorder="1" applyAlignment="1">
      <alignment horizontal="center" vertical="center"/>
    </xf>
    <xf numFmtId="0" fontId="64" fillId="0" borderId="2" xfId="56" applyFont="1" applyBorder="1" applyAlignment="1">
      <alignment horizontal="center" vertical="center" wrapText="1"/>
    </xf>
    <xf numFmtId="0" fontId="64" fillId="5" borderId="2" xfId="56" applyFont="1" applyFill="1" applyBorder="1" applyAlignment="1">
      <alignment horizontal="center" vertical="center" wrapText="1"/>
    </xf>
    <xf numFmtId="3" fontId="18" fillId="0" borderId="1" xfId="56" applyNumberFormat="1" applyFont="1" applyBorder="1" applyAlignment="1">
      <alignment vertical="center"/>
    </xf>
    <xf numFmtId="3" fontId="18" fillId="0" borderId="1" xfId="56" applyNumberFormat="1" applyFont="1" applyBorder="1" applyAlignment="1">
      <alignment horizontal="right" vertical="center"/>
    </xf>
    <xf numFmtId="3" fontId="69" fillId="0" borderId="1" xfId="61" applyNumberFormat="1" applyFont="1" applyBorder="1" applyAlignment="1">
      <alignment vertical="center"/>
    </xf>
    <xf numFmtId="3" fontId="66" fillId="0" borderId="1" xfId="61" applyNumberFormat="1" applyFont="1" applyBorder="1" applyAlignment="1">
      <alignment vertical="center"/>
    </xf>
    <xf numFmtId="0" fontId="18" fillId="0" borderId="1" xfId="56" applyNumberFormat="1" applyFont="1" applyBorder="1" applyAlignment="1">
      <alignment horizontal="right" vertical="center"/>
    </xf>
    <xf numFmtId="0" fontId="18" fillId="0" borderId="1" xfId="56" applyNumberFormat="1" applyFont="1" applyBorder="1" applyAlignment="1">
      <alignment vertical="center"/>
    </xf>
    <xf numFmtId="0" fontId="35" fillId="0" borderId="0" xfId="52" applyFill="1"/>
    <xf numFmtId="0" fontId="70" fillId="0" borderId="0" xfId="52" applyFont="1" applyFill="1" applyBorder="1" applyAlignment="1">
      <alignment horizontal="left" vertical="center"/>
    </xf>
    <xf numFmtId="0" fontId="70" fillId="0" borderId="0" xfId="52" applyNumberFormat="1" applyFont="1" applyFill="1" applyBorder="1" applyAlignment="1">
      <alignment horizontal="left" vertical="center"/>
    </xf>
    <xf numFmtId="0" fontId="63" fillId="0" borderId="0" xfId="52" applyFont="1" applyBorder="1" applyAlignment="1">
      <alignment horizontal="left" vertical="center"/>
    </xf>
    <xf numFmtId="0" fontId="61" fillId="0" borderId="0" xfId="52" applyFont="1" applyFill="1" applyBorder="1" applyAlignment="1">
      <alignment horizontal="left" vertical="center"/>
    </xf>
    <xf numFmtId="0" fontId="4" fillId="0" borderId="0" xfId="52" applyNumberFormat="1" applyFont="1" applyFill="1" applyBorder="1" applyAlignment="1">
      <alignment horizontal="left" vertical="center"/>
    </xf>
    <xf numFmtId="0" fontId="4" fillId="0" borderId="0" xfId="52" applyFont="1" applyBorder="1" applyAlignment="1">
      <alignment horizontal="left" vertical="center"/>
    </xf>
    <xf numFmtId="0" fontId="64" fillId="0" borderId="26" xfId="52" applyFont="1" applyFill="1" applyBorder="1" applyAlignment="1">
      <alignment horizontal="center" vertical="center"/>
    </xf>
    <xf numFmtId="0" fontId="64" fillId="0" borderId="6" xfId="52" applyNumberFormat="1" applyFont="1" applyFill="1" applyBorder="1" applyAlignment="1">
      <alignment horizontal="center" vertical="center"/>
    </xf>
    <xf numFmtId="0" fontId="64" fillId="0" borderId="6" xfId="52" applyNumberFormat="1" applyFont="1" applyFill="1" applyBorder="1" applyAlignment="1">
      <alignment horizontal="center" vertical="center" wrapText="1"/>
    </xf>
    <xf numFmtId="0" fontId="35" fillId="0" borderId="0" xfId="52" applyFill="1" applyAlignment="1">
      <alignment horizontal="center"/>
    </xf>
    <xf numFmtId="0" fontId="65" fillId="0" borderId="3" xfId="52" applyFont="1" applyFill="1" applyBorder="1" applyAlignment="1">
      <alignment horizontal="center"/>
    </xf>
    <xf numFmtId="0" fontId="65" fillId="0" borderId="1" xfId="52" applyNumberFormat="1" applyFont="1" applyFill="1" applyBorder="1" applyAlignment="1">
      <alignment horizontal="right"/>
    </xf>
    <xf numFmtId="0" fontId="60" fillId="0" borderId="1" xfId="70" applyNumberFormat="1" applyFont="1" applyFill="1" applyBorder="1" applyAlignment="1">
      <alignment horizontal="right"/>
    </xf>
    <xf numFmtId="0" fontId="60" fillId="0" borderId="1" xfId="82" applyNumberFormat="1" applyFont="1" applyFill="1" applyBorder="1" applyAlignment="1">
      <alignment horizontal="right"/>
    </xf>
    <xf numFmtId="0" fontId="60" fillId="0" borderId="1" xfId="67" applyNumberFormat="1" applyFont="1" applyFill="1" applyBorder="1" applyAlignment="1">
      <alignment horizontal="right"/>
    </xf>
    <xf numFmtId="0" fontId="65" fillId="0" borderId="1" xfId="52" applyFont="1" applyFill="1" applyBorder="1" applyAlignment="1">
      <alignment horizontal="center"/>
    </xf>
    <xf numFmtId="0" fontId="35" fillId="0" borderId="0" xfId="52" applyFill="1" applyAlignment="1">
      <alignment horizontal="center" vertical="center"/>
    </xf>
    <xf numFmtId="0" fontId="18" fillId="0" borderId="1" xfId="70" applyNumberFormat="1" applyFont="1" applyFill="1" applyBorder="1" applyAlignment="1">
      <alignment horizontal="right"/>
    </xf>
    <xf numFmtId="0" fontId="64" fillId="0" borderId="0" xfId="52" applyFont="1" applyAlignment="1">
      <alignment horizontal="left"/>
    </xf>
    <xf numFmtId="0" fontId="46" fillId="0" borderId="0" xfId="52" applyFont="1" applyFill="1"/>
    <xf numFmtId="0" fontId="64" fillId="0" borderId="1" xfId="52" applyFont="1" applyFill="1" applyBorder="1" applyAlignment="1">
      <alignment horizontal="center" vertical="center"/>
    </xf>
    <xf numFmtId="0" fontId="64" fillId="0" borderId="1" xfId="52" applyNumberFormat="1" applyFont="1" applyFill="1" applyBorder="1" applyAlignment="1">
      <alignment horizontal="center" vertical="center" wrapText="1"/>
    </xf>
    <xf numFmtId="0" fontId="35" fillId="0" borderId="0" xfId="52" applyFill="1" applyAlignment="1">
      <alignment horizontal="center" vertical="center" wrapText="1"/>
    </xf>
    <xf numFmtId="0" fontId="75" fillId="0" borderId="41" xfId="0" applyFont="1" applyBorder="1" applyAlignment="1">
      <alignment horizontal="right" vertical="center" wrapText="1"/>
    </xf>
    <xf numFmtId="0" fontId="74" fillId="0" borderId="41" xfId="0" applyFont="1" applyBorder="1" applyAlignment="1">
      <alignment horizontal="center" vertical="center" wrapText="1"/>
    </xf>
    <xf numFmtId="3" fontId="74" fillId="0" borderId="41" xfId="0" applyNumberFormat="1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72" fillId="0" borderId="25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3" fillId="0" borderId="40" xfId="0" applyFont="1" applyBorder="1" applyAlignment="1">
      <alignment vertical="center" wrapText="1"/>
    </xf>
    <xf numFmtId="0" fontId="74" fillId="0" borderId="41" xfId="0" applyFont="1" applyBorder="1" applyAlignment="1">
      <alignment vertical="center" wrapText="1"/>
    </xf>
    <xf numFmtId="0" fontId="76" fillId="0" borderId="40" xfId="0" applyFont="1" applyBorder="1" applyAlignment="1">
      <alignment vertical="center" wrapText="1"/>
    </xf>
    <xf numFmtId="0" fontId="75" fillId="0" borderId="41" xfId="0" applyFont="1" applyBorder="1" applyAlignment="1">
      <alignment vertical="center" wrapText="1"/>
    </xf>
    <xf numFmtId="3" fontId="75" fillId="0" borderId="41" xfId="0" applyNumberFormat="1" applyFont="1" applyBorder="1" applyAlignment="1">
      <alignment horizontal="right" vertical="center" wrapText="1"/>
    </xf>
    <xf numFmtId="0" fontId="75" fillId="0" borderId="40" xfId="0" applyFont="1" applyBorder="1" applyAlignment="1">
      <alignment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3" fontId="73" fillId="0" borderId="41" xfId="0" applyNumberFormat="1" applyFont="1" applyBorder="1" applyAlignment="1">
      <alignment horizontal="center" vertical="center" wrapText="1"/>
    </xf>
    <xf numFmtId="3" fontId="75" fillId="0" borderId="41" xfId="0" applyNumberFormat="1" applyFont="1" applyBorder="1" applyAlignment="1">
      <alignment horizontal="center" vertical="center" wrapText="1"/>
    </xf>
    <xf numFmtId="0" fontId="76" fillId="0" borderId="35" xfId="0" applyFont="1" applyBorder="1" applyAlignment="1">
      <alignment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7" fillId="0" borderId="41" xfId="0" applyFont="1" applyBorder="1" applyAlignment="1">
      <alignment horizontal="center" vertical="center"/>
    </xf>
    <xf numFmtId="0" fontId="75" fillId="0" borderId="40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5" fillId="0" borderId="40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/>
    </xf>
    <xf numFmtId="4" fontId="75" fillId="0" borderId="41" xfId="0" applyNumberFormat="1" applyFont="1" applyBorder="1" applyAlignment="1">
      <alignment horizontal="right"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5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77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75" fillId="0" borderId="41" xfId="0" applyNumberFormat="1" applyFont="1" applyBorder="1" applyAlignment="1">
      <alignment horizontal="center" vertical="center" wrapText="1"/>
    </xf>
    <xf numFmtId="0" fontId="79" fillId="0" borderId="0" xfId="0" applyFont="1"/>
    <xf numFmtId="0" fontId="0" fillId="0" borderId="40" xfId="0" applyBorder="1"/>
    <xf numFmtId="0" fontId="0" fillId="0" borderId="4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80" fillId="0" borderId="61" xfId="0" applyFont="1" applyBorder="1" applyAlignment="1">
      <alignment horizontal="center" wrapText="1"/>
    </xf>
    <xf numFmtId="0" fontId="80" fillId="0" borderId="41" xfId="0" applyFont="1" applyBorder="1" applyAlignment="1">
      <alignment horizontal="center" wrapText="1"/>
    </xf>
    <xf numFmtId="0" fontId="0" fillId="0" borderId="41" xfId="0" applyBorder="1"/>
    <xf numFmtId="0" fontId="13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39" xfId="0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82" fillId="0" borderId="39" xfId="0" applyFont="1" applyBorder="1" applyAlignment="1">
      <alignment wrapText="1"/>
    </xf>
    <xf numFmtId="0" fontId="83" fillId="0" borderId="0" xfId="0" applyFont="1"/>
    <xf numFmtId="0" fontId="84" fillId="0" borderId="0" xfId="0" applyFont="1"/>
    <xf numFmtId="0" fontId="83" fillId="46" borderId="80" xfId="0" applyFont="1" applyFill="1" applyBorder="1" applyAlignment="1">
      <alignment wrapText="1"/>
    </xf>
    <xf numFmtId="0" fontId="83" fillId="46" borderId="61" xfId="0" applyFont="1" applyFill="1" applyBorder="1" applyAlignment="1">
      <alignment wrapText="1"/>
    </xf>
    <xf numFmtId="0" fontId="0" fillId="46" borderId="41" xfId="0" applyFill="1" applyBorder="1" applyAlignment="1">
      <alignment wrapText="1"/>
    </xf>
    <xf numFmtId="0" fontId="83" fillId="46" borderId="81" xfId="0" applyFont="1" applyFill="1" applyBorder="1" applyAlignment="1">
      <alignment wrapText="1"/>
    </xf>
    <xf numFmtId="0" fontId="83" fillId="46" borderId="82" xfId="0" applyFont="1" applyFill="1" applyBorder="1" applyAlignment="1">
      <alignment wrapText="1"/>
    </xf>
    <xf numFmtId="0" fontId="83" fillId="46" borderId="83" xfId="0" applyFont="1" applyFill="1" applyBorder="1" applyAlignment="1">
      <alignment wrapText="1"/>
    </xf>
    <xf numFmtId="0" fontId="84" fillId="0" borderId="79" xfId="0" applyFont="1" applyBorder="1"/>
    <xf numFmtId="0" fontId="83" fillId="46" borderId="84" xfId="0" applyFont="1" applyFill="1" applyBorder="1"/>
    <xf numFmtId="0" fontId="85" fillId="0" borderId="0" xfId="0" applyFont="1"/>
    <xf numFmtId="0" fontId="86" fillId="0" borderId="0" xfId="0" applyFont="1" applyAlignment="1">
      <alignment horizontal="left" indent="5"/>
    </xf>
    <xf numFmtId="0" fontId="19" fillId="0" borderId="0" xfId="11" applyAlignment="1" applyProtection="1"/>
    <xf numFmtId="0" fontId="21" fillId="46" borderId="81" xfId="0" applyFont="1" applyFill="1" applyBorder="1" applyAlignment="1">
      <alignment horizontal="center" wrapText="1"/>
    </xf>
    <xf numFmtId="0" fontId="21" fillId="46" borderId="83" xfId="0" applyFont="1" applyFill="1" applyBorder="1" applyAlignment="1">
      <alignment horizontal="center" wrapText="1"/>
    </xf>
    <xf numFmtId="0" fontId="14" fillId="0" borderId="79" xfId="0" applyFont="1" applyBorder="1"/>
    <xf numFmtId="0" fontId="14" fillId="0" borderId="41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21" fillId="46" borderId="84" xfId="0" applyFont="1" applyFill="1" applyBorder="1" applyAlignment="1">
      <alignment horizontal="center"/>
    </xf>
    <xf numFmtId="0" fontId="21" fillId="46" borderId="85" xfId="0" applyFont="1" applyFill="1" applyBorder="1" applyAlignment="1">
      <alignment horizontal="center"/>
    </xf>
    <xf numFmtId="3" fontId="21" fillId="46" borderId="86" xfId="0" applyNumberFormat="1" applyFont="1" applyFill="1" applyBorder="1" applyAlignment="1">
      <alignment horizontal="center"/>
    </xf>
    <xf numFmtId="0" fontId="86" fillId="0" borderId="0" xfId="0" applyFont="1" applyAlignment="1">
      <alignment horizontal="left" indent="2"/>
    </xf>
    <xf numFmtId="0" fontId="84" fillId="0" borderId="0" xfId="0" applyFont="1" applyAlignment="1">
      <alignment horizontal="left" indent="5"/>
    </xf>
    <xf numFmtId="0" fontId="81" fillId="0" borderId="41" xfId="0" applyFont="1" applyBorder="1" applyAlignment="1">
      <alignment horizontal="center" wrapText="1"/>
    </xf>
    <xf numFmtId="0" fontId="81" fillId="0" borderId="61" xfId="0" applyFont="1" applyBorder="1" applyAlignment="1">
      <alignment horizontal="center" wrapText="1"/>
    </xf>
    <xf numFmtId="0" fontId="77" fillId="0" borderId="42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7" fillId="0" borderId="42" xfId="0" applyFont="1" applyBorder="1" applyAlignment="1">
      <alignment horizontal="center" wrapText="1"/>
    </xf>
    <xf numFmtId="0" fontId="77" fillId="0" borderId="41" xfId="0" applyFont="1" applyBorder="1" applyAlignment="1">
      <alignment horizontal="center" wrapText="1"/>
    </xf>
    <xf numFmtId="0" fontId="75" fillId="0" borderId="40" xfId="0" applyFont="1" applyBorder="1"/>
    <xf numFmtId="0" fontId="75" fillId="0" borderId="41" xfId="0" applyFont="1" applyBorder="1"/>
    <xf numFmtId="0" fontId="75" fillId="0" borderId="41" xfId="0" applyFont="1" applyBorder="1" applyAlignment="1">
      <alignment horizontal="center"/>
    </xf>
    <xf numFmtId="0" fontId="14" fillId="47" borderId="42" xfId="0" applyFont="1" applyFill="1" applyBorder="1" applyAlignment="1">
      <alignment horizontal="center" wrapText="1"/>
    </xf>
    <xf numFmtId="0" fontId="14" fillId="47" borderId="41" xfId="0" applyFont="1" applyFill="1" applyBorder="1" applyAlignment="1">
      <alignment horizontal="center" wrapText="1"/>
    </xf>
    <xf numFmtId="0" fontId="88" fillId="0" borderId="61" xfId="0" applyFont="1" applyBorder="1" applyAlignment="1">
      <alignment vertical="top" wrapText="1"/>
    </xf>
    <xf numFmtId="0" fontId="89" fillId="0" borderId="61" xfId="0" applyFont="1" applyBorder="1" applyAlignment="1">
      <alignment vertical="top" wrapText="1"/>
    </xf>
    <xf numFmtId="0" fontId="89" fillId="0" borderId="41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21" fillId="0" borderId="61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89" fillId="0" borderId="61" xfId="0" applyFont="1" applyBorder="1" applyAlignment="1">
      <alignment wrapText="1"/>
    </xf>
    <xf numFmtId="0" fontId="0" fillId="0" borderId="61" xfId="0" applyBorder="1" applyAlignment="1">
      <alignment wrapText="1"/>
    </xf>
    <xf numFmtId="0" fontId="89" fillId="0" borderId="42" xfId="0" applyFont="1" applyBorder="1" applyAlignment="1">
      <alignment wrapText="1"/>
    </xf>
    <xf numFmtId="0" fontId="89" fillId="0" borderId="41" xfId="0" applyFont="1" applyBorder="1" applyAlignment="1">
      <alignment wrapText="1"/>
    </xf>
    <xf numFmtId="0" fontId="89" fillId="0" borderId="40" xfId="0" applyFont="1" applyBorder="1"/>
    <xf numFmtId="0" fontId="89" fillId="0" borderId="61" xfId="0" applyFont="1" applyBorder="1"/>
    <xf numFmtId="0" fontId="89" fillId="0" borderId="41" xfId="0" applyFont="1" applyBorder="1"/>
    <xf numFmtId="0" fontId="14" fillId="0" borderId="0" xfId="0" applyFont="1"/>
    <xf numFmtId="0" fontId="21" fillId="0" borderId="0" xfId="0" applyFont="1"/>
    <xf numFmtId="0" fontId="88" fillId="0" borderId="42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23" fillId="47" borderId="89" xfId="0" applyFont="1" applyFill="1" applyBorder="1" applyAlignment="1">
      <alignment horizontal="right" vertical="top" wrapText="1"/>
    </xf>
    <xf numFmtId="0" fontId="23" fillId="47" borderId="90" xfId="0" applyFont="1" applyFill="1" applyBorder="1" applyAlignment="1">
      <alignment horizontal="center" vertical="top" wrapText="1"/>
    </xf>
    <xf numFmtId="0" fontId="23" fillId="47" borderId="94" xfId="0" applyFont="1" applyFill="1" applyBorder="1" applyAlignment="1">
      <alignment horizontal="right" vertical="top" wrapText="1"/>
    </xf>
    <xf numFmtId="0" fontId="23" fillId="47" borderId="95" xfId="0" applyFont="1" applyFill="1" applyBorder="1" applyAlignment="1">
      <alignment horizontal="center" vertical="top" wrapText="1"/>
    </xf>
    <xf numFmtId="0" fontId="27" fillId="0" borderId="0" xfId="0" applyFont="1"/>
    <xf numFmtId="0" fontId="91" fillId="0" borderId="0" xfId="0" applyFont="1"/>
    <xf numFmtId="0" fontId="91" fillId="0" borderId="39" xfId="0" applyFont="1" applyBorder="1" applyAlignment="1">
      <alignment wrapText="1"/>
    </xf>
    <xf numFmtId="0" fontId="91" fillId="0" borderId="40" xfId="0" applyFont="1" applyBorder="1" applyAlignment="1">
      <alignment wrapText="1"/>
    </xf>
    <xf numFmtId="0" fontId="91" fillId="0" borderId="41" xfId="0" applyFont="1" applyBorder="1" applyAlignment="1">
      <alignment vertical="top" wrapText="1"/>
    </xf>
    <xf numFmtId="0" fontId="91" fillId="0" borderId="61" xfId="0" applyFont="1" applyBorder="1" applyAlignment="1">
      <alignment vertical="top" wrapText="1"/>
    </xf>
    <xf numFmtId="0" fontId="91" fillId="0" borderId="41" xfId="0" applyFont="1" applyBorder="1" applyAlignment="1">
      <alignment horizontal="center" wrapText="1"/>
    </xf>
    <xf numFmtId="0" fontId="91" fillId="0" borderId="41" xfId="0" applyFont="1" applyBorder="1" applyAlignment="1">
      <alignment wrapText="1"/>
    </xf>
    <xf numFmtId="0" fontId="93" fillId="0" borderId="40" xfId="0" applyFont="1" applyBorder="1" applyAlignment="1">
      <alignment horizontal="center" wrapText="1"/>
    </xf>
    <xf numFmtId="0" fontId="84" fillId="0" borderId="41" xfId="0" applyFont="1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0" fontId="83" fillId="46" borderId="85" xfId="0" applyFont="1" applyFill="1" applyBorder="1" applyAlignment="1">
      <alignment horizontal="center" vertical="center"/>
    </xf>
    <xf numFmtId="3" fontId="83" fillId="46" borderId="85" xfId="0" applyNumberFormat="1" applyFont="1" applyFill="1" applyBorder="1" applyAlignment="1">
      <alignment horizontal="center" vertical="center"/>
    </xf>
    <xf numFmtId="0" fontId="83" fillId="46" borderId="86" xfId="0" applyFont="1" applyFill="1" applyBorder="1" applyAlignment="1">
      <alignment horizontal="center" vertical="center"/>
    </xf>
    <xf numFmtId="0" fontId="21" fillId="47" borderId="90" xfId="0" applyFont="1" applyFill="1" applyBorder="1" applyAlignment="1">
      <alignment horizontal="center" vertical="center" wrapText="1"/>
    </xf>
    <xf numFmtId="0" fontId="21" fillId="47" borderId="93" xfId="0" applyFont="1" applyFill="1" applyBorder="1" applyAlignment="1">
      <alignment horizontal="center" vertical="center" wrapText="1"/>
    </xf>
    <xf numFmtId="0" fontId="14" fillId="14" borderId="90" xfId="0" applyFont="1" applyFill="1" applyBorder="1" applyAlignment="1">
      <alignment horizontal="center" vertical="center"/>
    </xf>
    <xf numFmtId="0" fontId="14" fillId="14" borderId="93" xfId="0" applyFont="1" applyFill="1" applyBorder="1" applyAlignment="1">
      <alignment horizontal="center" vertical="center"/>
    </xf>
    <xf numFmtId="0" fontId="14" fillId="47" borderId="90" xfId="0" applyFont="1" applyFill="1" applyBorder="1" applyAlignment="1">
      <alignment horizontal="center" vertical="center"/>
    </xf>
    <xf numFmtId="0" fontId="14" fillId="47" borderId="93" xfId="0" applyFont="1" applyFill="1" applyBorder="1" applyAlignment="1">
      <alignment horizontal="center" vertical="center"/>
    </xf>
    <xf numFmtId="0" fontId="14" fillId="14" borderId="95" xfId="0" applyFont="1" applyFill="1" applyBorder="1" applyAlignment="1">
      <alignment horizontal="center" vertical="center"/>
    </xf>
    <xf numFmtId="0" fontId="14" fillId="14" borderId="96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right" vertical="top" wrapText="1"/>
    </xf>
    <xf numFmtId="0" fontId="14" fillId="0" borderId="41" xfId="0" applyFont="1" applyBorder="1" applyAlignment="1">
      <alignment horizontal="right" vertical="top" wrapText="1"/>
    </xf>
    <xf numFmtId="0" fontId="89" fillId="0" borderId="41" xfId="0" applyFont="1" applyBorder="1" applyAlignment="1">
      <alignment horizontal="right"/>
    </xf>
    <xf numFmtId="0" fontId="88" fillId="0" borderId="41" xfId="0" applyFont="1" applyBorder="1" applyAlignment="1">
      <alignment wrapText="1"/>
    </xf>
    <xf numFmtId="0" fontId="88" fillId="0" borderId="41" xfId="0" applyFont="1" applyBorder="1" applyAlignment="1">
      <alignment horizontal="right"/>
    </xf>
    <xf numFmtId="0" fontId="88" fillId="0" borderId="41" xfId="0" applyFont="1" applyBorder="1"/>
    <xf numFmtId="0" fontId="88" fillId="0" borderId="0" xfId="0" applyFont="1" applyAlignment="1">
      <alignment wrapText="1"/>
    </xf>
    <xf numFmtId="0" fontId="88" fillId="0" borderId="0" xfId="0" applyFont="1" applyAlignment="1">
      <alignment horizontal="right"/>
    </xf>
    <xf numFmtId="0" fontId="8" fillId="2" borderId="1" xfId="2" applyFont="1" applyFill="1" applyBorder="1" applyAlignment="1">
      <alignment wrapText="1"/>
    </xf>
    <xf numFmtId="0" fontId="8" fillId="2" borderId="0" xfId="2" applyFont="1" applyFill="1" applyBorder="1" applyAlignment="1">
      <alignment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44" fontId="8" fillId="0" borderId="1" xfId="5" applyFont="1" applyFill="1" applyBorder="1" applyAlignment="1">
      <alignment horizontal="right" vertical="center"/>
    </xf>
    <xf numFmtId="4" fontId="7" fillId="0" borderId="1" xfId="2" applyNumberFormat="1" applyBorder="1" applyAlignment="1">
      <alignment horizontal="right" vertical="center"/>
    </xf>
    <xf numFmtId="3" fontId="5" fillId="0" borderId="3" xfId="2" applyNumberFormat="1" applyFont="1" applyBorder="1" applyAlignment="1">
      <alignment horizontal="center" vertical="center"/>
    </xf>
    <xf numFmtId="44" fontId="8" fillId="0" borderId="1" xfId="5" applyFont="1" applyFill="1" applyBorder="1" applyAlignment="1">
      <alignment vertical="center"/>
    </xf>
    <xf numFmtId="4" fontId="8" fillId="0" borderId="6" xfId="2" applyNumberFormat="1" applyFont="1" applyFill="1" applyBorder="1" applyAlignment="1">
      <alignment horizontal="center" vertical="center"/>
    </xf>
    <xf numFmtId="4" fontId="7" fillId="0" borderId="6" xfId="2" applyNumberFormat="1" applyBorder="1" applyAlignment="1">
      <alignment horizontal="right" vertical="center"/>
    </xf>
    <xf numFmtId="0" fontId="7" fillId="0" borderId="26" xfId="2" applyFill="1" applyBorder="1"/>
    <xf numFmtId="4" fontId="8" fillId="0" borderId="21" xfId="2" applyNumberFormat="1" applyFont="1" applyBorder="1" applyAlignment="1">
      <alignment horizontal="center" vertical="center"/>
    </xf>
    <xf numFmtId="4" fontId="8" fillId="0" borderId="22" xfId="2" applyNumberFormat="1" applyFont="1" applyBorder="1" applyAlignment="1">
      <alignment horizontal="center" vertical="center"/>
    </xf>
    <xf numFmtId="4" fontId="8" fillId="0" borderId="23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9" fontId="0" fillId="0" borderId="1" xfId="12" applyFon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0" fontId="75" fillId="0" borderId="39" xfId="0" applyFont="1" applyBorder="1" applyAlignment="1">
      <alignment vertical="center" wrapText="1"/>
    </xf>
    <xf numFmtId="3" fontId="18" fillId="12" borderId="1" xfId="55" applyNumberFormat="1" applyFont="1" applyFill="1" applyBorder="1" applyAlignment="1">
      <alignment horizontal="right" vertical="center"/>
    </xf>
    <xf numFmtId="0" fontId="23" fillId="5" borderId="73" xfId="1" applyFont="1" applyFill="1" applyBorder="1" applyAlignment="1">
      <alignment horizontal="center" vertical="center" wrapText="1"/>
    </xf>
    <xf numFmtId="0" fontId="23" fillId="5" borderId="74" xfId="1" applyFont="1" applyFill="1" applyBorder="1" applyAlignment="1">
      <alignment horizontal="center" vertical="center" wrapText="1"/>
    </xf>
    <xf numFmtId="3" fontId="23" fillId="5" borderId="1" xfId="1" applyNumberFormat="1" applyFont="1" applyFill="1" applyBorder="1" applyAlignment="1">
      <alignment horizontal="right" vertical="center"/>
    </xf>
    <xf numFmtId="0" fontId="31" fillId="5" borderId="24" xfId="2" applyFont="1" applyFill="1" applyBorder="1" applyAlignment="1">
      <alignment horizontal="center"/>
    </xf>
    <xf numFmtId="1" fontId="23" fillId="5" borderId="1" xfId="1" applyNumberFormat="1" applyFont="1" applyFill="1" applyBorder="1" applyAlignment="1">
      <alignment horizontal="center" vertical="center"/>
    </xf>
    <xf numFmtId="0" fontId="23" fillId="5" borderId="6" xfId="8" applyFont="1" applyFill="1" applyBorder="1" applyAlignment="1">
      <alignment horizontal="center" vertical="center"/>
    </xf>
    <xf numFmtId="3" fontId="23" fillId="5" borderId="1" xfId="1" applyNumberFormat="1" applyFont="1" applyFill="1" applyBorder="1" applyAlignment="1">
      <alignment horizontal="center" vertical="center"/>
    </xf>
    <xf numFmtId="3" fontId="23" fillId="5" borderId="6" xfId="1" applyNumberFormat="1" applyFont="1" applyFill="1" applyBorder="1" applyAlignment="1">
      <alignment horizontal="center" vertical="center"/>
    </xf>
    <xf numFmtId="168" fontId="53" fillId="5" borderId="1" xfId="61" applyNumberFormat="1" applyFont="1" applyFill="1" applyBorder="1" applyAlignment="1">
      <alignment horizontal="center" vertical="center"/>
    </xf>
    <xf numFmtId="0" fontId="23" fillId="5" borderId="75" xfId="1" applyFont="1" applyFill="1" applyBorder="1" applyAlignment="1">
      <alignment horizontal="center" vertical="center"/>
    </xf>
    <xf numFmtId="3" fontId="55" fillId="5" borderId="1" xfId="55" applyNumberFormat="1" applyFont="1" applyFill="1" applyBorder="1" applyAlignment="1">
      <alignment horizontal="right" vertical="center"/>
    </xf>
    <xf numFmtId="3" fontId="56" fillId="5" borderId="1" xfId="1" applyNumberFormat="1" applyFont="1" applyFill="1" applyBorder="1" applyAlignment="1">
      <alignment horizontal="right" vertical="center"/>
    </xf>
    <xf numFmtId="169" fontId="23" fillId="5" borderId="1" xfId="1" applyNumberFormat="1" applyFont="1" applyFill="1" applyBorder="1" applyAlignment="1">
      <alignment horizontal="right" vertical="center"/>
    </xf>
    <xf numFmtId="169" fontId="33" fillId="5" borderId="1" xfId="1" applyNumberFormat="1" applyFont="1" applyFill="1" applyBorder="1" applyAlignment="1">
      <alignment horizontal="right" vertical="center"/>
    </xf>
    <xf numFmtId="169" fontId="53" fillId="5" borderId="1" xfId="55" applyNumberFormat="1" applyFont="1" applyFill="1" applyBorder="1" applyAlignment="1">
      <alignment horizontal="right" vertical="center"/>
    </xf>
    <xf numFmtId="169" fontId="56" fillId="5" borderId="1" xfId="1" applyNumberFormat="1" applyFont="1" applyFill="1" applyBorder="1" applyAlignment="1">
      <alignment horizontal="right" vertical="center"/>
    </xf>
    <xf numFmtId="168" fontId="53" fillId="5" borderId="1" xfId="55" applyNumberFormat="1" applyFont="1" applyFill="1" applyBorder="1" applyAlignment="1">
      <alignment horizontal="right" vertical="center"/>
    </xf>
    <xf numFmtId="169" fontId="57" fillId="5" borderId="1" xfId="1" applyNumberFormat="1" applyFont="1" applyFill="1" applyBorder="1" applyAlignment="1">
      <alignment horizontal="right" vertical="center"/>
    </xf>
    <xf numFmtId="49" fontId="60" fillId="5" borderId="1" xfId="55" applyNumberFormat="1" applyFont="1" applyFill="1" applyBorder="1" applyAlignment="1">
      <alignment horizontal="center" vertical="center"/>
    </xf>
    <xf numFmtId="3" fontId="18" fillId="5" borderId="1" xfId="55" applyNumberFormat="1" applyFont="1" applyFill="1" applyBorder="1" applyAlignment="1">
      <alignment horizontal="center" vertical="center"/>
    </xf>
    <xf numFmtId="169" fontId="18" fillId="5" borderId="1" xfId="55" applyNumberFormat="1" applyFont="1" applyFill="1" applyBorder="1" applyAlignment="1">
      <alignment horizontal="center" vertical="center"/>
    </xf>
    <xf numFmtId="0" fontId="74" fillId="5" borderId="41" xfId="0" applyFont="1" applyFill="1" applyBorder="1" applyAlignment="1">
      <alignment vertical="center" wrapText="1"/>
    </xf>
    <xf numFmtId="0" fontId="73" fillId="5" borderId="41" xfId="0" applyFont="1" applyFill="1" applyBorder="1" applyAlignment="1">
      <alignment horizontal="center" vertical="center" wrapText="1"/>
    </xf>
    <xf numFmtId="3" fontId="73" fillId="5" borderId="41" xfId="0" applyNumberFormat="1" applyFont="1" applyFill="1" applyBorder="1" applyAlignment="1">
      <alignment horizontal="center" vertical="center" wrapText="1"/>
    </xf>
    <xf numFmtId="0" fontId="75" fillId="5" borderId="41" xfId="0" applyFont="1" applyFill="1" applyBorder="1" applyAlignment="1">
      <alignment vertical="center" wrapText="1"/>
    </xf>
    <xf numFmtId="0" fontId="75" fillId="5" borderId="41" xfId="0" applyFont="1" applyFill="1" applyBorder="1" applyAlignment="1">
      <alignment horizontal="center" vertical="center" wrapText="1"/>
    </xf>
    <xf numFmtId="3" fontId="75" fillId="5" borderId="41" xfId="0" applyNumberFormat="1" applyFont="1" applyFill="1" applyBorder="1" applyAlignment="1">
      <alignment horizontal="center" vertical="center" wrapText="1"/>
    </xf>
    <xf numFmtId="0" fontId="77" fillId="5" borderId="41" xfId="0" applyFont="1" applyFill="1" applyBorder="1" applyAlignment="1">
      <alignment horizontal="center" vertical="center" wrapText="1"/>
    </xf>
    <xf numFmtId="3" fontId="7" fillId="5" borderId="1" xfId="2" applyNumberFormat="1" applyFill="1" applyBorder="1"/>
    <xf numFmtId="0" fontId="7" fillId="5" borderId="0" xfId="2" applyFill="1"/>
    <xf numFmtId="0" fontId="8" fillId="5" borderId="1" xfId="2" applyFont="1" applyFill="1" applyBorder="1" applyAlignment="1">
      <alignment vertical="center"/>
    </xf>
    <xf numFmtId="3" fontId="7" fillId="5" borderId="1" xfId="2" applyNumberFormat="1" applyFill="1" applyBorder="1" applyAlignment="1">
      <alignment horizontal="center"/>
    </xf>
    <xf numFmtId="0" fontId="7" fillId="5" borderId="0" xfId="2" applyFill="1" applyAlignment="1">
      <alignment horizontal="center"/>
    </xf>
    <xf numFmtId="0" fontId="8" fillId="48" borderId="1" xfId="2" applyFont="1" applyFill="1" applyBorder="1" applyAlignment="1">
      <alignment horizontal="center" vertical="center"/>
    </xf>
    <xf numFmtId="0" fontId="7" fillId="5" borderId="1" xfId="2" applyFill="1" applyBorder="1" applyAlignment="1">
      <alignment vertical="center"/>
    </xf>
    <xf numFmtId="0" fontId="7" fillId="5" borderId="1" xfId="2" applyFont="1" applyFill="1" applyBorder="1" applyAlignment="1">
      <alignment vertical="center"/>
    </xf>
    <xf numFmtId="0" fontId="7" fillId="5" borderId="10" xfId="2" applyFill="1" applyBorder="1" applyAlignment="1">
      <alignment vertical="center"/>
    </xf>
    <xf numFmtId="4" fontId="7" fillId="5" borderId="1" xfId="2" applyNumberFormat="1" applyFill="1" applyBorder="1"/>
    <xf numFmtId="0" fontId="8" fillId="5" borderId="0" xfId="2" applyFont="1" applyFill="1" applyAlignment="1">
      <alignment horizontal="center" vertical="center"/>
    </xf>
    <xf numFmtId="0" fontId="8" fillId="5" borderId="1" xfId="2" applyFont="1" applyFill="1" applyBorder="1"/>
    <xf numFmtId="44" fontId="0" fillId="5" borderId="1" xfId="5" applyFont="1" applyFill="1" applyBorder="1"/>
    <xf numFmtId="44" fontId="0" fillId="5" borderId="2" xfId="5" applyFont="1" applyFill="1" applyBorder="1"/>
    <xf numFmtId="0" fontId="7" fillId="5" borderId="1" xfId="2" applyFill="1" applyBorder="1" applyAlignment="1">
      <alignment horizontal="center" vertical="center"/>
    </xf>
    <xf numFmtId="0" fontId="7" fillId="5" borderId="1" xfId="2" applyFill="1" applyBorder="1"/>
    <xf numFmtId="0" fontId="8" fillId="48" borderId="4" xfId="2" applyFont="1" applyFill="1" applyBorder="1" applyAlignment="1">
      <alignment horizontal="center" vertical="center"/>
    </xf>
    <xf numFmtId="0" fontId="8" fillId="48" borderId="0" xfId="2" applyFont="1" applyFill="1" applyBorder="1" applyAlignment="1">
      <alignment horizontal="center" vertical="center"/>
    </xf>
    <xf numFmtId="0" fontId="7" fillId="5" borderId="0" xfId="2" applyFill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7" fillId="0" borderId="34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3" fontId="77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8" fontId="0" fillId="49" borderId="1" xfId="0" applyNumberForma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8" fontId="13" fillId="50" borderId="1" xfId="0" applyNumberFormat="1" applyFont="1" applyFill="1" applyBorder="1" applyAlignment="1">
      <alignment horizontal="center" vertical="center"/>
    </xf>
    <xf numFmtId="168" fontId="0" fillId="7" borderId="1" xfId="0" applyNumberFormat="1" applyFill="1" applyBorder="1" applyAlignment="1">
      <alignment horizontal="center" vertical="center"/>
    </xf>
    <xf numFmtId="168" fontId="13" fillId="8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5" fillId="0" borderId="1" xfId="0" applyFont="1" applyBorder="1" applyAlignment="1">
      <alignment vertical="center" wrapText="1"/>
    </xf>
    <xf numFmtId="0" fontId="77" fillId="0" borderId="37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3" fontId="75" fillId="0" borderId="34" xfId="0" applyNumberFormat="1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167" fontId="0" fillId="0" borderId="1" xfId="4" applyNumberFormat="1" applyFont="1" applyBorder="1" applyAlignment="1">
      <alignment horizontal="center" vertical="center"/>
    </xf>
    <xf numFmtId="0" fontId="7" fillId="4" borderId="0" xfId="2" applyFill="1"/>
    <xf numFmtId="0" fontId="60" fillId="0" borderId="1" xfId="55" applyFont="1" applyBorder="1" applyAlignment="1">
      <alignment horizontal="center" vertical="center"/>
    </xf>
    <xf numFmtId="0" fontId="75" fillId="0" borderId="39" xfId="0" applyFont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7" fillId="0" borderId="40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18" fillId="14" borderId="40" xfId="10" applyNumberFormat="1" applyFont="1" applyFill="1" applyBorder="1" applyAlignment="1" applyProtection="1">
      <alignment horizontal="center" vertical="top" wrapText="1"/>
    </xf>
    <xf numFmtId="0" fontId="18" fillId="0" borderId="1" xfId="10" applyNumberFormat="1" applyFont="1" applyFill="1" applyBorder="1" applyAlignment="1" applyProtection="1">
      <alignment horizontal="center" vertical="top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18" fillId="14" borderId="41" xfId="10" applyNumberFormat="1" applyFont="1" applyFill="1" applyBorder="1" applyAlignment="1" applyProtection="1">
      <alignment horizontal="center" vertical="top" wrapText="1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7" fillId="5" borderId="1" xfId="2" applyFill="1" applyBorder="1" applyAlignment="1">
      <alignment horizontal="center" vertical="center" textRotation="90" wrapText="1"/>
    </xf>
    <xf numFmtId="49" fontId="23" fillId="0" borderId="3" xfId="55" applyNumberFormat="1" applyFont="1" applyFill="1" applyBorder="1" applyAlignment="1">
      <alignment horizontal="center" vertical="center" wrapText="1"/>
    </xf>
    <xf numFmtId="0" fontId="23" fillId="0" borderId="3" xfId="55" applyFont="1" applyFill="1" applyBorder="1" applyAlignment="1">
      <alignment horizontal="center" vertical="center" wrapText="1"/>
    </xf>
    <xf numFmtId="3" fontId="18" fillId="0" borderId="1" xfId="55" applyNumberFormat="1" applyFont="1" applyFill="1" applyBorder="1" applyAlignment="1">
      <alignment horizontal="center" vertical="center"/>
    </xf>
    <xf numFmtId="0" fontId="23" fillId="5" borderId="10" xfId="55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3" fontId="18" fillId="0" borderId="1" xfId="55" applyNumberFormat="1" applyFont="1" applyBorder="1" applyAlignment="1">
      <alignment horizontal="center" vertical="center"/>
    </xf>
    <xf numFmtId="3" fontId="18" fillId="12" borderId="1" xfId="55" applyNumberFormat="1" applyFont="1" applyFill="1" applyBorder="1" applyAlignment="1">
      <alignment horizontal="center" vertical="center"/>
    </xf>
    <xf numFmtId="0" fontId="1" fillId="0" borderId="0" xfId="55" applyFont="1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3" fontId="7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0" fillId="0" borderId="0" xfId="4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5" fillId="0" borderId="0" xfId="10" applyNumberFormat="1" applyFont="1" applyFill="1" applyBorder="1" applyAlignment="1" applyProtection="1">
      <alignment vertical="top"/>
    </xf>
    <xf numFmtId="0" fontId="18" fillId="0" borderId="10" xfId="10" applyNumberFormat="1" applyFont="1" applyFill="1" applyBorder="1" applyAlignment="1" applyProtection="1">
      <alignment horizontal="center" vertical="center"/>
    </xf>
    <xf numFmtId="0" fontId="18" fillId="0" borderId="16" xfId="10" applyNumberFormat="1" applyFont="1" applyFill="1" applyBorder="1" applyAlignment="1" applyProtection="1">
      <alignment horizontal="center" vertical="center"/>
    </xf>
    <xf numFmtId="0" fontId="18" fillId="0" borderId="8" xfId="10" applyNumberFormat="1" applyFont="1" applyFill="1" applyBorder="1" applyAlignment="1" applyProtection="1">
      <alignment horizontal="center" vertical="center"/>
    </xf>
    <xf numFmtId="0" fontId="18" fillId="0" borderId="9" xfId="10" applyNumberFormat="1" applyFont="1" applyFill="1" applyBorder="1" applyAlignment="1" applyProtection="1">
      <alignment horizontal="center" vertical="center"/>
    </xf>
    <xf numFmtId="0" fontId="18" fillId="0" borderId="17" xfId="10" applyNumberFormat="1" applyFont="1" applyFill="1" applyBorder="1" applyAlignment="1" applyProtection="1">
      <alignment horizontal="center" vertical="center"/>
    </xf>
    <xf numFmtId="0" fontId="18" fillId="0" borderId="11" xfId="10" applyNumberFormat="1" applyFont="1" applyFill="1" applyBorder="1" applyAlignment="1" applyProtection="1">
      <alignment horizontal="center" vertical="center"/>
    </xf>
    <xf numFmtId="167" fontId="0" fillId="0" borderId="18" xfId="4" applyNumberFormat="1" applyFont="1" applyBorder="1" applyAlignment="1">
      <alignment horizontal="center" vertical="center"/>
    </xf>
    <xf numFmtId="167" fontId="0" fillId="0" borderId="13" xfId="4" applyNumberFormat="1" applyFont="1" applyBorder="1" applyAlignment="1">
      <alignment horizontal="center" vertical="center"/>
    </xf>
    <xf numFmtId="167" fontId="0" fillId="0" borderId="14" xfId="4" applyNumberFormat="1" applyFont="1" applyBorder="1" applyAlignment="1">
      <alignment horizontal="center" vertical="center"/>
    </xf>
    <xf numFmtId="0" fontId="18" fillId="0" borderId="7" xfId="10" applyNumberFormat="1" applyFont="1" applyFill="1" applyBorder="1" applyAlignment="1" applyProtection="1">
      <alignment horizontal="center" vertical="center"/>
    </xf>
    <xf numFmtId="167" fontId="0" fillId="0" borderId="12" xfId="4" applyNumberFormat="1" applyFont="1" applyBorder="1" applyAlignment="1">
      <alignment horizontal="center" vertical="center"/>
    </xf>
    <xf numFmtId="0" fontId="15" fillId="0" borderId="101" xfId="10" applyNumberFormat="1" applyFont="1" applyFill="1" applyBorder="1" applyAlignment="1" applyProtection="1">
      <alignment horizontal="center" vertical="center"/>
    </xf>
    <xf numFmtId="0" fontId="0" fillId="0" borderId="102" xfId="0" applyBorder="1" applyAlignment="1">
      <alignment vertical="center"/>
    </xf>
    <xf numFmtId="3" fontId="7" fillId="0" borderId="1" xfId="2" applyNumberFormat="1" applyFill="1" applyBorder="1" applyAlignment="1">
      <alignment horizontal="center" vertical="center"/>
    </xf>
    <xf numFmtId="0" fontId="7" fillId="12" borderId="1" xfId="2" applyFill="1" applyBorder="1" applyAlignment="1">
      <alignment horizontal="center" vertical="center" textRotation="90" wrapText="1"/>
    </xf>
    <xf numFmtId="2" fontId="0" fillId="0" borderId="0" xfId="0" applyNumberFormat="1" applyAlignment="1">
      <alignment vertical="center"/>
    </xf>
    <xf numFmtId="2" fontId="13" fillId="50" borderId="1" xfId="0" applyNumberFormat="1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/>
    </xf>
    <xf numFmtId="2" fontId="0" fillId="49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3" fontId="77" fillId="0" borderId="0" xfId="0" applyNumberFormat="1" applyFont="1" applyBorder="1" applyAlignment="1">
      <alignment horizontal="left" vertical="center"/>
    </xf>
    <xf numFmtId="0" fontId="18" fillId="0" borderId="1" xfId="10" applyNumberFormat="1" applyFont="1" applyFill="1" applyBorder="1" applyAlignment="1" applyProtection="1">
      <alignment horizontal="center" vertical="top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18" fillId="14" borderId="40" xfId="10" applyNumberFormat="1" applyFont="1" applyFill="1" applyBorder="1" applyAlignment="1" applyProtection="1">
      <alignment horizontal="center" vertical="top" wrapText="1"/>
    </xf>
    <xf numFmtId="0" fontId="77" fillId="0" borderId="40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5" fillId="0" borderId="39" xfId="0" applyFont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7" fillId="0" borderId="37" xfId="0" applyFont="1" applyBorder="1" applyAlignment="1">
      <alignment horizontal="center" vertical="center"/>
    </xf>
    <xf numFmtId="0" fontId="60" fillId="0" borderId="1" xfId="55" applyFont="1" applyBorder="1" applyAlignment="1">
      <alignment horizontal="center" vertical="center"/>
    </xf>
    <xf numFmtId="0" fontId="18" fillId="14" borderId="41" xfId="10" applyNumberFormat="1" applyFont="1" applyFill="1" applyBorder="1" applyAlignment="1" applyProtection="1">
      <alignment horizontal="center" vertical="top" wrapText="1"/>
    </xf>
    <xf numFmtId="0" fontId="75" fillId="5" borderId="40" xfId="0" applyFont="1" applyFill="1" applyBorder="1" applyAlignment="1">
      <alignment vertical="center"/>
    </xf>
    <xf numFmtId="0" fontId="75" fillId="51" borderId="40" xfId="0" applyFont="1" applyFill="1" applyBorder="1" applyAlignment="1">
      <alignment vertical="center"/>
    </xf>
    <xf numFmtId="0" fontId="75" fillId="51" borderId="41" xfId="0" applyFont="1" applyFill="1" applyBorder="1" applyAlignment="1">
      <alignment horizontal="center" vertical="center" wrapText="1"/>
    </xf>
    <xf numFmtId="3" fontId="75" fillId="51" borderId="41" xfId="0" applyNumberFormat="1" applyFont="1" applyFill="1" applyBorder="1" applyAlignment="1">
      <alignment horizontal="center" vertical="center" wrapText="1"/>
    </xf>
    <xf numFmtId="3" fontId="77" fillId="0" borderId="41" xfId="0" applyNumberFormat="1" applyFont="1" applyBorder="1" applyAlignment="1">
      <alignment horizontal="center" vertical="center" wrapText="1"/>
    </xf>
    <xf numFmtId="168" fontId="77" fillId="0" borderId="41" xfId="0" applyNumberFormat="1" applyFont="1" applyBorder="1" applyAlignment="1">
      <alignment horizontal="center" vertical="center" wrapText="1"/>
    </xf>
    <xf numFmtId="44" fontId="75" fillId="0" borderId="41" xfId="3" applyFont="1" applyBorder="1" applyAlignment="1">
      <alignment horizontal="center" vertical="center" wrapText="1"/>
    </xf>
    <xf numFmtId="44" fontId="77" fillId="0" borderId="34" xfId="3" applyFont="1" applyBorder="1" applyAlignment="1">
      <alignment horizontal="center" vertical="center"/>
    </xf>
    <xf numFmtId="44" fontId="75" fillId="0" borderId="34" xfId="3" applyFont="1" applyBorder="1" applyAlignment="1">
      <alignment horizontal="center" vertical="center" wrapText="1"/>
    </xf>
    <xf numFmtId="4" fontId="75" fillId="0" borderId="34" xfId="0" applyNumberFormat="1" applyFont="1" applyBorder="1" applyAlignment="1">
      <alignment horizontal="center" vertical="center" wrapText="1"/>
    </xf>
    <xf numFmtId="44" fontId="0" fillId="0" borderId="1" xfId="3" applyFont="1" applyBorder="1" applyAlignment="1">
      <alignment vertical="center"/>
    </xf>
    <xf numFmtId="0" fontId="75" fillId="6" borderId="40" xfId="0" applyFont="1" applyFill="1" applyBorder="1" applyAlignment="1">
      <alignment vertical="center" wrapText="1"/>
    </xf>
    <xf numFmtId="0" fontId="75" fillId="6" borderId="41" xfId="0" applyFont="1" applyFill="1" applyBorder="1" applyAlignment="1">
      <alignment horizontal="center" vertical="center" wrapText="1"/>
    </xf>
    <xf numFmtId="3" fontId="75" fillId="6" borderId="41" xfId="0" applyNumberFormat="1" applyFont="1" applyFill="1" applyBorder="1" applyAlignment="1">
      <alignment horizontal="center" vertical="center" wrapText="1"/>
    </xf>
    <xf numFmtId="0" fontId="75" fillId="52" borderId="40" xfId="0" applyFont="1" applyFill="1" applyBorder="1" applyAlignment="1">
      <alignment vertical="center" wrapText="1"/>
    </xf>
    <xf numFmtId="44" fontId="75" fillId="6" borderId="41" xfId="3" applyFont="1" applyFill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44" fontId="75" fillId="0" borderId="61" xfId="3" applyFont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44" fontId="0" fillId="6" borderId="1" xfId="0" applyNumberFormat="1" applyFill="1" applyBorder="1" applyAlignment="1">
      <alignment horizontal="center" vertical="center"/>
    </xf>
    <xf numFmtId="4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9" fontId="0" fillId="0" borderId="1" xfId="4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44" fontId="0" fillId="0" borderId="1" xfId="3" applyFont="1" applyBorder="1" applyAlignment="1">
      <alignment wrapText="1"/>
    </xf>
    <xf numFmtId="167" fontId="13" fillId="0" borderId="1" xfId="4" applyNumberFormat="1" applyFont="1" applyBorder="1" applyAlignment="1">
      <alignment horizontal="center" vertical="center"/>
    </xf>
    <xf numFmtId="10" fontId="0" fillId="0" borderId="1" xfId="4" applyNumberFormat="1" applyFont="1" applyBorder="1" applyAlignment="1">
      <alignment horizontal="center" vertical="center"/>
    </xf>
    <xf numFmtId="167" fontId="0" fillId="0" borderId="1" xfId="4" applyNumberFormat="1" applyFont="1" applyBorder="1" applyAlignment="1">
      <alignment horizontal="center" vertical="center" wrapText="1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18" fillId="14" borderId="40" xfId="10" applyNumberFormat="1" applyFont="1" applyFill="1" applyBorder="1" applyAlignment="1" applyProtection="1">
      <alignment horizontal="center" vertical="top" wrapText="1"/>
    </xf>
    <xf numFmtId="0" fontId="18" fillId="14" borderId="41" xfId="10" applyNumberFormat="1" applyFont="1" applyFill="1" applyBorder="1" applyAlignment="1" applyProtection="1">
      <alignment horizontal="center" vertical="top" wrapText="1"/>
    </xf>
    <xf numFmtId="0" fontId="5" fillId="4" borderId="1" xfId="1" applyFont="1" applyFill="1" applyBorder="1" applyAlignment="1">
      <alignment horizontal="right"/>
    </xf>
    <xf numFmtId="0" fontId="5" fillId="4" borderId="0" xfId="0" applyFont="1" applyFill="1"/>
    <xf numFmtId="0" fontId="18" fillId="14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5" fillId="0" borderId="35" xfId="0" applyFont="1" applyBorder="1" applyAlignment="1">
      <alignment vertical="center" wrapText="1"/>
    </xf>
    <xf numFmtId="0" fontId="75" fillId="0" borderId="39" xfId="0" applyFont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15" fillId="0" borderId="6" xfId="10" applyNumberFormat="1" applyFont="1" applyFill="1" applyBorder="1" applyAlignment="1" applyProtection="1">
      <alignment horizontal="center" vertical="center"/>
    </xf>
    <xf numFmtId="0" fontId="15" fillId="0" borderId="1" xfId="10" applyNumberFormat="1" applyFont="1" applyFill="1" applyBorder="1" applyAlignment="1" applyProtection="1">
      <alignment horizontal="center" vertical="center"/>
    </xf>
    <xf numFmtId="0" fontId="18" fillId="0" borderId="100" xfId="10" applyNumberFormat="1" applyFont="1" applyFill="1" applyBorder="1" applyAlignment="1" applyProtection="1">
      <alignment horizontal="center" vertical="center"/>
    </xf>
    <xf numFmtId="0" fontId="18" fillId="0" borderId="101" xfId="10" applyNumberFormat="1" applyFont="1" applyFill="1" applyBorder="1" applyAlignment="1" applyProtection="1">
      <alignment horizontal="center" vertical="center"/>
    </xf>
    <xf numFmtId="0" fontId="18" fillId="0" borderId="5" xfId="10" applyNumberFormat="1" applyFont="1" applyFill="1" applyBorder="1" applyAlignment="1" applyProtection="1">
      <alignment horizontal="center" vertical="center"/>
    </xf>
    <xf numFmtId="0" fontId="18" fillId="0" borderId="6" xfId="10" applyNumberFormat="1" applyFont="1" applyFill="1" applyBorder="1" applyAlignment="1" applyProtection="1">
      <alignment horizontal="center" vertical="center"/>
    </xf>
    <xf numFmtId="0" fontId="18" fillId="14" borderId="36" xfId="10" applyNumberFormat="1" applyFont="1" applyFill="1" applyBorder="1" applyAlignment="1" applyProtection="1">
      <alignment horizontal="center" vertical="top" wrapText="1"/>
    </xf>
    <xf numFmtId="0" fontId="18" fillId="14" borderId="37" xfId="10" applyNumberFormat="1" applyFont="1" applyFill="1" applyBorder="1" applyAlignment="1" applyProtection="1">
      <alignment horizontal="center" vertical="top" wrapText="1"/>
    </xf>
    <xf numFmtId="0" fontId="18" fillId="14" borderId="38" xfId="10" applyNumberFormat="1" applyFont="1" applyFill="1" applyBorder="1" applyAlignment="1" applyProtection="1">
      <alignment horizontal="center" vertical="top" wrapText="1"/>
    </xf>
    <xf numFmtId="0" fontId="18" fillId="14" borderId="35" xfId="10" applyNumberFormat="1" applyFont="1" applyFill="1" applyBorder="1" applyAlignment="1" applyProtection="1">
      <alignment horizontal="center" vertical="top" wrapText="1"/>
    </xf>
    <xf numFmtId="0" fontId="18" fillId="14" borderId="40" xfId="10" applyNumberFormat="1" applyFont="1" applyFill="1" applyBorder="1" applyAlignment="1" applyProtection="1">
      <alignment horizontal="center" vertical="top" wrapText="1"/>
    </xf>
    <xf numFmtId="0" fontId="77" fillId="0" borderId="39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18" fillId="14" borderId="39" xfId="10" applyNumberFormat="1" applyFont="1" applyFill="1" applyBorder="1" applyAlignment="1" applyProtection="1">
      <alignment horizontal="center" vertical="top" wrapText="1"/>
    </xf>
    <xf numFmtId="0" fontId="18" fillId="14" borderId="36" xfId="10" applyNumberFormat="1" applyFont="1" applyFill="1" applyBorder="1" applyAlignment="1" applyProtection="1">
      <alignment vertical="top" wrapText="1"/>
    </xf>
    <xf numFmtId="0" fontId="18" fillId="14" borderId="38" xfId="10" applyNumberFormat="1" applyFont="1" applyFill="1" applyBorder="1" applyAlignment="1" applyProtection="1">
      <alignment vertical="top" wrapText="1"/>
    </xf>
    <xf numFmtId="0" fontId="18" fillId="0" borderId="1" xfId="10" applyNumberFormat="1" applyFont="1" applyFill="1" applyBorder="1" applyAlignment="1" applyProtection="1">
      <alignment horizontal="center" vertical="top"/>
    </xf>
    <xf numFmtId="0" fontId="18" fillId="0" borderId="1" xfId="10" applyNumberFormat="1" applyFont="1" applyFill="1" applyBorder="1" applyAlignment="1" applyProtection="1">
      <alignment horizontal="center" vertical="center"/>
    </xf>
    <xf numFmtId="0" fontId="18" fillId="0" borderId="1" xfId="1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34" fillId="0" borderId="0" xfId="8" applyNumberFormat="1" applyFont="1" applyBorder="1" applyAlignment="1">
      <alignment horizontal="left" vertical="center"/>
    </xf>
    <xf numFmtId="0" fontId="57" fillId="0" borderId="24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3" fillId="0" borderId="6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24" xfId="1" applyFont="1" applyFill="1" applyBorder="1" applyAlignment="1">
      <alignment horizontal="center" vertical="center"/>
    </xf>
    <xf numFmtId="0" fontId="18" fillId="0" borderId="1" xfId="55" applyFont="1" applyBorder="1" applyAlignment="1">
      <alignment horizontal="center" vertical="center" wrapText="1"/>
    </xf>
    <xf numFmtId="0" fontId="18" fillId="0" borderId="3" xfId="55" applyFont="1" applyBorder="1" applyAlignment="1">
      <alignment horizontal="center" vertical="center" wrapText="1"/>
    </xf>
    <xf numFmtId="0" fontId="18" fillId="0" borderId="24" xfId="55" applyFont="1" applyBorder="1" applyAlignment="1">
      <alignment horizontal="center" vertical="center" wrapText="1"/>
    </xf>
    <xf numFmtId="0" fontId="18" fillId="0" borderId="1" xfId="55" applyFont="1" applyFill="1" applyBorder="1" applyAlignment="1">
      <alignment horizontal="center" vertical="center" wrapText="1"/>
    </xf>
    <xf numFmtId="169" fontId="18" fillId="0" borderId="1" xfId="55" applyNumberFormat="1" applyFont="1" applyBorder="1" applyAlignment="1">
      <alignment horizontal="center" vertical="center" wrapText="1"/>
    </xf>
    <xf numFmtId="169" fontId="60" fillId="0" borderId="1" xfId="55" applyNumberFormat="1" applyFont="1" applyBorder="1" applyAlignment="1">
      <alignment horizontal="center" vertical="center"/>
    </xf>
    <xf numFmtId="0" fontId="60" fillId="0" borderId="1" xfId="55" applyFont="1" applyBorder="1" applyAlignment="1">
      <alignment horizontal="center" vertical="center"/>
    </xf>
    <xf numFmtId="2" fontId="21" fillId="0" borderId="0" xfId="55" applyNumberFormat="1" applyFont="1" applyAlignment="1">
      <alignment horizontal="center" vertical="center" wrapText="1"/>
    </xf>
    <xf numFmtId="0" fontId="76" fillId="0" borderId="35" xfId="0" applyFont="1" applyBorder="1" applyAlignment="1">
      <alignment vertical="center" wrapText="1"/>
    </xf>
    <xf numFmtId="0" fontId="76" fillId="0" borderId="39" xfId="0" applyFont="1" applyBorder="1" applyAlignment="1">
      <alignment vertical="center" wrapText="1"/>
    </xf>
    <xf numFmtId="0" fontId="76" fillId="0" borderId="40" xfId="0" applyFont="1" applyBorder="1" applyAlignment="1">
      <alignment vertical="center" wrapText="1"/>
    </xf>
    <xf numFmtId="0" fontId="77" fillId="0" borderId="35" xfId="0" applyFont="1" applyBorder="1" applyAlignment="1">
      <alignment vertical="center" wrapText="1"/>
    </xf>
    <xf numFmtId="0" fontId="77" fillId="0" borderId="40" xfId="0" applyFont="1" applyBorder="1" applyAlignment="1">
      <alignment vertical="center" wrapText="1"/>
    </xf>
    <xf numFmtId="0" fontId="76" fillId="5" borderId="35" xfId="0" applyFont="1" applyFill="1" applyBorder="1" applyAlignment="1">
      <alignment vertical="center" wrapText="1"/>
    </xf>
    <xf numFmtId="0" fontId="76" fillId="5" borderId="39" xfId="0" applyFont="1" applyFill="1" applyBorder="1" applyAlignment="1">
      <alignment vertical="center" wrapText="1"/>
    </xf>
    <xf numFmtId="0" fontId="76" fillId="5" borderId="40" xfId="0" applyFont="1" applyFill="1" applyBorder="1" applyAlignment="1">
      <alignment vertical="center" wrapText="1"/>
    </xf>
    <xf numFmtId="0" fontId="77" fillId="0" borderId="39" xfId="0" applyFont="1" applyBorder="1" applyAlignment="1">
      <alignment vertical="center" wrapText="1"/>
    </xf>
    <xf numFmtId="0" fontId="77" fillId="5" borderId="35" xfId="0" applyFont="1" applyFill="1" applyBorder="1" applyAlignment="1">
      <alignment vertical="center" wrapText="1"/>
    </xf>
    <xf numFmtId="0" fontId="77" fillId="5" borderId="39" xfId="0" applyFont="1" applyFill="1" applyBorder="1" applyAlignment="1">
      <alignment vertical="center" wrapText="1"/>
    </xf>
    <xf numFmtId="0" fontId="77" fillId="5" borderId="40" xfId="0" applyFont="1" applyFill="1" applyBorder="1" applyAlignment="1">
      <alignment vertical="center" wrapText="1"/>
    </xf>
    <xf numFmtId="0" fontId="15" fillId="0" borderId="31" xfId="8" applyFont="1" applyBorder="1" applyAlignment="1" applyProtection="1">
      <alignment horizontal="center" vertical="center" wrapText="1"/>
    </xf>
    <xf numFmtId="0" fontId="14" fillId="0" borderId="32" xfId="8" applyFont="1" applyBorder="1" applyAlignment="1" applyProtection="1"/>
    <xf numFmtId="0" fontId="14" fillId="0" borderId="33" xfId="8" applyFont="1" applyBorder="1" applyAlignment="1" applyProtection="1"/>
    <xf numFmtId="0" fontId="14" fillId="0" borderId="28" xfId="8" applyBorder="1" applyAlignment="1">
      <alignment horizontal="center" wrapText="1"/>
    </xf>
    <xf numFmtId="0" fontId="14" fillId="0" borderId="44" xfId="8" applyBorder="1" applyAlignment="1">
      <alignment horizontal="center" wrapText="1"/>
    </xf>
    <xf numFmtId="0" fontId="14" fillId="0" borderId="45" xfId="8" applyBorder="1" applyAlignment="1">
      <alignment horizontal="center" wrapText="1"/>
    </xf>
    <xf numFmtId="0" fontId="14" fillId="0" borderId="28" xfId="8" applyFont="1" applyBorder="1" applyAlignment="1">
      <alignment horizontal="center"/>
    </xf>
    <xf numFmtId="0" fontId="14" fillId="0" borderId="44" xfId="8" applyBorder="1" applyAlignment="1">
      <alignment horizontal="center"/>
    </xf>
    <xf numFmtId="0" fontId="14" fillId="0" borderId="45" xfId="8" applyBorder="1" applyAlignment="1">
      <alignment horizontal="center"/>
    </xf>
    <xf numFmtId="0" fontId="14" fillId="0" borderId="28" xfId="8" applyBorder="1" applyAlignment="1">
      <alignment horizontal="center"/>
    </xf>
    <xf numFmtId="0" fontId="18" fillId="14" borderId="35" xfId="10" applyNumberFormat="1" applyFont="1" applyFill="1" applyBorder="1" applyAlignment="1" applyProtection="1">
      <alignment vertical="top" wrapText="1"/>
    </xf>
    <xf numFmtId="0" fontId="18" fillId="14" borderId="40" xfId="10" applyNumberFormat="1" applyFont="1" applyFill="1" applyBorder="1" applyAlignment="1" applyProtection="1">
      <alignment vertical="top" wrapText="1"/>
    </xf>
    <xf numFmtId="0" fontId="18" fillId="14" borderId="39" xfId="10" applyNumberFormat="1" applyFont="1" applyFill="1" applyBorder="1" applyAlignment="1" applyProtection="1">
      <alignment vertical="top" wrapText="1"/>
    </xf>
    <xf numFmtId="0" fontId="18" fillId="14" borderId="29" xfId="10" applyNumberFormat="1" applyFont="1" applyFill="1" applyBorder="1" applyAlignment="1" applyProtection="1">
      <alignment horizontal="center" vertical="top" wrapText="1"/>
    </xf>
    <xf numFmtId="0" fontId="18" fillId="14" borderId="43" xfId="10" applyNumberFormat="1" applyFont="1" applyFill="1" applyBorder="1" applyAlignment="1" applyProtection="1">
      <alignment horizontal="center" vertical="top" wrapText="1"/>
    </xf>
    <xf numFmtId="0" fontId="18" fillId="14" borderId="42" xfId="10" applyNumberFormat="1" applyFont="1" applyFill="1" applyBorder="1" applyAlignment="1" applyProtection="1">
      <alignment horizontal="center" vertical="top" wrapText="1"/>
    </xf>
    <xf numFmtId="0" fontId="18" fillId="14" borderId="30" xfId="10" applyNumberFormat="1" applyFont="1" applyFill="1" applyBorder="1" applyAlignment="1" applyProtection="1">
      <alignment horizontal="center" vertical="top" wrapText="1"/>
    </xf>
    <xf numFmtId="0" fontId="18" fillId="14" borderId="34" xfId="10" applyNumberFormat="1" applyFont="1" applyFill="1" applyBorder="1" applyAlignment="1" applyProtection="1">
      <alignment horizontal="center" vertical="top" wrapText="1"/>
    </xf>
    <xf numFmtId="0" fontId="18" fillId="14" borderId="41" xfId="10" applyNumberFormat="1" applyFont="1" applyFill="1" applyBorder="1" applyAlignment="1" applyProtection="1">
      <alignment horizontal="center" vertical="top" wrapText="1"/>
    </xf>
    <xf numFmtId="0" fontId="83" fillId="46" borderId="77" xfId="0" applyFont="1" applyFill="1" applyBorder="1"/>
    <xf numFmtId="0" fontId="83" fillId="46" borderId="78" xfId="0" applyFont="1" applyFill="1" applyBorder="1"/>
    <xf numFmtId="0" fontId="83" fillId="46" borderId="79" xfId="0" applyFont="1" applyFill="1" applyBorder="1"/>
    <xf numFmtId="0" fontId="83" fillId="46" borderId="87" xfId="0" applyFont="1" applyFill="1" applyBorder="1"/>
    <xf numFmtId="0" fontId="83" fillId="46" borderId="39" xfId="0" applyFont="1" applyFill="1" applyBorder="1"/>
    <xf numFmtId="0" fontId="83" fillId="46" borderId="40" xfId="0" applyFont="1" applyFill="1" applyBorder="1"/>
    <xf numFmtId="0" fontId="21" fillId="46" borderId="77" xfId="0" applyFont="1" applyFill="1" applyBorder="1" applyAlignment="1">
      <alignment horizontal="center"/>
    </xf>
    <xf numFmtId="0" fontId="21" fillId="46" borderId="79" xfId="0" applyFont="1" applyFill="1" applyBorder="1" applyAlignment="1">
      <alignment horizontal="center"/>
    </xf>
    <xf numFmtId="0" fontId="21" fillId="46" borderId="87" xfId="0" applyFont="1" applyFill="1" applyBorder="1" applyAlignment="1">
      <alignment horizontal="center" wrapText="1"/>
    </xf>
    <xf numFmtId="0" fontId="21" fillId="46" borderId="40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77" fillId="0" borderId="35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14" fillId="0" borderId="35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35" xfId="0" applyFont="1" applyBorder="1" applyAlignment="1">
      <alignment horizontal="justify" vertical="top" wrapText="1"/>
    </xf>
    <xf numFmtId="0" fontId="14" fillId="0" borderId="39" xfId="0" applyFont="1" applyBorder="1" applyAlignment="1">
      <alignment horizontal="justify" vertical="top" wrapText="1"/>
    </xf>
    <xf numFmtId="0" fontId="14" fillId="0" borderId="40" xfId="0" applyFont="1" applyBorder="1" applyAlignment="1">
      <alignment horizontal="justify" vertical="top" wrapText="1"/>
    </xf>
    <xf numFmtId="0" fontId="89" fillId="0" borderId="35" xfId="0" applyFont="1" applyBorder="1"/>
    <xf numFmtId="0" fontId="89" fillId="0" borderId="39" xfId="0" applyFont="1" applyBorder="1"/>
    <xf numFmtId="0" fontId="89" fillId="0" borderId="40" xfId="0" applyFont="1" applyBorder="1"/>
    <xf numFmtId="0" fontId="14" fillId="47" borderId="35" xfId="0" applyFont="1" applyFill="1" applyBorder="1" applyAlignment="1">
      <alignment horizontal="center" wrapText="1"/>
    </xf>
    <xf numFmtId="0" fontId="14" fillId="47" borderId="40" xfId="0" applyFont="1" applyFill="1" applyBorder="1" applyAlignment="1">
      <alignment horizontal="center" wrapText="1"/>
    </xf>
    <xf numFmtId="0" fontId="89" fillId="0" borderId="35" xfId="0" applyFont="1" applyBorder="1" applyAlignment="1">
      <alignment wrapText="1"/>
    </xf>
    <xf numFmtId="0" fontId="89" fillId="0" borderId="40" xfId="0" applyFont="1" applyBorder="1" applyAlignment="1">
      <alignment wrapText="1"/>
    </xf>
    <xf numFmtId="0" fontId="89" fillId="0" borderId="39" xfId="0" applyFont="1" applyBorder="1" applyAlignment="1">
      <alignment wrapText="1"/>
    </xf>
    <xf numFmtId="0" fontId="15" fillId="47" borderId="88" xfId="0" applyFont="1" applyFill="1" applyBorder="1" applyAlignment="1">
      <alignment horizontal="center" wrapText="1"/>
    </xf>
    <xf numFmtId="0" fontId="15" fillId="47" borderId="89" xfId="0" applyFont="1" applyFill="1" applyBorder="1" applyAlignment="1">
      <alignment horizontal="center" wrapText="1"/>
    </xf>
    <xf numFmtId="0" fontId="15" fillId="47" borderId="97" xfId="0" applyFont="1" applyFill="1" applyBorder="1" applyAlignment="1">
      <alignment horizontal="center" wrapText="1"/>
    </xf>
    <xf numFmtId="0" fontId="15" fillId="47" borderId="98" xfId="0" applyFont="1" applyFill="1" applyBorder="1" applyAlignment="1">
      <alignment horizontal="center" wrapText="1"/>
    </xf>
    <xf numFmtId="0" fontId="21" fillId="47" borderId="99" xfId="0" applyFont="1" applyFill="1" applyBorder="1" applyAlignment="1">
      <alignment horizontal="center" wrapText="1"/>
    </xf>
    <xf numFmtId="0" fontId="21" fillId="47" borderId="92" xfId="0" applyFont="1" applyFill="1" applyBorder="1" applyAlignment="1">
      <alignment horizontal="center" wrapText="1"/>
    </xf>
    <xf numFmtId="0" fontId="21" fillId="47" borderId="91" xfId="0" applyFont="1" applyFill="1" applyBorder="1" applyAlignment="1">
      <alignment horizontal="center" wrapText="1"/>
    </xf>
    <xf numFmtId="0" fontId="79" fillId="0" borderId="35" xfId="0" applyFont="1" applyBorder="1" applyAlignment="1">
      <alignment horizontal="center" vertical="top" wrapText="1"/>
    </xf>
    <xf numFmtId="0" fontId="79" fillId="0" borderId="40" xfId="0" applyFont="1" applyBorder="1" applyAlignment="1">
      <alignment horizontal="center" vertical="top" wrapText="1"/>
    </xf>
    <xf numFmtId="0" fontId="79" fillId="0" borderId="35" xfId="0" applyFont="1" applyBorder="1" applyAlignment="1">
      <alignment horizontal="center" wrapText="1"/>
    </xf>
    <xf numFmtId="0" fontId="79" fillId="0" borderId="4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0" borderId="35" xfId="0" applyFont="1" applyBorder="1" applyAlignment="1">
      <alignment wrapText="1"/>
    </xf>
    <xf numFmtId="0" fontId="28" fillId="0" borderId="40" xfId="0" applyFont="1" applyBorder="1" applyAlignment="1">
      <alignment wrapText="1"/>
    </xf>
    <xf numFmtId="0" fontId="91" fillId="0" borderId="35" xfId="0" applyFont="1" applyBorder="1" applyAlignment="1">
      <alignment vertical="top" wrapText="1"/>
    </xf>
    <xf numFmtId="0" fontId="91" fillId="0" borderId="40" xfId="0" applyFont="1" applyBorder="1" applyAlignment="1">
      <alignment vertical="top" wrapText="1"/>
    </xf>
    <xf numFmtId="0" fontId="91" fillId="0" borderId="35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8" fillId="0" borderId="35" xfId="0" applyFont="1" applyBorder="1" applyAlignment="1">
      <alignment vertical="top" wrapText="1"/>
    </xf>
    <xf numFmtId="0" fontId="28" fillId="0" borderId="40" xfId="0" applyFont="1" applyBorder="1" applyAlignment="1">
      <alignment vertical="top" wrapText="1"/>
    </xf>
    <xf numFmtId="0" fontId="92" fillId="0" borderId="35" xfId="0" applyFont="1" applyBorder="1" applyAlignment="1">
      <alignment vertical="top" wrapText="1"/>
    </xf>
    <xf numFmtId="0" fontId="92" fillId="0" borderId="40" xfId="0" applyFont="1" applyBorder="1" applyAlignment="1">
      <alignment vertical="top" wrapText="1"/>
    </xf>
    <xf numFmtId="0" fontId="91" fillId="0" borderId="35" xfId="0" applyFont="1" applyBorder="1" applyAlignment="1">
      <alignment wrapText="1"/>
    </xf>
    <xf numFmtId="0" fontId="91" fillId="0" borderId="40" xfId="0" applyFont="1" applyBorder="1" applyAlignment="1">
      <alignment wrapText="1"/>
    </xf>
    <xf numFmtId="0" fontId="91" fillId="0" borderId="39" xfId="0" applyFont="1" applyBorder="1" applyAlignment="1">
      <alignment wrapText="1"/>
    </xf>
    <xf numFmtId="0" fontId="28" fillId="0" borderId="39" xfId="0" applyFont="1" applyBorder="1" applyAlignment="1">
      <alignment wrapText="1"/>
    </xf>
    <xf numFmtId="0" fontId="91" fillId="0" borderId="39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wrapText="1"/>
    </xf>
    <xf numFmtId="4" fontId="14" fillId="0" borderId="35" xfId="0" applyNumberFormat="1" applyFont="1" applyBorder="1" applyAlignment="1">
      <alignment horizontal="right" vertical="top" wrapText="1"/>
    </xf>
    <xf numFmtId="4" fontId="14" fillId="0" borderId="39" xfId="0" applyNumberFormat="1" applyFont="1" applyBorder="1" applyAlignment="1">
      <alignment horizontal="right" vertical="top" wrapText="1"/>
    </xf>
    <xf numFmtId="4" fontId="14" fillId="0" borderId="40" xfId="0" applyNumberFormat="1" applyFont="1" applyBorder="1" applyAlignment="1">
      <alignment horizontal="right" vertical="top" wrapText="1"/>
    </xf>
    <xf numFmtId="0" fontId="89" fillId="0" borderId="35" xfId="0" applyFont="1" applyBorder="1" applyAlignment="1">
      <alignment horizontal="right"/>
    </xf>
    <xf numFmtId="0" fontId="89" fillId="0" borderId="39" xfId="0" applyFont="1" applyBorder="1" applyAlignment="1">
      <alignment horizontal="right"/>
    </xf>
    <xf numFmtId="0" fontId="89" fillId="0" borderId="40" xfId="0" applyFont="1" applyBorder="1" applyAlignment="1">
      <alignment horizontal="right"/>
    </xf>
    <xf numFmtId="0" fontId="14" fillId="0" borderId="35" xfId="0" applyFont="1" applyBorder="1" applyAlignment="1">
      <alignment horizontal="right" vertical="top" wrapText="1"/>
    </xf>
    <xf numFmtId="0" fontId="14" fillId="0" borderId="39" xfId="0" applyFont="1" applyBorder="1" applyAlignment="1">
      <alignment horizontal="right" vertical="top" wrapText="1"/>
    </xf>
    <xf numFmtId="0" fontId="14" fillId="0" borderId="40" xfId="0" applyFont="1" applyBorder="1" applyAlignment="1">
      <alignment horizontal="right" vertical="top" wrapText="1"/>
    </xf>
    <xf numFmtId="4" fontId="89" fillId="0" borderId="35" xfId="0" applyNumberFormat="1" applyFont="1" applyBorder="1" applyAlignment="1">
      <alignment horizontal="right"/>
    </xf>
    <xf numFmtId="4" fontId="89" fillId="0" borderId="39" xfId="0" applyNumberFormat="1" applyFont="1" applyBorder="1" applyAlignment="1">
      <alignment horizontal="right"/>
    </xf>
    <xf numFmtId="4" fontId="89" fillId="0" borderId="40" xfId="0" applyNumberFormat="1" applyFont="1" applyBorder="1" applyAlignment="1">
      <alignment horizontal="right"/>
    </xf>
    <xf numFmtId="0" fontId="30" fillId="0" borderId="36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8" fillId="0" borderId="40" xfId="0" applyFont="1" applyBorder="1" applyAlignment="1">
      <alignment horizontal="center" wrapText="1"/>
    </xf>
    <xf numFmtId="0" fontId="19" fillId="0" borderId="35" xfId="11" applyBorder="1" applyAlignment="1" applyProtection="1">
      <alignment horizontal="center" wrapText="1"/>
    </xf>
    <xf numFmtId="0" fontId="19" fillId="0" borderId="40" xfId="11" applyBorder="1" applyAlignment="1" applyProtection="1">
      <alignment horizontal="center" wrapText="1"/>
    </xf>
    <xf numFmtId="0" fontId="28" fillId="0" borderId="39" xfId="0" applyFont="1" applyBorder="1" applyAlignment="1">
      <alignment vertical="top" wrapText="1"/>
    </xf>
    <xf numFmtId="0" fontId="28" fillId="0" borderId="39" xfId="0" applyFont="1" applyBorder="1" applyAlignment="1">
      <alignment horizontal="center" wrapText="1"/>
    </xf>
    <xf numFmtId="0" fontId="19" fillId="0" borderId="39" xfId="11" applyBorder="1" applyAlignment="1" applyProtection="1">
      <alignment horizontal="center" wrapText="1"/>
    </xf>
    <xf numFmtId="0" fontId="29" fillId="0" borderId="35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15" fillId="0" borderId="46" xfId="8" applyFont="1" applyBorder="1" applyAlignment="1" applyProtection="1">
      <alignment horizontal="center" vertical="center" wrapText="1"/>
    </xf>
    <xf numFmtId="0" fontId="15" fillId="0" borderId="47" xfId="8" applyFont="1" applyBorder="1" applyAlignment="1" applyProtection="1">
      <alignment horizontal="center" vertical="center" wrapText="1"/>
    </xf>
    <xf numFmtId="0" fontId="15" fillId="0" borderId="48" xfId="8" applyFont="1" applyBorder="1" applyAlignment="1">
      <alignment horizontal="center" vertical="center" wrapText="1"/>
    </xf>
    <xf numFmtId="0" fontId="18" fillId="0" borderId="46" xfId="8" applyFont="1" applyBorder="1" applyAlignment="1" applyProtection="1">
      <alignment horizontal="center" vertical="center" wrapText="1"/>
    </xf>
    <xf numFmtId="0" fontId="18" fillId="0" borderId="47" xfId="8" applyFont="1" applyBorder="1" applyAlignment="1" applyProtection="1">
      <alignment horizontal="center" vertical="center" wrapText="1"/>
    </xf>
    <xf numFmtId="0" fontId="18" fillId="0" borderId="31" xfId="8" applyFont="1" applyBorder="1" applyAlignment="1" applyProtection="1">
      <alignment horizontal="center" vertical="center" wrapText="1"/>
    </xf>
    <xf numFmtId="0" fontId="18" fillId="0" borderId="48" xfId="8" applyFont="1" applyBorder="1" applyAlignment="1">
      <alignment horizontal="center" vertical="center" wrapText="1"/>
    </xf>
    <xf numFmtId="0" fontId="24" fillId="0" borderId="0" xfId="14" applyFont="1" applyAlignment="1">
      <alignment horizontal="left" vertical="center" wrapText="1"/>
    </xf>
    <xf numFmtId="0" fontId="23" fillId="0" borderId="0" xfId="14" applyFont="1"/>
    <xf numFmtId="0" fontId="24" fillId="0" borderId="46" xfId="14" applyFont="1" applyBorder="1" applyAlignment="1" applyProtection="1">
      <alignment horizontal="center" vertical="center" wrapText="1"/>
    </xf>
    <xf numFmtId="0" fontId="23" fillId="0" borderId="53" xfId="14" applyFont="1" applyBorder="1" applyAlignment="1" applyProtection="1"/>
    <xf numFmtId="0" fontId="24" fillId="0" borderId="31" xfId="14" applyFont="1" applyBorder="1" applyAlignment="1" applyProtection="1">
      <alignment horizontal="center" vertical="center" wrapText="1"/>
    </xf>
    <xf numFmtId="0" fontId="23" fillId="0" borderId="54" xfId="14" applyFont="1" applyBorder="1" applyAlignment="1" applyProtection="1"/>
    <xf numFmtId="0" fontId="23" fillId="0" borderId="0" xfId="14" applyFont="1" applyAlignment="1">
      <alignment horizontal="left" vertical="top" wrapText="1"/>
    </xf>
    <xf numFmtId="0" fontId="23" fillId="0" borderId="0" xfId="8" applyFont="1" applyFill="1" applyAlignment="1">
      <alignment horizontal="left" vertical="center" wrapText="1"/>
    </xf>
    <xf numFmtId="0" fontId="61" fillId="0" borderId="0" xfId="8" applyFont="1" applyAlignment="1">
      <alignment horizontal="left" vertical="center"/>
    </xf>
    <xf numFmtId="0" fontId="65" fillId="0" borderId="1" xfId="8" applyFont="1" applyFill="1" applyBorder="1" applyAlignment="1">
      <alignment horizontal="center" vertical="center"/>
    </xf>
    <xf numFmtId="0" fontId="65" fillId="0" borderId="3" xfId="8" applyFont="1" applyFill="1" applyBorder="1" applyAlignment="1">
      <alignment horizontal="center" vertical="center" wrapText="1"/>
    </xf>
    <xf numFmtId="0" fontId="65" fillId="0" borderId="24" xfId="8" applyFont="1" applyFill="1" applyBorder="1" applyAlignment="1">
      <alignment horizontal="center" vertical="center"/>
    </xf>
    <xf numFmtId="0" fontId="65" fillId="0" borderId="3" xfId="56" applyFont="1" applyBorder="1" applyAlignment="1">
      <alignment horizontal="center" vertical="center"/>
    </xf>
    <xf numFmtId="0" fontId="65" fillId="0" borderId="24" xfId="56" applyFont="1" applyBorder="1" applyAlignment="1">
      <alignment horizontal="center" vertical="center"/>
    </xf>
    <xf numFmtId="0" fontId="65" fillId="0" borderId="1" xfId="56" applyFont="1" applyFill="1" applyBorder="1" applyAlignment="1">
      <alignment horizontal="center" vertical="center"/>
    </xf>
    <xf numFmtId="0" fontId="65" fillId="0" borderId="10" xfId="56" applyFont="1" applyBorder="1" applyAlignment="1">
      <alignment horizontal="center" vertical="center"/>
    </xf>
    <xf numFmtId="0" fontId="65" fillId="0" borderId="3" xfId="56" applyFont="1" applyFill="1" applyBorder="1" applyAlignment="1">
      <alignment horizontal="center" vertical="center"/>
    </xf>
    <xf numFmtId="0" fontId="14" fillId="0" borderId="24" xfId="56" applyBorder="1" applyAlignment="1">
      <alignment horizontal="center" vertical="center"/>
    </xf>
    <xf numFmtId="0" fontId="14" fillId="0" borderId="10" xfId="56" applyBorder="1" applyAlignment="1">
      <alignment horizontal="center" vertical="center"/>
    </xf>
    <xf numFmtId="0" fontId="65" fillId="0" borderId="24" xfId="56" applyFont="1" applyFill="1" applyBorder="1" applyAlignment="1">
      <alignment horizontal="center" vertical="center"/>
    </xf>
    <xf numFmtId="0" fontId="65" fillId="0" borderId="10" xfId="56" applyFont="1" applyFill="1" applyBorder="1" applyAlignment="1">
      <alignment horizontal="center" vertical="center"/>
    </xf>
    <xf numFmtId="0" fontId="67" fillId="0" borderId="0" xfId="56" applyFont="1" applyAlignment="1">
      <alignment horizontal="left" vertical="center"/>
    </xf>
    <xf numFmtId="0" fontId="68" fillId="0" borderId="0" xfId="56" applyFont="1" applyAlignment="1">
      <alignment horizontal="left" vertical="center"/>
    </xf>
    <xf numFmtId="0" fontId="64" fillId="0" borderId="1" xfId="56" applyFont="1" applyBorder="1" applyAlignment="1">
      <alignment horizontal="center" vertical="center"/>
    </xf>
    <xf numFmtId="0" fontId="60" fillId="0" borderId="1" xfId="56" applyFont="1" applyBorder="1" applyAlignment="1">
      <alignment horizontal="center" vertical="center"/>
    </xf>
    <xf numFmtId="0" fontId="64" fillId="0" borderId="6" xfId="56" applyFont="1" applyBorder="1" applyAlignment="1">
      <alignment horizontal="center" vertical="center" wrapText="1"/>
    </xf>
    <xf numFmtId="0" fontId="64" fillId="0" borderId="2" xfId="56" applyFont="1" applyBorder="1" applyAlignment="1">
      <alignment horizontal="center" vertical="center" wrapText="1"/>
    </xf>
    <xf numFmtId="0" fontId="65" fillId="0" borderId="1" xfId="56" applyFont="1" applyBorder="1" applyAlignment="1">
      <alignment horizontal="center" vertical="center"/>
    </xf>
    <xf numFmtId="0" fontId="65" fillId="0" borderId="3" xfId="52" applyFont="1" applyFill="1" applyBorder="1" applyAlignment="1">
      <alignment horizontal="center" vertical="center"/>
    </xf>
    <xf numFmtId="0" fontId="65" fillId="0" borderId="24" xfId="52" applyFont="1" applyFill="1" applyBorder="1" applyAlignment="1">
      <alignment horizontal="center" vertical="center"/>
    </xf>
    <xf numFmtId="0" fontId="62" fillId="0" borderId="3" xfId="52" applyFont="1" applyFill="1" applyBorder="1" applyAlignment="1">
      <alignment horizontal="center" vertical="center"/>
    </xf>
    <xf numFmtId="0" fontId="62" fillId="0" borderId="24" xfId="52" applyFont="1" applyFill="1" applyBorder="1" applyAlignment="1">
      <alignment horizontal="center" vertical="center"/>
    </xf>
    <xf numFmtId="0" fontId="60" fillId="0" borderId="3" xfId="52" applyFont="1" applyFill="1" applyBorder="1" applyAlignment="1">
      <alignment horizontal="center" vertical="center"/>
    </xf>
    <xf numFmtId="0" fontId="60" fillId="0" borderId="24" xfId="52" applyFont="1" applyFill="1" applyBorder="1" applyAlignment="1">
      <alignment horizontal="center" vertical="center"/>
    </xf>
  </cellXfs>
  <cellStyles count="95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Dane wejściowe 2" xfId="42"/>
    <cellStyle name="Dane wyjściowe 2" xfId="43"/>
    <cellStyle name="Dobre 2" xfId="44"/>
    <cellStyle name="Hiperłącze" xfId="11" builtinId="8"/>
    <cellStyle name="Hiperłącze 2" xfId="16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10" xfId="52"/>
    <cellStyle name="Normalny 11" xfId="53"/>
    <cellStyle name="Normalny 12" xfId="54"/>
    <cellStyle name="Normalny 2" xfId="1"/>
    <cellStyle name="Normalny 2 2" xfId="13"/>
    <cellStyle name="Normalny 2 2 2" xfId="55"/>
    <cellStyle name="Normalny 2 2 3" xfId="56"/>
    <cellStyle name="Normalny 2 3" xfId="14"/>
    <cellStyle name="Normalny 2 3 2" xfId="57"/>
    <cellStyle name="Normalny 2 4" xfId="58"/>
    <cellStyle name="Normalny 2 4 2" xfId="59"/>
    <cellStyle name="Normalny 2 5" xfId="60"/>
    <cellStyle name="Normalny 3" xfId="2"/>
    <cellStyle name="Normalny 3 2" xfId="61"/>
    <cellStyle name="Normalny 3 2 2" xfId="62"/>
    <cellStyle name="Normalny 3 2 2 2" xfId="63"/>
    <cellStyle name="Normalny 3 2 3" xfId="64"/>
    <cellStyle name="Normalny 3 3" xfId="65"/>
    <cellStyle name="Normalny 3 3 2" xfId="66"/>
    <cellStyle name="Normalny 3 3 3" xfId="67"/>
    <cellStyle name="Normalny 3 4" xfId="68"/>
    <cellStyle name="Normalny 3 5" xfId="69"/>
    <cellStyle name="Normalny 3 6" xfId="70"/>
    <cellStyle name="Normalny 4" xfId="6"/>
    <cellStyle name="Normalny 4 2" xfId="71"/>
    <cellStyle name="Normalny 4 2 2" xfId="72"/>
    <cellStyle name="Normalny 4 3" xfId="73"/>
    <cellStyle name="Normalny 4 3 2" xfId="74"/>
    <cellStyle name="Normalny 4 3 3" xfId="75"/>
    <cellStyle name="Normalny 4 4" xfId="76"/>
    <cellStyle name="Normalny 4 5" xfId="77"/>
    <cellStyle name="Normalny 5" xfId="8"/>
    <cellStyle name="Normalny 5 2" xfId="78"/>
    <cellStyle name="Normalny 5 2 2" xfId="79"/>
    <cellStyle name="Normalny 5 3" xfId="80"/>
    <cellStyle name="Normalny 5 4" xfId="81"/>
    <cellStyle name="Normalny 5 5" xfId="82"/>
    <cellStyle name="Normalny 6" xfId="10"/>
    <cellStyle name="Normalny 6 2" xfId="83"/>
    <cellStyle name="Normalny 7" xfId="15"/>
    <cellStyle name="Normalny 7 2" xfId="84"/>
    <cellStyle name="Normalny 8" xfId="17"/>
    <cellStyle name="Normalny 9" xfId="85"/>
    <cellStyle name="Obliczenia 2" xfId="86"/>
    <cellStyle name="Procentowy" xfId="4" builtinId="5"/>
    <cellStyle name="Procentowy 2" xfId="7"/>
    <cellStyle name="Procentowy 3" xfId="12"/>
    <cellStyle name="Suma 2" xfId="87"/>
    <cellStyle name="Tekst objaśnienia 2" xfId="88"/>
    <cellStyle name="Tekst ostrzeżenia 2" xfId="89"/>
    <cellStyle name="Uwaga 2" xfId="90"/>
    <cellStyle name="Uwaga 3" xfId="91"/>
    <cellStyle name="Uwaga 4" xfId="92"/>
    <cellStyle name="Walutowy" xfId="3" builtinId="4"/>
    <cellStyle name="Walutowy 2" xfId="5"/>
    <cellStyle name="Walutowy 3" xfId="9"/>
    <cellStyle name="Walutowy 4" xfId="94"/>
    <cellStyle name="Złe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zeszow.uw.gov.pl/" TargetMode="Externa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hyperlink" Target="mailto:wtz.krosno@psoni.org.pl" TargetMode="External"/><Relationship Id="rId3" Type="http://schemas.openxmlformats.org/officeDocument/2006/relationships/hyperlink" Target="mailto:wtz.brzostek@interia,pl" TargetMode="External"/><Relationship Id="rId7" Type="http://schemas.openxmlformats.org/officeDocument/2006/relationships/hyperlink" Target="mailto:wtzbs@xl.wp.pl" TargetMode="External"/><Relationship Id="rId2" Type="http://schemas.openxmlformats.org/officeDocument/2006/relationships/hyperlink" Target="mailto:wtz.haczow@psouu.org.pl" TargetMode="External"/><Relationship Id="rId1" Type="http://schemas.openxmlformats.org/officeDocument/2006/relationships/hyperlink" Target="mailto:zk.haczow@psouu.org.pl" TargetMode="External"/><Relationship Id="rId6" Type="http://schemas.openxmlformats.org/officeDocument/2006/relationships/hyperlink" Target="mailto:wtz.rymanow@psouu.org.pl" TargetMode="External"/><Relationship Id="rId5" Type="http://schemas.openxmlformats.org/officeDocument/2006/relationships/hyperlink" Target="mailto:zk.rymanow@psouu.org.pl" TargetMode="External"/><Relationship Id="rId10" Type="http://schemas.openxmlformats.org/officeDocument/2006/relationships/hyperlink" Target="mailto:k.baran1@wp.pl" TargetMode="External"/><Relationship Id="rId4" Type="http://schemas.openxmlformats.org/officeDocument/2006/relationships/hyperlink" Target="mailto:wtz.jaroslaw@psouu.org.pl" TargetMode="External"/><Relationship Id="rId9" Type="http://schemas.openxmlformats.org/officeDocument/2006/relationships/hyperlink" Target="mailto:wtzswoni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bdoz.rzeszow.uw.gov.pl/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bdoz.rzeszow.uw.gov.pl/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doz.rzeszow.uw.gov.pl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bdoz.rzeszow.uw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"/>
  <sheetViews>
    <sheetView topLeftCell="K16" workbookViewId="0">
      <selection activeCell="AC35" sqref="AC35"/>
    </sheetView>
  </sheetViews>
  <sheetFormatPr defaultRowHeight="15"/>
  <cols>
    <col min="1" max="1" width="12.28515625" style="19" customWidth="1"/>
    <col min="2" max="2" width="13.140625" style="19" customWidth="1"/>
    <col min="3" max="3" width="12.5703125" style="19" customWidth="1"/>
    <col min="4" max="4" width="17" style="19" customWidth="1"/>
    <col min="5" max="5" width="16.140625" style="19" customWidth="1"/>
    <col min="6" max="6" width="14.7109375" style="19" customWidth="1"/>
    <col min="7" max="7" width="15.140625" style="19" customWidth="1"/>
    <col min="8" max="8" width="16.140625" style="19" customWidth="1"/>
    <col min="9" max="55" width="9.140625" style="19"/>
    <col min="56" max="56" width="13.140625" style="19" customWidth="1"/>
    <col min="57" max="61" width="17.5703125" style="19" customWidth="1"/>
    <col min="62" max="62" width="10.85546875" style="19" customWidth="1"/>
    <col min="63" max="63" width="12.140625" style="19" customWidth="1"/>
    <col min="64" max="64" width="12.5703125" style="19" customWidth="1"/>
    <col min="65" max="65" width="13.42578125" style="19" customWidth="1"/>
    <col min="66" max="66" width="13.140625" style="19" customWidth="1"/>
    <col min="67" max="67" width="15.42578125" style="19" customWidth="1"/>
    <col min="68" max="68" width="14.5703125" style="19" customWidth="1"/>
    <col min="69" max="69" width="15.7109375" style="19" customWidth="1"/>
    <col min="70" max="71" width="9.140625" style="19"/>
    <col min="72" max="72" width="10.42578125" style="19" customWidth="1"/>
    <col min="73" max="73" width="15.140625" style="19" customWidth="1"/>
    <col min="74" max="78" width="9.140625" style="19"/>
    <col min="79" max="79" width="20.140625" style="19" customWidth="1"/>
    <col min="80" max="16384" width="9.140625" style="19"/>
  </cols>
  <sheetData>
    <row r="1" spans="1:79">
      <c r="A1" s="19" t="s">
        <v>240</v>
      </c>
      <c r="B1" s="2" t="s">
        <v>241</v>
      </c>
    </row>
    <row r="2" spans="1:79">
      <c r="A2" s="19" t="s">
        <v>242</v>
      </c>
      <c r="B2" s="19" t="s">
        <v>243</v>
      </c>
    </row>
    <row r="4" spans="1:79">
      <c r="A4" s="19" t="s">
        <v>244</v>
      </c>
    </row>
    <row r="6" spans="1:79" ht="37.5" customHeight="1">
      <c r="A6" s="20" t="s">
        <v>0</v>
      </c>
      <c r="B6" s="20" t="s">
        <v>1</v>
      </c>
      <c r="C6" s="21" t="s">
        <v>2</v>
      </c>
      <c r="D6" s="22" t="s">
        <v>245</v>
      </c>
      <c r="E6" s="22" t="s">
        <v>251</v>
      </c>
      <c r="F6" s="22" t="s">
        <v>246</v>
      </c>
      <c r="G6" s="22" t="s">
        <v>247</v>
      </c>
      <c r="H6" s="22" t="s">
        <v>248</v>
      </c>
      <c r="I6" s="23" t="s">
        <v>29</v>
      </c>
      <c r="J6" s="21" t="s">
        <v>30</v>
      </c>
      <c r="K6" s="21" t="s">
        <v>31</v>
      </c>
      <c r="L6" s="21" t="s">
        <v>32</v>
      </c>
      <c r="M6" s="21" t="s">
        <v>33</v>
      </c>
      <c r="N6" s="21" t="s">
        <v>34</v>
      </c>
      <c r="O6" s="23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1" t="s">
        <v>40</v>
      </c>
      <c r="U6" s="23" t="s">
        <v>41</v>
      </c>
      <c r="V6" s="21" t="s">
        <v>42</v>
      </c>
      <c r="W6" s="21" t="s">
        <v>43</v>
      </c>
      <c r="X6" s="21" t="s">
        <v>44</v>
      </c>
      <c r="Y6" s="21" t="s">
        <v>45</v>
      </c>
      <c r="Z6" s="24">
        <v>14</v>
      </c>
      <c r="AA6" s="25" t="s">
        <v>46</v>
      </c>
      <c r="AB6" s="24">
        <v>15</v>
      </c>
      <c r="AC6" s="24">
        <v>16</v>
      </c>
      <c r="AD6" s="24">
        <v>17</v>
      </c>
      <c r="AE6" s="24">
        <v>18</v>
      </c>
      <c r="AF6" s="24">
        <v>19</v>
      </c>
      <c r="AG6" s="25" t="s">
        <v>47</v>
      </c>
      <c r="AH6" s="24">
        <v>20</v>
      </c>
      <c r="AI6" s="24">
        <v>21</v>
      </c>
      <c r="AJ6" s="24">
        <v>22</v>
      </c>
      <c r="AK6" s="24">
        <v>23</v>
      </c>
      <c r="AL6" s="24">
        <v>24</v>
      </c>
      <c r="AM6" s="24" t="s">
        <v>48</v>
      </c>
      <c r="AN6" s="24">
        <v>25</v>
      </c>
      <c r="AO6" s="24">
        <v>26</v>
      </c>
      <c r="AP6" s="24">
        <v>27</v>
      </c>
      <c r="AQ6" s="24">
        <v>28</v>
      </c>
      <c r="AR6" s="24">
        <v>29</v>
      </c>
      <c r="AS6" s="21" t="s">
        <v>49</v>
      </c>
      <c r="AT6" s="21" t="s">
        <v>50</v>
      </c>
      <c r="AU6" s="21" t="s">
        <v>51</v>
      </c>
      <c r="AV6" s="21" t="s">
        <v>52</v>
      </c>
      <c r="AW6" s="21" t="s">
        <v>53</v>
      </c>
      <c r="AX6" s="21" t="s">
        <v>54</v>
      </c>
      <c r="AY6" s="21" t="s">
        <v>55</v>
      </c>
      <c r="AZ6" s="21" t="s">
        <v>56</v>
      </c>
      <c r="BA6" s="21" t="s">
        <v>57</v>
      </c>
      <c r="BB6" s="21" t="s">
        <v>58</v>
      </c>
      <c r="BC6" s="21" t="s">
        <v>59</v>
      </c>
      <c r="BD6" s="21" t="s">
        <v>60</v>
      </c>
      <c r="BE6" s="26" t="s">
        <v>249</v>
      </c>
      <c r="BF6" s="26" t="s">
        <v>252</v>
      </c>
      <c r="BG6" s="26" t="s">
        <v>61</v>
      </c>
      <c r="BH6" s="26" t="s">
        <v>62</v>
      </c>
      <c r="BI6" s="26" t="s">
        <v>63</v>
      </c>
      <c r="BJ6" s="26" t="s">
        <v>64</v>
      </c>
      <c r="BK6" s="26" t="s">
        <v>65</v>
      </c>
      <c r="BL6" s="26" t="s">
        <v>66</v>
      </c>
      <c r="BM6" s="26" t="s">
        <v>67</v>
      </c>
      <c r="BN6" s="26" t="s">
        <v>68</v>
      </c>
      <c r="BO6" s="26" t="s">
        <v>69</v>
      </c>
      <c r="BP6" s="26" t="s">
        <v>70</v>
      </c>
      <c r="BQ6" s="26" t="s">
        <v>71</v>
      </c>
      <c r="BR6" s="26" t="s">
        <v>72</v>
      </c>
      <c r="BS6" s="26" t="s">
        <v>73</v>
      </c>
      <c r="BT6" s="26" t="s">
        <v>74</v>
      </c>
      <c r="BU6" s="26" t="s">
        <v>75</v>
      </c>
      <c r="BV6" s="26" t="s">
        <v>76</v>
      </c>
      <c r="BW6" s="26" t="s">
        <v>77</v>
      </c>
      <c r="BX6" s="26" t="s">
        <v>78</v>
      </c>
      <c r="BY6" s="26" t="s">
        <v>79</v>
      </c>
      <c r="BZ6" s="26" t="s">
        <v>80</v>
      </c>
      <c r="CA6" s="26" t="s">
        <v>81</v>
      </c>
    </row>
    <row r="7" spans="1:79" ht="15" customHeight="1">
      <c r="A7" s="1">
        <v>1801</v>
      </c>
      <c r="B7" s="27" t="s">
        <v>3</v>
      </c>
      <c r="C7" s="28">
        <v>21921</v>
      </c>
      <c r="D7" s="29">
        <v>3989</v>
      </c>
      <c r="E7" s="29">
        <v>17932</v>
      </c>
      <c r="F7" s="29">
        <v>3415</v>
      </c>
      <c r="G7" s="29">
        <v>11317</v>
      </c>
      <c r="H7" s="29">
        <v>3200</v>
      </c>
      <c r="I7" s="30">
        <v>963</v>
      </c>
      <c r="J7" s="30">
        <v>183</v>
      </c>
      <c r="K7" s="30">
        <v>205</v>
      </c>
      <c r="L7" s="30">
        <v>192</v>
      </c>
      <c r="M7" s="30">
        <v>181</v>
      </c>
      <c r="N7" s="30">
        <v>202</v>
      </c>
      <c r="O7" s="893">
        <v>1123</v>
      </c>
      <c r="P7" s="30">
        <v>205</v>
      </c>
      <c r="Q7" s="30">
        <v>218</v>
      </c>
      <c r="R7" s="30">
        <v>233</v>
      </c>
      <c r="S7" s="30">
        <v>238</v>
      </c>
      <c r="T7" s="30">
        <v>229</v>
      </c>
      <c r="U7" s="893">
        <v>1115</v>
      </c>
      <c r="V7" s="30">
        <v>218</v>
      </c>
      <c r="W7" s="30">
        <v>227</v>
      </c>
      <c r="X7" s="30">
        <v>235</v>
      </c>
      <c r="Y7" s="30">
        <v>219</v>
      </c>
      <c r="Z7" s="30">
        <v>216</v>
      </c>
      <c r="AA7" s="30">
        <v>996</v>
      </c>
      <c r="AB7" s="30">
        <v>221</v>
      </c>
      <c r="AC7" s="30">
        <v>206</v>
      </c>
      <c r="AD7" s="30">
        <v>183</v>
      </c>
      <c r="AE7" s="30">
        <v>178</v>
      </c>
      <c r="AF7" s="30">
        <v>208</v>
      </c>
      <c r="AG7" s="30">
        <v>1571</v>
      </c>
      <c r="AH7" s="30">
        <v>249</v>
      </c>
      <c r="AI7" s="30">
        <v>309</v>
      </c>
      <c r="AJ7" s="30">
        <v>327</v>
      </c>
      <c r="AK7" s="30">
        <v>322</v>
      </c>
      <c r="AL7" s="30">
        <v>364</v>
      </c>
      <c r="AM7" s="30">
        <v>1636</v>
      </c>
      <c r="AN7" s="30">
        <v>352</v>
      </c>
      <c r="AO7" s="30">
        <v>310</v>
      </c>
      <c r="AP7" s="30">
        <v>329</v>
      </c>
      <c r="AQ7" s="30">
        <v>327</v>
      </c>
      <c r="AR7" s="30">
        <v>318</v>
      </c>
      <c r="AS7" s="30">
        <v>1863</v>
      </c>
      <c r="AT7" s="30">
        <v>1786</v>
      </c>
      <c r="AU7" s="30">
        <v>1591</v>
      </c>
      <c r="AV7" s="30">
        <v>1368</v>
      </c>
      <c r="AW7" s="30">
        <v>1401</v>
      </c>
      <c r="AX7" s="30">
        <v>1730</v>
      </c>
      <c r="AY7" s="30">
        <v>1578</v>
      </c>
      <c r="AZ7" s="30">
        <v>1214</v>
      </c>
      <c r="BA7" s="30">
        <v>655</v>
      </c>
      <c r="BB7" s="30">
        <v>545</v>
      </c>
      <c r="BC7" s="30">
        <v>456</v>
      </c>
      <c r="BD7" s="30">
        <v>330</v>
      </c>
      <c r="BE7" s="30">
        <v>3811</v>
      </c>
      <c r="BF7" s="30">
        <v>18110</v>
      </c>
      <c r="BG7" s="30">
        <v>14123</v>
      </c>
      <c r="BH7" s="30">
        <v>7555</v>
      </c>
      <c r="BI7" s="30">
        <v>6568</v>
      </c>
      <c r="BJ7" s="30">
        <v>8833</v>
      </c>
      <c r="BK7" s="30">
        <v>5290</v>
      </c>
      <c r="BL7" s="30">
        <v>3029</v>
      </c>
      <c r="BM7" s="30">
        <v>2261</v>
      </c>
      <c r="BN7" s="30">
        <v>3987</v>
      </c>
      <c r="BO7" s="30">
        <v>1355</v>
      </c>
      <c r="BP7" s="30">
        <v>2632</v>
      </c>
      <c r="BQ7" s="30">
        <v>21921</v>
      </c>
      <c r="BR7" s="30">
        <v>3201</v>
      </c>
      <c r="BS7" s="30">
        <v>15520</v>
      </c>
      <c r="BT7" s="30">
        <v>3200</v>
      </c>
      <c r="BU7" s="30">
        <v>5188</v>
      </c>
      <c r="BV7" s="30">
        <v>806</v>
      </c>
      <c r="BW7" s="30">
        <v>1380</v>
      </c>
      <c r="BX7" s="30">
        <v>656</v>
      </c>
      <c r="BY7" s="30">
        <v>567</v>
      </c>
      <c r="BZ7" s="30">
        <v>1779</v>
      </c>
      <c r="CA7" s="30">
        <v>5286</v>
      </c>
    </row>
    <row r="8" spans="1:79">
      <c r="A8" s="1">
        <v>1802</v>
      </c>
      <c r="B8" s="27" t="s">
        <v>88</v>
      </c>
      <c r="C8" s="28">
        <v>65956</v>
      </c>
      <c r="D8" s="29">
        <v>13743</v>
      </c>
      <c r="E8" s="29">
        <v>52213</v>
      </c>
      <c r="F8" s="29">
        <v>10772</v>
      </c>
      <c r="G8" s="29">
        <v>31429</v>
      </c>
      <c r="H8" s="29">
        <v>10012</v>
      </c>
      <c r="I8" s="30">
        <v>3350</v>
      </c>
      <c r="J8" s="30">
        <v>682</v>
      </c>
      <c r="K8" s="30">
        <v>651</v>
      </c>
      <c r="L8" s="30">
        <v>642</v>
      </c>
      <c r="M8" s="30">
        <v>673</v>
      </c>
      <c r="N8" s="30">
        <v>702</v>
      </c>
      <c r="O8" s="893">
        <v>3730</v>
      </c>
      <c r="P8" s="30">
        <v>699</v>
      </c>
      <c r="Q8" s="30">
        <v>710</v>
      </c>
      <c r="R8" s="30">
        <v>773</v>
      </c>
      <c r="S8" s="30">
        <v>798</v>
      </c>
      <c r="T8" s="30">
        <v>750</v>
      </c>
      <c r="U8" s="893">
        <v>3584</v>
      </c>
      <c r="V8" s="30">
        <v>697</v>
      </c>
      <c r="W8" s="30">
        <v>705</v>
      </c>
      <c r="X8" s="30">
        <v>714</v>
      </c>
      <c r="Y8" s="30">
        <v>720</v>
      </c>
      <c r="Z8" s="30">
        <v>748</v>
      </c>
      <c r="AA8" s="30">
        <v>3869</v>
      </c>
      <c r="AB8" s="30">
        <v>773</v>
      </c>
      <c r="AC8" s="30">
        <v>770</v>
      </c>
      <c r="AD8" s="30">
        <v>766</v>
      </c>
      <c r="AE8" s="30">
        <v>770</v>
      </c>
      <c r="AF8" s="30">
        <v>790</v>
      </c>
      <c r="AG8" s="30">
        <v>4592</v>
      </c>
      <c r="AH8" s="30">
        <v>835</v>
      </c>
      <c r="AI8" s="30">
        <v>872</v>
      </c>
      <c r="AJ8" s="30">
        <v>894</v>
      </c>
      <c r="AK8" s="30">
        <v>950</v>
      </c>
      <c r="AL8" s="30">
        <v>1041</v>
      </c>
      <c r="AM8" s="30">
        <v>5390</v>
      </c>
      <c r="AN8" s="30">
        <v>1086</v>
      </c>
      <c r="AO8" s="30">
        <v>1072</v>
      </c>
      <c r="AP8" s="30">
        <v>1075</v>
      </c>
      <c r="AQ8" s="30">
        <v>1104</v>
      </c>
      <c r="AR8" s="30">
        <v>1053</v>
      </c>
      <c r="AS8" s="30">
        <v>5116</v>
      </c>
      <c r="AT8" s="30">
        <v>4999</v>
      </c>
      <c r="AU8" s="30">
        <v>4765</v>
      </c>
      <c r="AV8" s="30">
        <v>4185</v>
      </c>
      <c r="AW8" s="30">
        <v>4096</v>
      </c>
      <c r="AX8" s="30">
        <v>4330</v>
      </c>
      <c r="AY8" s="30">
        <v>3938</v>
      </c>
      <c r="AZ8" s="30">
        <v>3260</v>
      </c>
      <c r="BA8" s="30">
        <v>2130</v>
      </c>
      <c r="BB8" s="30">
        <v>1812</v>
      </c>
      <c r="BC8" s="30">
        <v>1498</v>
      </c>
      <c r="BD8" s="30">
        <v>1312</v>
      </c>
      <c r="BE8" s="30">
        <v>12973</v>
      </c>
      <c r="BF8" s="30">
        <v>52983</v>
      </c>
      <c r="BG8" s="30">
        <v>40968</v>
      </c>
      <c r="BH8" s="30">
        <v>21934</v>
      </c>
      <c r="BI8" s="30">
        <v>19034</v>
      </c>
      <c r="BJ8" s="30">
        <v>26422</v>
      </c>
      <c r="BK8" s="30">
        <v>14546</v>
      </c>
      <c r="BL8" s="30">
        <v>8379</v>
      </c>
      <c r="BM8" s="30">
        <v>6167</v>
      </c>
      <c r="BN8" s="30">
        <v>12015</v>
      </c>
      <c r="BO8" s="30">
        <v>4028</v>
      </c>
      <c r="BP8" s="30">
        <v>7987</v>
      </c>
      <c r="BQ8" s="30">
        <v>65956</v>
      </c>
      <c r="BR8" s="30">
        <v>10664</v>
      </c>
      <c r="BS8" s="30">
        <v>45280</v>
      </c>
      <c r="BT8" s="30">
        <v>10012</v>
      </c>
      <c r="BU8" s="30">
        <v>17150</v>
      </c>
      <c r="BV8" s="30">
        <v>2784</v>
      </c>
      <c r="BW8" s="30">
        <v>4437</v>
      </c>
      <c r="BX8" s="30">
        <v>2241</v>
      </c>
      <c r="BY8" s="30">
        <v>2306</v>
      </c>
      <c r="BZ8" s="30">
        <v>5382</v>
      </c>
      <c r="CA8" s="30">
        <v>16111</v>
      </c>
    </row>
    <row r="9" spans="1:79">
      <c r="A9" s="1">
        <v>1803</v>
      </c>
      <c r="B9" s="27" t="s">
        <v>89</v>
      </c>
      <c r="C9" s="28">
        <v>135376</v>
      </c>
      <c r="D9" s="29">
        <v>27610</v>
      </c>
      <c r="E9" s="29">
        <v>107766</v>
      </c>
      <c r="F9" s="29">
        <v>21617</v>
      </c>
      <c r="G9" s="29">
        <v>66380</v>
      </c>
      <c r="H9" s="29">
        <v>19769</v>
      </c>
      <c r="I9" s="30">
        <v>6798</v>
      </c>
      <c r="J9" s="30">
        <v>1421</v>
      </c>
      <c r="K9" s="30">
        <v>1347</v>
      </c>
      <c r="L9" s="30">
        <v>1351</v>
      </c>
      <c r="M9" s="30">
        <v>1321</v>
      </c>
      <c r="N9" s="30">
        <v>1358</v>
      </c>
      <c r="O9" s="893">
        <v>7738</v>
      </c>
      <c r="P9" s="30">
        <v>1479</v>
      </c>
      <c r="Q9" s="30">
        <v>1562</v>
      </c>
      <c r="R9" s="30">
        <v>1608</v>
      </c>
      <c r="S9" s="30">
        <v>1586</v>
      </c>
      <c r="T9" s="30">
        <v>1503</v>
      </c>
      <c r="U9" s="893">
        <v>7053</v>
      </c>
      <c r="V9" s="30">
        <v>1446</v>
      </c>
      <c r="W9" s="30">
        <v>1398</v>
      </c>
      <c r="X9" s="30">
        <v>1405</v>
      </c>
      <c r="Y9" s="30">
        <v>1404</v>
      </c>
      <c r="Z9" s="30">
        <v>1400</v>
      </c>
      <c r="AA9" s="30">
        <v>7576</v>
      </c>
      <c r="AB9" s="30">
        <v>1475</v>
      </c>
      <c r="AC9" s="30">
        <v>1482</v>
      </c>
      <c r="AD9" s="30">
        <v>1505</v>
      </c>
      <c r="AE9" s="30">
        <v>1559</v>
      </c>
      <c r="AF9" s="30">
        <v>1555</v>
      </c>
      <c r="AG9" s="30">
        <v>9034</v>
      </c>
      <c r="AH9" s="30">
        <v>1611</v>
      </c>
      <c r="AI9" s="30">
        <v>1683</v>
      </c>
      <c r="AJ9" s="30">
        <v>1780</v>
      </c>
      <c r="AK9" s="30">
        <v>1907</v>
      </c>
      <c r="AL9" s="30">
        <v>2053</v>
      </c>
      <c r="AM9" s="30">
        <v>11028</v>
      </c>
      <c r="AN9" s="30">
        <v>2191</v>
      </c>
      <c r="AO9" s="30">
        <v>2246</v>
      </c>
      <c r="AP9" s="30">
        <v>2218</v>
      </c>
      <c r="AQ9" s="30">
        <v>2186</v>
      </c>
      <c r="AR9" s="30">
        <v>2187</v>
      </c>
      <c r="AS9" s="30">
        <v>11433</v>
      </c>
      <c r="AT9" s="30">
        <v>10642</v>
      </c>
      <c r="AU9" s="30">
        <v>9527</v>
      </c>
      <c r="AV9" s="30">
        <v>8603</v>
      </c>
      <c r="AW9" s="30">
        <v>8726</v>
      </c>
      <c r="AX9" s="30">
        <v>9211</v>
      </c>
      <c r="AY9" s="30">
        <v>8238</v>
      </c>
      <c r="AZ9" s="30">
        <v>6618</v>
      </c>
      <c r="BA9" s="30">
        <v>4175</v>
      </c>
      <c r="BB9" s="30">
        <v>3712</v>
      </c>
      <c r="BC9" s="30">
        <v>2960</v>
      </c>
      <c r="BD9" s="30">
        <v>2304</v>
      </c>
      <c r="BE9" s="30">
        <v>26051</v>
      </c>
      <c r="BF9" s="30">
        <v>109325</v>
      </c>
      <c r="BG9" s="30">
        <v>85270</v>
      </c>
      <c r="BH9" s="30">
        <v>45683</v>
      </c>
      <c r="BI9" s="30">
        <v>39587</v>
      </c>
      <c r="BJ9" s="30">
        <v>54778</v>
      </c>
      <c r="BK9" s="30">
        <v>30492</v>
      </c>
      <c r="BL9" s="30">
        <v>17303</v>
      </c>
      <c r="BM9" s="30">
        <v>13189</v>
      </c>
      <c r="BN9" s="30">
        <v>24055</v>
      </c>
      <c r="BO9" s="30">
        <v>7920</v>
      </c>
      <c r="BP9" s="30">
        <v>16135</v>
      </c>
      <c r="BQ9" s="30">
        <v>135376</v>
      </c>
      <c r="BR9" s="30">
        <v>21589</v>
      </c>
      <c r="BS9" s="30">
        <v>94018</v>
      </c>
      <c r="BT9" s="30">
        <v>19769</v>
      </c>
      <c r="BU9" s="30">
        <v>34080</v>
      </c>
      <c r="BV9" s="30">
        <v>5720</v>
      </c>
      <c r="BW9" s="30">
        <v>8946</v>
      </c>
      <c r="BX9" s="30">
        <v>4279</v>
      </c>
      <c r="BY9" s="30">
        <v>4546</v>
      </c>
      <c r="BZ9" s="30">
        <v>10589</v>
      </c>
      <c r="CA9" s="30">
        <v>32759</v>
      </c>
    </row>
    <row r="10" spans="1:79">
      <c r="A10" s="1">
        <v>1804</v>
      </c>
      <c r="B10" s="27" t="s">
        <v>90</v>
      </c>
      <c r="C10" s="28">
        <v>121186</v>
      </c>
      <c r="D10" s="29">
        <v>23670</v>
      </c>
      <c r="E10" s="29">
        <v>97516</v>
      </c>
      <c r="F10" s="29">
        <v>19217</v>
      </c>
      <c r="G10" s="29">
        <v>59650</v>
      </c>
      <c r="H10" s="29">
        <v>18649</v>
      </c>
      <c r="I10" s="30">
        <v>5706</v>
      </c>
      <c r="J10" s="30">
        <v>1119</v>
      </c>
      <c r="K10" s="30">
        <v>1125</v>
      </c>
      <c r="L10" s="30">
        <v>1152</v>
      </c>
      <c r="M10" s="30">
        <v>1144</v>
      </c>
      <c r="N10" s="30">
        <v>1166</v>
      </c>
      <c r="O10" s="893">
        <v>6380</v>
      </c>
      <c r="P10" s="30">
        <v>1195</v>
      </c>
      <c r="Q10" s="30">
        <v>1222</v>
      </c>
      <c r="R10" s="30">
        <v>1305</v>
      </c>
      <c r="S10" s="30">
        <v>1360</v>
      </c>
      <c r="T10" s="30">
        <v>1298</v>
      </c>
      <c r="U10" s="893">
        <v>6004</v>
      </c>
      <c r="V10" s="30">
        <v>1224</v>
      </c>
      <c r="W10" s="30">
        <v>1167</v>
      </c>
      <c r="X10" s="30">
        <v>1175</v>
      </c>
      <c r="Y10" s="30">
        <v>1206</v>
      </c>
      <c r="Z10" s="30">
        <v>1232</v>
      </c>
      <c r="AA10" s="30">
        <v>7088</v>
      </c>
      <c r="AB10" s="30">
        <v>1281</v>
      </c>
      <c r="AC10" s="30">
        <v>1337</v>
      </c>
      <c r="AD10" s="30">
        <v>1455</v>
      </c>
      <c r="AE10" s="30">
        <v>1507</v>
      </c>
      <c r="AF10" s="30">
        <v>1508</v>
      </c>
      <c r="AG10" s="30">
        <v>8172</v>
      </c>
      <c r="AH10" s="30">
        <v>1537</v>
      </c>
      <c r="AI10" s="30">
        <v>1544</v>
      </c>
      <c r="AJ10" s="30">
        <v>1598</v>
      </c>
      <c r="AK10" s="30">
        <v>1674</v>
      </c>
      <c r="AL10" s="30">
        <v>1819</v>
      </c>
      <c r="AM10" s="30">
        <v>9537</v>
      </c>
      <c r="AN10" s="30">
        <v>1914</v>
      </c>
      <c r="AO10" s="30">
        <v>1886</v>
      </c>
      <c r="AP10" s="30">
        <v>1909</v>
      </c>
      <c r="AQ10" s="30">
        <v>1908</v>
      </c>
      <c r="AR10" s="30">
        <v>1920</v>
      </c>
      <c r="AS10" s="30">
        <v>9995</v>
      </c>
      <c r="AT10" s="30">
        <v>9516</v>
      </c>
      <c r="AU10" s="30">
        <v>8619</v>
      </c>
      <c r="AV10" s="30">
        <v>7699</v>
      </c>
      <c r="AW10" s="30">
        <v>7478</v>
      </c>
      <c r="AX10" s="30">
        <v>8269</v>
      </c>
      <c r="AY10" s="30">
        <v>8074</v>
      </c>
      <c r="AZ10" s="30">
        <v>6559</v>
      </c>
      <c r="BA10" s="30">
        <v>4009</v>
      </c>
      <c r="BB10" s="30">
        <v>3287</v>
      </c>
      <c r="BC10" s="30">
        <v>2637</v>
      </c>
      <c r="BD10" s="30">
        <v>2157</v>
      </c>
      <c r="BE10" s="30">
        <v>22163</v>
      </c>
      <c r="BF10" s="30">
        <v>99023</v>
      </c>
      <c r="BG10" s="30">
        <v>76099</v>
      </c>
      <c r="BH10" s="30">
        <v>40557</v>
      </c>
      <c r="BI10" s="30">
        <v>35542</v>
      </c>
      <c r="BJ10" s="30">
        <v>48854</v>
      </c>
      <c r="BK10" s="30">
        <v>27245</v>
      </c>
      <c r="BL10" s="30">
        <v>15480</v>
      </c>
      <c r="BM10" s="30">
        <v>11765</v>
      </c>
      <c r="BN10" s="30">
        <v>22924</v>
      </c>
      <c r="BO10" s="30">
        <v>7340</v>
      </c>
      <c r="BP10" s="30">
        <v>15584</v>
      </c>
      <c r="BQ10" s="30">
        <v>121186</v>
      </c>
      <c r="BR10" s="30">
        <v>18090</v>
      </c>
      <c r="BS10" s="30">
        <v>84447</v>
      </c>
      <c r="BT10" s="30">
        <v>18649</v>
      </c>
      <c r="BU10" s="30">
        <v>29954</v>
      </c>
      <c r="BV10" s="30">
        <v>4727</v>
      </c>
      <c r="BW10" s="30">
        <v>7529</v>
      </c>
      <c r="BX10" s="30">
        <v>3719</v>
      </c>
      <c r="BY10" s="30">
        <v>4299</v>
      </c>
      <c r="BZ10" s="30">
        <v>9680</v>
      </c>
      <c r="CA10" s="30">
        <v>29645</v>
      </c>
    </row>
    <row r="11" spans="1:79">
      <c r="A11" s="1">
        <v>1805</v>
      </c>
      <c r="B11" s="27" t="s">
        <v>91</v>
      </c>
      <c r="C11" s="28">
        <v>114292</v>
      </c>
      <c r="D11" s="29">
        <v>21313</v>
      </c>
      <c r="E11" s="29">
        <v>92979</v>
      </c>
      <c r="F11" s="29">
        <v>17811</v>
      </c>
      <c r="G11" s="29">
        <v>57102</v>
      </c>
      <c r="H11" s="29">
        <v>18066</v>
      </c>
      <c r="I11" s="30">
        <v>4881</v>
      </c>
      <c r="J11" s="30">
        <v>944</v>
      </c>
      <c r="K11" s="30">
        <v>928</v>
      </c>
      <c r="L11" s="30">
        <v>938</v>
      </c>
      <c r="M11" s="30">
        <v>996</v>
      </c>
      <c r="N11" s="30">
        <v>1075</v>
      </c>
      <c r="O11" s="893">
        <v>5840</v>
      </c>
      <c r="P11" s="30">
        <v>1132</v>
      </c>
      <c r="Q11" s="30">
        <v>1163</v>
      </c>
      <c r="R11" s="30">
        <v>1197</v>
      </c>
      <c r="S11" s="30">
        <v>1182</v>
      </c>
      <c r="T11" s="30">
        <v>1166</v>
      </c>
      <c r="U11" s="893">
        <v>5652</v>
      </c>
      <c r="V11" s="30">
        <v>1131</v>
      </c>
      <c r="W11" s="30">
        <v>1160</v>
      </c>
      <c r="X11" s="30">
        <v>1162</v>
      </c>
      <c r="Y11" s="30">
        <v>1100</v>
      </c>
      <c r="Z11" s="30">
        <v>1099</v>
      </c>
      <c r="AA11" s="30">
        <v>6265</v>
      </c>
      <c r="AB11" s="30">
        <v>1142</v>
      </c>
      <c r="AC11" s="30">
        <v>1217</v>
      </c>
      <c r="AD11" s="30">
        <v>1272</v>
      </c>
      <c r="AE11" s="30">
        <v>1309</v>
      </c>
      <c r="AF11" s="30">
        <v>1325</v>
      </c>
      <c r="AG11" s="30">
        <v>7543</v>
      </c>
      <c r="AH11" s="30">
        <v>1370</v>
      </c>
      <c r="AI11" s="30">
        <v>1443</v>
      </c>
      <c r="AJ11" s="30">
        <v>1469</v>
      </c>
      <c r="AK11" s="30">
        <v>1528</v>
      </c>
      <c r="AL11" s="30">
        <v>1733</v>
      </c>
      <c r="AM11" s="30">
        <v>8943</v>
      </c>
      <c r="AN11" s="30">
        <v>1856</v>
      </c>
      <c r="AO11" s="30">
        <v>1817</v>
      </c>
      <c r="AP11" s="30">
        <v>1794</v>
      </c>
      <c r="AQ11" s="30">
        <v>1753</v>
      </c>
      <c r="AR11" s="30">
        <v>1723</v>
      </c>
      <c r="AS11" s="30">
        <v>9011</v>
      </c>
      <c r="AT11" s="30">
        <v>8824</v>
      </c>
      <c r="AU11" s="30">
        <v>8342</v>
      </c>
      <c r="AV11" s="30">
        <v>7693</v>
      </c>
      <c r="AW11" s="30">
        <v>7783</v>
      </c>
      <c r="AX11" s="30">
        <v>8021</v>
      </c>
      <c r="AY11" s="30">
        <v>7428</v>
      </c>
      <c r="AZ11" s="30">
        <v>6002</v>
      </c>
      <c r="BA11" s="30">
        <v>3672</v>
      </c>
      <c r="BB11" s="30">
        <v>3431</v>
      </c>
      <c r="BC11" s="30">
        <v>2705</v>
      </c>
      <c r="BD11" s="30">
        <v>2256</v>
      </c>
      <c r="BE11" s="30">
        <v>20004</v>
      </c>
      <c r="BF11" s="30">
        <v>94288</v>
      </c>
      <c r="BG11" s="30">
        <v>72431</v>
      </c>
      <c r="BH11" s="30">
        <v>38834</v>
      </c>
      <c r="BI11" s="30">
        <v>33597</v>
      </c>
      <c r="BJ11" s="30">
        <v>45297</v>
      </c>
      <c r="BK11" s="30">
        <v>27134</v>
      </c>
      <c r="BL11" s="30">
        <v>15511</v>
      </c>
      <c r="BM11" s="30">
        <v>11623</v>
      </c>
      <c r="BN11" s="30">
        <v>21857</v>
      </c>
      <c r="BO11" s="30">
        <v>7022</v>
      </c>
      <c r="BP11" s="30">
        <v>14835</v>
      </c>
      <c r="BQ11" s="30">
        <v>114292</v>
      </c>
      <c r="BR11" s="30">
        <v>16373</v>
      </c>
      <c r="BS11" s="30">
        <v>79853</v>
      </c>
      <c r="BT11" s="30">
        <v>18066</v>
      </c>
      <c r="BU11" s="30">
        <v>27371</v>
      </c>
      <c r="BV11" s="30">
        <v>4366</v>
      </c>
      <c r="BW11" s="30">
        <v>6998</v>
      </c>
      <c r="BX11" s="30">
        <v>3341</v>
      </c>
      <c r="BY11" s="30">
        <v>3798</v>
      </c>
      <c r="BZ11" s="30">
        <v>8868</v>
      </c>
      <c r="CA11" s="30">
        <v>27539</v>
      </c>
    </row>
    <row r="12" spans="1:79">
      <c r="A12" s="1">
        <v>1806</v>
      </c>
      <c r="B12" s="27" t="s">
        <v>92</v>
      </c>
      <c r="C12" s="28">
        <v>62439</v>
      </c>
      <c r="D12" s="29">
        <v>12317</v>
      </c>
      <c r="E12" s="29">
        <v>50122</v>
      </c>
      <c r="F12" s="29">
        <v>10466</v>
      </c>
      <c r="G12" s="29">
        <v>30555</v>
      </c>
      <c r="H12" s="29">
        <v>9101</v>
      </c>
      <c r="I12" s="30">
        <v>2798</v>
      </c>
      <c r="J12" s="30">
        <v>596</v>
      </c>
      <c r="K12" s="30">
        <v>532</v>
      </c>
      <c r="L12" s="30">
        <v>541</v>
      </c>
      <c r="M12" s="30">
        <v>552</v>
      </c>
      <c r="N12" s="30">
        <v>577</v>
      </c>
      <c r="O12" s="893">
        <v>3278</v>
      </c>
      <c r="P12" s="30">
        <v>598</v>
      </c>
      <c r="Q12" s="30">
        <v>624</v>
      </c>
      <c r="R12" s="30">
        <v>677</v>
      </c>
      <c r="S12" s="30">
        <v>694</v>
      </c>
      <c r="T12" s="30">
        <v>685</v>
      </c>
      <c r="U12" s="893">
        <v>3311</v>
      </c>
      <c r="V12" s="30">
        <v>658</v>
      </c>
      <c r="W12" s="30">
        <v>641</v>
      </c>
      <c r="X12" s="30">
        <v>656</v>
      </c>
      <c r="Y12" s="30">
        <v>659</v>
      </c>
      <c r="Z12" s="30">
        <v>697</v>
      </c>
      <c r="AA12" s="30">
        <v>3707</v>
      </c>
      <c r="AB12" s="30">
        <v>728</v>
      </c>
      <c r="AC12" s="30">
        <v>709</v>
      </c>
      <c r="AD12" s="30">
        <v>741</v>
      </c>
      <c r="AE12" s="30">
        <v>752</v>
      </c>
      <c r="AF12" s="30">
        <v>777</v>
      </c>
      <c r="AG12" s="30">
        <v>4577</v>
      </c>
      <c r="AH12" s="30">
        <v>811</v>
      </c>
      <c r="AI12" s="30">
        <v>857</v>
      </c>
      <c r="AJ12" s="30">
        <v>909</v>
      </c>
      <c r="AK12" s="30">
        <v>965</v>
      </c>
      <c r="AL12" s="30">
        <v>1035</v>
      </c>
      <c r="AM12" s="30">
        <v>5112</v>
      </c>
      <c r="AN12" s="30">
        <v>1068</v>
      </c>
      <c r="AO12" s="30">
        <v>1032</v>
      </c>
      <c r="AP12" s="30">
        <v>1024</v>
      </c>
      <c r="AQ12" s="30">
        <v>1012</v>
      </c>
      <c r="AR12" s="30">
        <v>976</v>
      </c>
      <c r="AS12" s="30">
        <v>5183</v>
      </c>
      <c r="AT12" s="30">
        <v>4881</v>
      </c>
      <c r="AU12" s="30">
        <v>4712</v>
      </c>
      <c r="AV12" s="30">
        <v>4295</v>
      </c>
      <c r="AW12" s="30">
        <v>4106</v>
      </c>
      <c r="AX12" s="30">
        <v>3969</v>
      </c>
      <c r="AY12" s="30">
        <v>3409</v>
      </c>
      <c r="AZ12" s="30">
        <v>2887</v>
      </c>
      <c r="BA12" s="30">
        <v>1962</v>
      </c>
      <c r="BB12" s="30">
        <v>1631</v>
      </c>
      <c r="BC12" s="30">
        <v>1403</v>
      </c>
      <c r="BD12" s="30">
        <v>1218</v>
      </c>
      <c r="BE12" s="30">
        <v>11565</v>
      </c>
      <c r="BF12" s="30">
        <v>50874</v>
      </c>
      <c r="BG12" s="30">
        <v>40048</v>
      </c>
      <c r="BH12" s="30">
        <v>21402</v>
      </c>
      <c r="BI12" s="30">
        <v>18646</v>
      </c>
      <c r="BJ12" s="30">
        <v>25994</v>
      </c>
      <c r="BK12" s="30">
        <v>14054</v>
      </c>
      <c r="BL12" s="30">
        <v>8051</v>
      </c>
      <c r="BM12" s="30">
        <v>6003</v>
      </c>
      <c r="BN12" s="30">
        <v>10826</v>
      </c>
      <c r="BO12" s="30">
        <v>3677</v>
      </c>
      <c r="BP12" s="30">
        <v>7149</v>
      </c>
      <c r="BQ12" s="30">
        <v>62439</v>
      </c>
      <c r="BR12" s="30">
        <v>9387</v>
      </c>
      <c r="BS12" s="30">
        <v>43951</v>
      </c>
      <c r="BT12" s="30">
        <v>9101</v>
      </c>
      <c r="BU12" s="30">
        <v>16002</v>
      </c>
      <c r="BV12" s="30">
        <v>2351</v>
      </c>
      <c r="BW12" s="30">
        <v>4011</v>
      </c>
      <c r="BX12" s="30">
        <v>2084</v>
      </c>
      <c r="BY12" s="30">
        <v>2202</v>
      </c>
      <c r="BZ12" s="30">
        <v>5354</v>
      </c>
      <c r="CA12" s="30">
        <v>15799</v>
      </c>
    </row>
    <row r="13" spans="1:79">
      <c r="A13" s="1">
        <v>1807</v>
      </c>
      <c r="B13" s="27" t="s">
        <v>93</v>
      </c>
      <c r="C13" s="28">
        <v>112378</v>
      </c>
      <c r="D13" s="29">
        <v>22974</v>
      </c>
      <c r="E13" s="29">
        <v>89404</v>
      </c>
      <c r="F13" s="29">
        <v>17323</v>
      </c>
      <c r="G13" s="29">
        <v>54544</v>
      </c>
      <c r="H13" s="29">
        <v>17537</v>
      </c>
      <c r="I13" s="30">
        <v>5553</v>
      </c>
      <c r="J13" s="30">
        <v>1140</v>
      </c>
      <c r="K13" s="30">
        <v>1077</v>
      </c>
      <c r="L13" s="30">
        <v>1080</v>
      </c>
      <c r="M13" s="30">
        <v>1110</v>
      </c>
      <c r="N13" s="30">
        <v>1146</v>
      </c>
      <c r="O13" s="893">
        <v>6217</v>
      </c>
      <c r="P13" s="30">
        <v>1163</v>
      </c>
      <c r="Q13" s="30">
        <v>1201</v>
      </c>
      <c r="R13" s="30">
        <v>1248</v>
      </c>
      <c r="S13" s="30">
        <v>1308</v>
      </c>
      <c r="T13" s="30">
        <v>1297</v>
      </c>
      <c r="U13" s="893">
        <v>5813</v>
      </c>
      <c r="V13" s="30">
        <v>1238</v>
      </c>
      <c r="W13" s="30">
        <v>1187</v>
      </c>
      <c r="X13" s="30">
        <v>1138</v>
      </c>
      <c r="Y13" s="30">
        <v>1110</v>
      </c>
      <c r="Z13" s="30">
        <v>1140</v>
      </c>
      <c r="AA13" s="30">
        <v>6838</v>
      </c>
      <c r="AB13" s="30">
        <v>1202</v>
      </c>
      <c r="AC13" s="30">
        <v>1328</v>
      </c>
      <c r="AD13" s="30">
        <v>1422</v>
      </c>
      <c r="AE13" s="30">
        <v>1439</v>
      </c>
      <c r="AF13" s="30">
        <v>1447</v>
      </c>
      <c r="AG13" s="30">
        <v>7381</v>
      </c>
      <c r="AH13" s="30">
        <v>1409</v>
      </c>
      <c r="AI13" s="30">
        <v>1413</v>
      </c>
      <c r="AJ13" s="30">
        <v>1451</v>
      </c>
      <c r="AK13" s="30">
        <v>1484</v>
      </c>
      <c r="AL13" s="30">
        <v>1624</v>
      </c>
      <c r="AM13" s="30">
        <v>8495</v>
      </c>
      <c r="AN13" s="30">
        <v>1725</v>
      </c>
      <c r="AO13" s="30">
        <v>1698</v>
      </c>
      <c r="AP13" s="30">
        <v>1717</v>
      </c>
      <c r="AQ13" s="30">
        <v>1701</v>
      </c>
      <c r="AR13" s="30">
        <v>1654</v>
      </c>
      <c r="AS13" s="30">
        <v>8690</v>
      </c>
      <c r="AT13" s="30">
        <v>8604</v>
      </c>
      <c r="AU13" s="30">
        <v>8092</v>
      </c>
      <c r="AV13" s="30">
        <v>7356</v>
      </c>
      <c r="AW13" s="30">
        <v>7220</v>
      </c>
      <c r="AX13" s="30">
        <v>7527</v>
      </c>
      <c r="AY13" s="30">
        <v>7055</v>
      </c>
      <c r="AZ13" s="30">
        <v>5921</v>
      </c>
      <c r="BA13" s="30">
        <v>3565</v>
      </c>
      <c r="BB13" s="30">
        <v>3172</v>
      </c>
      <c r="BC13" s="30">
        <v>2606</v>
      </c>
      <c r="BD13" s="30">
        <v>2273</v>
      </c>
      <c r="BE13" s="30">
        <v>21535</v>
      </c>
      <c r="BF13" s="30">
        <v>90843</v>
      </c>
      <c r="BG13" s="30">
        <v>69697</v>
      </c>
      <c r="BH13" s="30">
        <v>37339</v>
      </c>
      <c r="BI13" s="30">
        <v>32358</v>
      </c>
      <c r="BJ13" s="30">
        <v>44148</v>
      </c>
      <c r="BK13" s="30">
        <v>25549</v>
      </c>
      <c r="BL13" s="30">
        <v>14621</v>
      </c>
      <c r="BM13" s="30">
        <v>10928</v>
      </c>
      <c r="BN13" s="30">
        <v>21146</v>
      </c>
      <c r="BO13" s="30">
        <v>6851</v>
      </c>
      <c r="BP13" s="30">
        <v>14295</v>
      </c>
      <c r="BQ13" s="30">
        <v>112378</v>
      </c>
      <c r="BR13" s="30">
        <v>17583</v>
      </c>
      <c r="BS13" s="30">
        <v>77258</v>
      </c>
      <c r="BT13" s="30">
        <v>17537</v>
      </c>
      <c r="BU13" s="30">
        <v>28505</v>
      </c>
      <c r="BV13" s="30">
        <v>4620</v>
      </c>
      <c r="BW13" s="30">
        <v>7416</v>
      </c>
      <c r="BX13" s="30">
        <v>3452</v>
      </c>
      <c r="BY13" s="30">
        <v>4189</v>
      </c>
      <c r="BZ13" s="30">
        <v>8828</v>
      </c>
      <c r="CA13" s="30">
        <v>26887</v>
      </c>
    </row>
    <row r="14" spans="1:79">
      <c r="A14" s="1">
        <v>1808</v>
      </c>
      <c r="B14" s="27" t="s">
        <v>94</v>
      </c>
      <c r="C14" s="28">
        <v>69582</v>
      </c>
      <c r="D14" s="29">
        <v>13734</v>
      </c>
      <c r="E14" s="29">
        <v>55848</v>
      </c>
      <c r="F14" s="29">
        <v>11153</v>
      </c>
      <c r="G14" s="29">
        <v>34144</v>
      </c>
      <c r="H14" s="29">
        <v>10551</v>
      </c>
      <c r="I14" s="30">
        <v>3200</v>
      </c>
      <c r="J14" s="30">
        <v>652</v>
      </c>
      <c r="K14" s="30">
        <v>639</v>
      </c>
      <c r="L14" s="30">
        <v>618</v>
      </c>
      <c r="M14" s="30">
        <v>625</v>
      </c>
      <c r="N14" s="30">
        <v>666</v>
      </c>
      <c r="O14" s="893">
        <v>3623</v>
      </c>
      <c r="P14" s="30">
        <v>687</v>
      </c>
      <c r="Q14" s="30">
        <v>693</v>
      </c>
      <c r="R14" s="30">
        <v>725</v>
      </c>
      <c r="S14" s="30">
        <v>762</v>
      </c>
      <c r="T14" s="30">
        <v>756</v>
      </c>
      <c r="U14" s="893">
        <v>3656</v>
      </c>
      <c r="V14" s="30">
        <v>746</v>
      </c>
      <c r="W14" s="30">
        <v>728</v>
      </c>
      <c r="X14" s="30">
        <v>712</v>
      </c>
      <c r="Y14" s="30">
        <v>714</v>
      </c>
      <c r="Z14" s="30">
        <v>756</v>
      </c>
      <c r="AA14" s="30">
        <v>4145</v>
      </c>
      <c r="AB14" s="30">
        <v>788</v>
      </c>
      <c r="AC14" s="30">
        <v>803</v>
      </c>
      <c r="AD14" s="30">
        <v>815</v>
      </c>
      <c r="AE14" s="30">
        <v>849</v>
      </c>
      <c r="AF14" s="30">
        <v>890</v>
      </c>
      <c r="AG14" s="30">
        <v>4777</v>
      </c>
      <c r="AH14" s="30">
        <v>883</v>
      </c>
      <c r="AI14" s="30">
        <v>902</v>
      </c>
      <c r="AJ14" s="30">
        <v>936</v>
      </c>
      <c r="AK14" s="30">
        <v>973</v>
      </c>
      <c r="AL14" s="30">
        <v>1083</v>
      </c>
      <c r="AM14" s="30">
        <v>5486</v>
      </c>
      <c r="AN14" s="30">
        <v>1136</v>
      </c>
      <c r="AO14" s="30">
        <v>1141</v>
      </c>
      <c r="AP14" s="30">
        <v>1111</v>
      </c>
      <c r="AQ14" s="30">
        <v>1046</v>
      </c>
      <c r="AR14" s="30">
        <v>1052</v>
      </c>
      <c r="AS14" s="30">
        <v>5571</v>
      </c>
      <c r="AT14" s="30">
        <v>5398</v>
      </c>
      <c r="AU14" s="30">
        <v>5061</v>
      </c>
      <c r="AV14" s="30">
        <v>4628</v>
      </c>
      <c r="AW14" s="30">
        <v>4448</v>
      </c>
      <c r="AX14" s="30">
        <v>4622</v>
      </c>
      <c r="AY14" s="30">
        <v>4416</v>
      </c>
      <c r="AZ14" s="30">
        <v>3644</v>
      </c>
      <c r="BA14" s="30">
        <v>2210</v>
      </c>
      <c r="BB14" s="30">
        <v>1888</v>
      </c>
      <c r="BC14" s="30">
        <v>1541</v>
      </c>
      <c r="BD14" s="30">
        <v>1268</v>
      </c>
      <c r="BE14" s="30">
        <v>12885</v>
      </c>
      <c r="BF14" s="30">
        <v>56697</v>
      </c>
      <c r="BG14" s="30">
        <v>43889</v>
      </c>
      <c r="BH14" s="30">
        <v>23608</v>
      </c>
      <c r="BI14" s="30">
        <v>20281</v>
      </c>
      <c r="BJ14" s="30">
        <v>28032</v>
      </c>
      <c r="BK14" s="30">
        <v>15857</v>
      </c>
      <c r="BL14" s="30">
        <v>9059</v>
      </c>
      <c r="BM14" s="30">
        <v>6798</v>
      </c>
      <c r="BN14" s="30">
        <v>12808</v>
      </c>
      <c r="BO14" s="30">
        <v>4218</v>
      </c>
      <c r="BP14" s="30">
        <v>8590</v>
      </c>
      <c r="BQ14" s="30">
        <v>69582</v>
      </c>
      <c r="BR14" s="30">
        <v>10479</v>
      </c>
      <c r="BS14" s="30">
        <v>48552</v>
      </c>
      <c r="BT14" s="30">
        <v>10551</v>
      </c>
      <c r="BU14" s="30">
        <v>17492</v>
      </c>
      <c r="BV14" s="30">
        <v>2671</v>
      </c>
      <c r="BW14" s="30">
        <v>4429</v>
      </c>
      <c r="BX14" s="30">
        <v>2258</v>
      </c>
      <c r="BY14" s="30">
        <v>2467</v>
      </c>
      <c r="BZ14" s="30">
        <v>5667</v>
      </c>
      <c r="CA14" s="30">
        <v>17010</v>
      </c>
    </row>
    <row r="15" spans="1:79">
      <c r="A15" s="1">
        <v>1809</v>
      </c>
      <c r="B15" s="27" t="s">
        <v>95</v>
      </c>
      <c r="C15" s="28">
        <v>56234</v>
      </c>
      <c r="D15" s="29">
        <v>10500</v>
      </c>
      <c r="E15" s="29">
        <v>45734</v>
      </c>
      <c r="F15" s="29">
        <v>9104</v>
      </c>
      <c r="G15" s="29">
        <v>27751</v>
      </c>
      <c r="H15" s="29">
        <v>8879</v>
      </c>
      <c r="I15" s="30">
        <v>2464</v>
      </c>
      <c r="J15" s="30">
        <v>508</v>
      </c>
      <c r="K15" s="30">
        <v>497</v>
      </c>
      <c r="L15" s="30">
        <v>484</v>
      </c>
      <c r="M15" s="30">
        <v>479</v>
      </c>
      <c r="N15" s="30">
        <v>496</v>
      </c>
      <c r="O15" s="893">
        <v>2914</v>
      </c>
      <c r="P15" s="30">
        <v>530</v>
      </c>
      <c r="Q15" s="30">
        <v>561</v>
      </c>
      <c r="R15" s="30">
        <v>596</v>
      </c>
      <c r="S15" s="30">
        <v>630</v>
      </c>
      <c r="T15" s="30">
        <v>597</v>
      </c>
      <c r="U15" s="893">
        <v>2857</v>
      </c>
      <c r="V15" s="30">
        <v>548</v>
      </c>
      <c r="W15" s="30">
        <v>548</v>
      </c>
      <c r="X15" s="30">
        <v>566</v>
      </c>
      <c r="Y15" s="30">
        <v>600</v>
      </c>
      <c r="Z15" s="30">
        <v>595</v>
      </c>
      <c r="AA15" s="30">
        <v>2891</v>
      </c>
      <c r="AB15" s="30">
        <v>571</v>
      </c>
      <c r="AC15" s="30">
        <v>548</v>
      </c>
      <c r="AD15" s="30">
        <v>551</v>
      </c>
      <c r="AE15" s="30">
        <v>595</v>
      </c>
      <c r="AF15" s="30">
        <v>626</v>
      </c>
      <c r="AG15" s="30">
        <v>3982</v>
      </c>
      <c r="AH15" s="30">
        <v>684</v>
      </c>
      <c r="AI15" s="30">
        <v>760</v>
      </c>
      <c r="AJ15" s="30">
        <v>807</v>
      </c>
      <c r="AK15" s="30">
        <v>832</v>
      </c>
      <c r="AL15" s="30">
        <v>899</v>
      </c>
      <c r="AM15" s="30">
        <v>4496</v>
      </c>
      <c r="AN15" s="30">
        <v>939</v>
      </c>
      <c r="AO15" s="30">
        <v>914</v>
      </c>
      <c r="AP15" s="30">
        <v>870</v>
      </c>
      <c r="AQ15" s="30">
        <v>891</v>
      </c>
      <c r="AR15" s="30">
        <v>882</v>
      </c>
      <c r="AS15" s="30">
        <v>4505</v>
      </c>
      <c r="AT15" s="30">
        <v>4284</v>
      </c>
      <c r="AU15" s="30">
        <v>4097</v>
      </c>
      <c r="AV15" s="30">
        <v>3572</v>
      </c>
      <c r="AW15" s="30">
        <v>3755</v>
      </c>
      <c r="AX15" s="30">
        <v>4023</v>
      </c>
      <c r="AY15" s="30">
        <v>3515</v>
      </c>
      <c r="AZ15" s="30">
        <v>2979</v>
      </c>
      <c r="BA15" s="30">
        <v>1782</v>
      </c>
      <c r="BB15" s="30">
        <v>1672</v>
      </c>
      <c r="BC15" s="30">
        <v>1347</v>
      </c>
      <c r="BD15" s="30">
        <v>1099</v>
      </c>
      <c r="BE15" s="30">
        <v>9905</v>
      </c>
      <c r="BF15" s="30">
        <v>46329</v>
      </c>
      <c r="BG15" s="30">
        <v>35665</v>
      </c>
      <c r="BH15" s="30">
        <v>19324</v>
      </c>
      <c r="BI15" s="30">
        <v>16341</v>
      </c>
      <c r="BJ15" s="30">
        <v>22585</v>
      </c>
      <c r="BK15" s="30">
        <v>13080</v>
      </c>
      <c r="BL15" s="30">
        <v>7667</v>
      </c>
      <c r="BM15" s="30">
        <v>5413</v>
      </c>
      <c r="BN15" s="30">
        <v>10664</v>
      </c>
      <c r="BO15" s="30">
        <v>3513</v>
      </c>
      <c r="BP15" s="30">
        <v>7151</v>
      </c>
      <c r="BQ15" s="30">
        <v>56234</v>
      </c>
      <c r="BR15" s="30">
        <v>8235</v>
      </c>
      <c r="BS15" s="30">
        <v>39120</v>
      </c>
      <c r="BT15" s="30">
        <v>8879</v>
      </c>
      <c r="BU15" s="30">
        <v>13619</v>
      </c>
      <c r="BV15" s="30">
        <v>2066</v>
      </c>
      <c r="BW15" s="30">
        <v>3485</v>
      </c>
      <c r="BX15" s="30">
        <v>1766</v>
      </c>
      <c r="BY15" s="30">
        <v>1694</v>
      </c>
      <c r="BZ15" s="30">
        <v>4608</v>
      </c>
      <c r="CA15" s="30">
        <v>13401</v>
      </c>
    </row>
    <row r="16" spans="1:79">
      <c r="A16" s="1">
        <v>1810</v>
      </c>
      <c r="B16" s="27" t="s">
        <v>96</v>
      </c>
      <c r="C16" s="28">
        <v>80555</v>
      </c>
      <c r="D16" s="29">
        <v>16860</v>
      </c>
      <c r="E16" s="29">
        <v>63695</v>
      </c>
      <c r="F16" s="29">
        <v>12433</v>
      </c>
      <c r="G16" s="29">
        <v>38536</v>
      </c>
      <c r="H16" s="29">
        <v>12726</v>
      </c>
      <c r="I16" s="30">
        <v>4402</v>
      </c>
      <c r="J16" s="30">
        <v>928</v>
      </c>
      <c r="K16" s="30">
        <v>895</v>
      </c>
      <c r="L16" s="30">
        <v>857</v>
      </c>
      <c r="M16" s="30">
        <v>851</v>
      </c>
      <c r="N16" s="30">
        <v>871</v>
      </c>
      <c r="O16" s="893">
        <v>4710</v>
      </c>
      <c r="P16" s="30">
        <v>894</v>
      </c>
      <c r="Q16" s="30">
        <v>939</v>
      </c>
      <c r="R16" s="30">
        <v>977</v>
      </c>
      <c r="S16" s="30">
        <v>982</v>
      </c>
      <c r="T16" s="30">
        <v>918</v>
      </c>
      <c r="U16" s="893">
        <v>4166</v>
      </c>
      <c r="V16" s="30">
        <v>847</v>
      </c>
      <c r="W16" s="30">
        <v>824</v>
      </c>
      <c r="X16" s="30">
        <v>815</v>
      </c>
      <c r="Y16" s="30">
        <v>827</v>
      </c>
      <c r="Z16" s="30">
        <v>853</v>
      </c>
      <c r="AA16" s="30">
        <v>4556</v>
      </c>
      <c r="AB16" s="30">
        <v>835</v>
      </c>
      <c r="AC16" s="30">
        <v>862</v>
      </c>
      <c r="AD16" s="30">
        <v>921</v>
      </c>
      <c r="AE16" s="30">
        <v>964</v>
      </c>
      <c r="AF16" s="30">
        <v>974</v>
      </c>
      <c r="AG16" s="30">
        <v>5272</v>
      </c>
      <c r="AH16" s="30">
        <v>966</v>
      </c>
      <c r="AI16" s="30">
        <v>992</v>
      </c>
      <c r="AJ16" s="30">
        <v>1046</v>
      </c>
      <c r="AK16" s="30">
        <v>1093</v>
      </c>
      <c r="AL16" s="30">
        <v>1175</v>
      </c>
      <c r="AM16" s="30">
        <v>6187</v>
      </c>
      <c r="AN16" s="30">
        <v>1250</v>
      </c>
      <c r="AO16" s="30">
        <v>1258</v>
      </c>
      <c r="AP16" s="30">
        <v>1220</v>
      </c>
      <c r="AQ16" s="30">
        <v>1216</v>
      </c>
      <c r="AR16" s="30">
        <v>1243</v>
      </c>
      <c r="AS16" s="30">
        <v>6647</v>
      </c>
      <c r="AT16" s="30">
        <v>6295</v>
      </c>
      <c r="AU16" s="30">
        <v>5827</v>
      </c>
      <c r="AV16" s="30">
        <v>5002</v>
      </c>
      <c r="AW16" s="30">
        <v>4819</v>
      </c>
      <c r="AX16" s="30">
        <v>5128</v>
      </c>
      <c r="AY16" s="30">
        <v>4818</v>
      </c>
      <c r="AZ16" s="30">
        <v>4075</v>
      </c>
      <c r="BA16" s="30">
        <v>2695</v>
      </c>
      <c r="BB16" s="30">
        <v>2300</v>
      </c>
      <c r="BC16" s="30">
        <v>1926</v>
      </c>
      <c r="BD16" s="30">
        <v>1730</v>
      </c>
      <c r="BE16" s="30">
        <v>15896</v>
      </c>
      <c r="BF16" s="30">
        <v>64659</v>
      </c>
      <c r="BG16" s="30">
        <v>49433</v>
      </c>
      <c r="BH16" s="30">
        <v>26209</v>
      </c>
      <c r="BI16" s="30">
        <v>23224</v>
      </c>
      <c r="BJ16" s="30">
        <v>32166</v>
      </c>
      <c r="BK16" s="30">
        <v>17267</v>
      </c>
      <c r="BL16" s="30">
        <v>9815</v>
      </c>
      <c r="BM16" s="30">
        <v>7452</v>
      </c>
      <c r="BN16" s="30">
        <v>15226</v>
      </c>
      <c r="BO16" s="30">
        <v>5024</v>
      </c>
      <c r="BP16" s="30">
        <v>10202</v>
      </c>
      <c r="BQ16" s="30">
        <v>80555</v>
      </c>
      <c r="BR16" s="30">
        <v>13278</v>
      </c>
      <c r="BS16" s="30">
        <v>54551</v>
      </c>
      <c r="BT16" s="30">
        <v>12726</v>
      </c>
      <c r="BU16" s="30">
        <v>20426</v>
      </c>
      <c r="BV16" s="30">
        <v>3555</v>
      </c>
      <c r="BW16" s="30">
        <v>5363</v>
      </c>
      <c r="BX16" s="30">
        <v>2515</v>
      </c>
      <c r="BY16" s="30">
        <v>2747</v>
      </c>
      <c r="BZ16" s="30">
        <v>6246</v>
      </c>
      <c r="CA16" s="30">
        <v>19485</v>
      </c>
    </row>
    <row r="17" spans="1:79" ht="14.25" customHeight="1">
      <c r="A17" s="1">
        <v>1811</v>
      </c>
      <c r="B17" s="27" t="s">
        <v>97</v>
      </c>
      <c r="C17" s="28">
        <v>136343</v>
      </c>
      <c r="D17" s="29">
        <v>27019</v>
      </c>
      <c r="E17" s="29">
        <v>109324</v>
      </c>
      <c r="F17" s="29">
        <v>21178</v>
      </c>
      <c r="G17" s="29">
        <v>66946</v>
      </c>
      <c r="H17" s="29">
        <v>21200</v>
      </c>
      <c r="I17" s="30">
        <v>6833</v>
      </c>
      <c r="J17" s="30">
        <v>1451</v>
      </c>
      <c r="K17" s="30">
        <v>1386</v>
      </c>
      <c r="L17" s="30">
        <v>1312</v>
      </c>
      <c r="M17" s="30">
        <v>1325</v>
      </c>
      <c r="N17" s="30">
        <v>1359</v>
      </c>
      <c r="O17" s="893">
        <v>7436</v>
      </c>
      <c r="P17" s="30">
        <v>1387</v>
      </c>
      <c r="Q17" s="30">
        <v>1410</v>
      </c>
      <c r="R17" s="30">
        <v>1513</v>
      </c>
      <c r="S17" s="30">
        <v>1604</v>
      </c>
      <c r="T17" s="30">
        <v>1522</v>
      </c>
      <c r="U17" s="893">
        <v>6930</v>
      </c>
      <c r="V17" s="30">
        <v>1399</v>
      </c>
      <c r="W17" s="30">
        <v>1375</v>
      </c>
      <c r="X17" s="30">
        <v>1411</v>
      </c>
      <c r="Y17" s="30">
        <v>1370</v>
      </c>
      <c r="Z17" s="30">
        <v>1375</v>
      </c>
      <c r="AA17" s="30">
        <v>7363</v>
      </c>
      <c r="AB17" s="30">
        <v>1405</v>
      </c>
      <c r="AC17" s="30">
        <v>1448</v>
      </c>
      <c r="AD17" s="30">
        <v>1473</v>
      </c>
      <c r="AE17" s="30">
        <v>1494</v>
      </c>
      <c r="AF17" s="30">
        <v>1543</v>
      </c>
      <c r="AG17" s="30">
        <v>8855</v>
      </c>
      <c r="AH17" s="30">
        <v>1611</v>
      </c>
      <c r="AI17" s="30">
        <v>1657</v>
      </c>
      <c r="AJ17" s="30">
        <v>1777</v>
      </c>
      <c r="AK17" s="30">
        <v>1868</v>
      </c>
      <c r="AL17" s="30">
        <v>1942</v>
      </c>
      <c r="AM17" s="30">
        <v>10780</v>
      </c>
      <c r="AN17" s="30">
        <v>2148</v>
      </c>
      <c r="AO17" s="30">
        <v>2177</v>
      </c>
      <c r="AP17" s="30">
        <v>2145</v>
      </c>
      <c r="AQ17" s="30">
        <v>2171</v>
      </c>
      <c r="AR17" s="30">
        <v>2139</v>
      </c>
      <c r="AS17" s="30">
        <v>11254</v>
      </c>
      <c r="AT17" s="30">
        <v>11069</v>
      </c>
      <c r="AU17" s="30">
        <v>9891</v>
      </c>
      <c r="AV17" s="30">
        <v>8435</v>
      </c>
      <c r="AW17" s="30">
        <v>8543</v>
      </c>
      <c r="AX17" s="30">
        <v>9065</v>
      </c>
      <c r="AY17" s="30">
        <v>8689</v>
      </c>
      <c r="AZ17" s="30">
        <v>7137</v>
      </c>
      <c r="BA17" s="30">
        <v>4384</v>
      </c>
      <c r="BB17" s="30">
        <v>3628</v>
      </c>
      <c r="BC17" s="30">
        <v>3280</v>
      </c>
      <c r="BD17" s="30">
        <v>2771</v>
      </c>
      <c r="BE17" s="30">
        <v>25525</v>
      </c>
      <c r="BF17" s="30">
        <v>110818</v>
      </c>
      <c r="BG17" s="30">
        <v>85041</v>
      </c>
      <c r="BH17" s="30">
        <v>45306</v>
      </c>
      <c r="BI17" s="30">
        <v>39735</v>
      </c>
      <c r="BJ17" s="30">
        <v>54886</v>
      </c>
      <c r="BK17" s="30">
        <v>30155</v>
      </c>
      <c r="BL17" s="30">
        <v>17218</v>
      </c>
      <c r="BM17" s="30">
        <v>12937</v>
      </c>
      <c r="BN17" s="30">
        <v>25777</v>
      </c>
      <c r="BO17" s="30">
        <v>8722</v>
      </c>
      <c r="BP17" s="30">
        <v>17055</v>
      </c>
      <c r="BQ17" s="30">
        <v>136343</v>
      </c>
      <c r="BR17" s="30">
        <v>21199</v>
      </c>
      <c r="BS17" s="30">
        <v>93944</v>
      </c>
      <c r="BT17" s="30">
        <v>21200</v>
      </c>
      <c r="BU17" s="30">
        <v>33268</v>
      </c>
      <c r="BV17" s="30">
        <v>5481</v>
      </c>
      <c r="BW17" s="30">
        <v>8824</v>
      </c>
      <c r="BX17" s="30">
        <v>4150</v>
      </c>
      <c r="BY17" s="30">
        <v>4415</v>
      </c>
      <c r="BZ17" s="30">
        <v>10398</v>
      </c>
      <c r="CA17" s="30">
        <v>33053</v>
      </c>
    </row>
    <row r="18" spans="1:79">
      <c r="A18" s="1">
        <v>1812</v>
      </c>
      <c r="B18" s="27" t="s">
        <v>98</v>
      </c>
      <c r="C18" s="28">
        <v>66844</v>
      </c>
      <c r="D18" s="29">
        <v>12176</v>
      </c>
      <c r="E18" s="29">
        <v>54668</v>
      </c>
      <c r="F18" s="29">
        <v>11317</v>
      </c>
      <c r="G18" s="29">
        <v>33505</v>
      </c>
      <c r="H18" s="29">
        <v>9846</v>
      </c>
      <c r="I18" s="30">
        <v>2760</v>
      </c>
      <c r="J18" s="30">
        <v>585</v>
      </c>
      <c r="K18" s="30">
        <v>537</v>
      </c>
      <c r="L18" s="30">
        <v>537</v>
      </c>
      <c r="M18" s="30">
        <v>550</v>
      </c>
      <c r="N18" s="30">
        <v>551</v>
      </c>
      <c r="O18" s="893">
        <v>3223</v>
      </c>
      <c r="P18" s="30">
        <v>560</v>
      </c>
      <c r="Q18" s="30">
        <v>604</v>
      </c>
      <c r="R18" s="30">
        <v>648</v>
      </c>
      <c r="S18" s="30">
        <v>693</v>
      </c>
      <c r="T18" s="30">
        <v>718</v>
      </c>
      <c r="U18" s="893">
        <v>3353</v>
      </c>
      <c r="V18" s="30">
        <v>685</v>
      </c>
      <c r="W18" s="30">
        <v>658</v>
      </c>
      <c r="X18" s="30">
        <v>667</v>
      </c>
      <c r="Y18" s="30">
        <v>672</v>
      </c>
      <c r="Z18" s="30">
        <v>671</v>
      </c>
      <c r="AA18" s="30">
        <v>3636</v>
      </c>
      <c r="AB18" s="30">
        <v>691</v>
      </c>
      <c r="AC18" s="30">
        <v>715</v>
      </c>
      <c r="AD18" s="30">
        <v>705</v>
      </c>
      <c r="AE18" s="30">
        <v>729</v>
      </c>
      <c r="AF18" s="30">
        <v>796</v>
      </c>
      <c r="AG18" s="30">
        <v>4827</v>
      </c>
      <c r="AH18" s="30">
        <v>847</v>
      </c>
      <c r="AI18" s="30">
        <v>913</v>
      </c>
      <c r="AJ18" s="30">
        <v>992</v>
      </c>
      <c r="AK18" s="30">
        <v>1010</v>
      </c>
      <c r="AL18" s="30">
        <v>1065</v>
      </c>
      <c r="AM18" s="30">
        <v>5694</v>
      </c>
      <c r="AN18" s="30">
        <v>1146</v>
      </c>
      <c r="AO18" s="30">
        <v>1154</v>
      </c>
      <c r="AP18" s="30">
        <v>1149</v>
      </c>
      <c r="AQ18" s="30">
        <v>1127</v>
      </c>
      <c r="AR18" s="30">
        <v>1118</v>
      </c>
      <c r="AS18" s="30">
        <v>5541</v>
      </c>
      <c r="AT18" s="30">
        <v>4961</v>
      </c>
      <c r="AU18" s="30">
        <v>4840</v>
      </c>
      <c r="AV18" s="30">
        <v>4457</v>
      </c>
      <c r="AW18" s="30">
        <v>4761</v>
      </c>
      <c r="AX18" s="30">
        <v>4834</v>
      </c>
      <c r="AY18" s="30">
        <v>4111</v>
      </c>
      <c r="AZ18" s="30">
        <v>3320</v>
      </c>
      <c r="BA18" s="30">
        <v>1898</v>
      </c>
      <c r="BB18" s="30">
        <v>1825</v>
      </c>
      <c r="BC18" s="30">
        <v>1520</v>
      </c>
      <c r="BD18" s="30">
        <v>1283</v>
      </c>
      <c r="BE18" s="30">
        <v>11447</v>
      </c>
      <c r="BF18" s="30">
        <v>55397</v>
      </c>
      <c r="BG18" s="30">
        <v>43478</v>
      </c>
      <c r="BH18" s="30">
        <v>23374</v>
      </c>
      <c r="BI18" s="30">
        <v>20104</v>
      </c>
      <c r="BJ18" s="30">
        <v>27388</v>
      </c>
      <c r="BK18" s="30">
        <v>16090</v>
      </c>
      <c r="BL18" s="30">
        <v>9192</v>
      </c>
      <c r="BM18" s="30">
        <v>6898</v>
      </c>
      <c r="BN18" s="30">
        <v>11919</v>
      </c>
      <c r="BO18" s="30">
        <v>3865</v>
      </c>
      <c r="BP18" s="30">
        <v>8054</v>
      </c>
      <c r="BQ18" s="30">
        <v>66844</v>
      </c>
      <c r="BR18" s="30">
        <v>9336</v>
      </c>
      <c r="BS18" s="30">
        <v>47662</v>
      </c>
      <c r="BT18" s="30">
        <v>9846</v>
      </c>
      <c r="BU18" s="30">
        <v>16140</v>
      </c>
      <c r="BV18" s="30">
        <v>2265</v>
      </c>
      <c r="BW18" s="30">
        <v>4069</v>
      </c>
      <c r="BX18" s="30">
        <v>2034</v>
      </c>
      <c r="BY18" s="30">
        <v>2149</v>
      </c>
      <c r="BZ18" s="30">
        <v>5623</v>
      </c>
      <c r="CA18" s="30">
        <v>16446</v>
      </c>
    </row>
    <row r="19" spans="1:79">
      <c r="A19" s="1">
        <v>1813</v>
      </c>
      <c r="B19" s="27" t="s">
        <v>99</v>
      </c>
      <c r="C19" s="28">
        <v>74363</v>
      </c>
      <c r="D19" s="29">
        <v>14826</v>
      </c>
      <c r="E19" s="29">
        <v>59537</v>
      </c>
      <c r="F19" s="29">
        <v>12824</v>
      </c>
      <c r="G19" s="29">
        <v>36173</v>
      </c>
      <c r="H19" s="29">
        <v>10540</v>
      </c>
      <c r="I19" s="30">
        <v>3528</v>
      </c>
      <c r="J19" s="30">
        <v>731</v>
      </c>
      <c r="K19" s="30">
        <v>691</v>
      </c>
      <c r="L19" s="30">
        <v>677</v>
      </c>
      <c r="M19" s="30">
        <v>692</v>
      </c>
      <c r="N19" s="30">
        <v>737</v>
      </c>
      <c r="O19" s="893">
        <v>3985</v>
      </c>
      <c r="P19" s="30">
        <v>752</v>
      </c>
      <c r="Q19" s="30">
        <v>758</v>
      </c>
      <c r="R19" s="30">
        <v>794</v>
      </c>
      <c r="S19" s="30">
        <v>835</v>
      </c>
      <c r="T19" s="30">
        <v>846</v>
      </c>
      <c r="U19" s="893">
        <v>3913</v>
      </c>
      <c r="V19" s="30">
        <v>816</v>
      </c>
      <c r="W19" s="30">
        <v>777</v>
      </c>
      <c r="X19" s="30">
        <v>755</v>
      </c>
      <c r="Y19" s="30">
        <v>767</v>
      </c>
      <c r="Z19" s="30">
        <v>798</v>
      </c>
      <c r="AA19" s="30">
        <v>4385</v>
      </c>
      <c r="AB19" s="30">
        <v>825</v>
      </c>
      <c r="AC19" s="30">
        <v>833</v>
      </c>
      <c r="AD19" s="30">
        <v>841</v>
      </c>
      <c r="AE19" s="30">
        <v>901</v>
      </c>
      <c r="AF19" s="30">
        <v>985</v>
      </c>
      <c r="AG19" s="30">
        <v>5706</v>
      </c>
      <c r="AH19" s="30">
        <v>1047</v>
      </c>
      <c r="AI19" s="30">
        <v>1094</v>
      </c>
      <c r="AJ19" s="30">
        <v>1139</v>
      </c>
      <c r="AK19" s="30">
        <v>1172</v>
      </c>
      <c r="AL19" s="30">
        <v>1254</v>
      </c>
      <c r="AM19" s="30">
        <v>6133</v>
      </c>
      <c r="AN19" s="30">
        <v>1289</v>
      </c>
      <c r="AO19" s="30">
        <v>1254</v>
      </c>
      <c r="AP19" s="30">
        <v>1215</v>
      </c>
      <c r="AQ19" s="30">
        <v>1183</v>
      </c>
      <c r="AR19" s="30">
        <v>1192</v>
      </c>
      <c r="AS19" s="30">
        <v>5931</v>
      </c>
      <c r="AT19" s="30">
        <v>5578</v>
      </c>
      <c r="AU19" s="30">
        <v>5377</v>
      </c>
      <c r="AV19" s="30">
        <v>5027</v>
      </c>
      <c r="AW19" s="30">
        <v>4859</v>
      </c>
      <c r="AX19" s="30">
        <v>5009</v>
      </c>
      <c r="AY19" s="30">
        <v>4392</v>
      </c>
      <c r="AZ19" s="30">
        <v>3460</v>
      </c>
      <c r="BA19" s="30">
        <v>2139</v>
      </c>
      <c r="BB19" s="30">
        <v>1890</v>
      </c>
      <c r="BC19" s="30">
        <v>1643</v>
      </c>
      <c r="BD19" s="30">
        <v>1408</v>
      </c>
      <c r="BE19" s="30">
        <v>13925</v>
      </c>
      <c r="BF19" s="30">
        <v>60438</v>
      </c>
      <c r="BG19" s="30">
        <v>47727</v>
      </c>
      <c r="BH19" s="30">
        <v>25914</v>
      </c>
      <c r="BI19" s="30">
        <v>21813</v>
      </c>
      <c r="BJ19" s="30">
        <v>30611</v>
      </c>
      <c r="BK19" s="30">
        <v>17116</v>
      </c>
      <c r="BL19" s="30">
        <v>9982</v>
      </c>
      <c r="BM19" s="30">
        <v>7134</v>
      </c>
      <c r="BN19" s="30">
        <v>12711</v>
      </c>
      <c r="BO19" s="30">
        <v>4182</v>
      </c>
      <c r="BP19" s="30">
        <v>8529</v>
      </c>
      <c r="BQ19" s="30">
        <v>74363</v>
      </c>
      <c r="BR19" s="30">
        <v>11426</v>
      </c>
      <c r="BS19" s="30">
        <v>52397</v>
      </c>
      <c r="BT19" s="30">
        <v>10540</v>
      </c>
      <c r="BU19" s="30">
        <v>19418</v>
      </c>
      <c r="BV19" s="30">
        <v>2939</v>
      </c>
      <c r="BW19" s="30">
        <v>4823</v>
      </c>
      <c r="BX19" s="30">
        <v>2390</v>
      </c>
      <c r="BY19" s="30">
        <v>2575</v>
      </c>
      <c r="BZ19" s="30">
        <v>6691</v>
      </c>
      <c r="CA19" s="30">
        <v>18289</v>
      </c>
    </row>
    <row r="20" spans="1:79">
      <c r="A20" s="1">
        <v>1814</v>
      </c>
      <c r="B20" s="27" t="s">
        <v>100</v>
      </c>
      <c r="C20" s="28">
        <v>78617</v>
      </c>
      <c r="D20" s="29">
        <v>15612</v>
      </c>
      <c r="E20" s="29">
        <v>63005</v>
      </c>
      <c r="F20" s="29">
        <v>12721</v>
      </c>
      <c r="G20" s="29">
        <v>38028</v>
      </c>
      <c r="H20" s="29">
        <v>12256</v>
      </c>
      <c r="I20" s="30">
        <v>3758</v>
      </c>
      <c r="J20" s="30">
        <v>769</v>
      </c>
      <c r="K20" s="30">
        <v>738</v>
      </c>
      <c r="L20" s="30">
        <v>740</v>
      </c>
      <c r="M20" s="30">
        <v>735</v>
      </c>
      <c r="N20" s="30">
        <v>776</v>
      </c>
      <c r="O20" s="893">
        <v>4319</v>
      </c>
      <c r="P20" s="30">
        <v>816</v>
      </c>
      <c r="Q20" s="30">
        <v>821</v>
      </c>
      <c r="R20" s="30">
        <v>876</v>
      </c>
      <c r="S20" s="30">
        <v>920</v>
      </c>
      <c r="T20" s="30">
        <v>886</v>
      </c>
      <c r="U20" s="893">
        <v>4147</v>
      </c>
      <c r="V20" s="30">
        <v>848</v>
      </c>
      <c r="W20" s="30">
        <v>856</v>
      </c>
      <c r="X20" s="30">
        <v>835</v>
      </c>
      <c r="Y20" s="30">
        <v>798</v>
      </c>
      <c r="Z20" s="30">
        <v>810</v>
      </c>
      <c r="AA20" s="30">
        <v>4296</v>
      </c>
      <c r="AB20" s="30">
        <v>842</v>
      </c>
      <c r="AC20" s="30">
        <v>849</v>
      </c>
      <c r="AD20" s="30">
        <v>839</v>
      </c>
      <c r="AE20" s="30">
        <v>858</v>
      </c>
      <c r="AF20" s="30">
        <v>908</v>
      </c>
      <c r="AG20" s="30">
        <v>5505</v>
      </c>
      <c r="AH20" s="30">
        <v>977</v>
      </c>
      <c r="AI20" s="30">
        <v>1034</v>
      </c>
      <c r="AJ20" s="30">
        <v>1084</v>
      </c>
      <c r="AK20" s="30">
        <v>1166</v>
      </c>
      <c r="AL20" s="30">
        <v>1244</v>
      </c>
      <c r="AM20" s="30">
        <v>6308</v>
      </c>
      <c r="AN20" s="30">
        <v>1289</v>
      </c>
      <c r="AO20" s="30">
        <v>1268</v>
      </c>
      <c r="AP20" s="30">
        <v>1246</v>
      </c>
      <c r="AQ20" s="30">
        <v>1258</v>
      </c>
      <c r="AR20" s="30">
        <v>1247</v>
      </c>
      <c r="AS20" s="30">
        <v>6291</v>
      </c>
      <c r="AT20" s="30">
        <v>5933</v>
      </c>
      <c r="AU20" s="30">
        <v>5741</v>
      </c>
      <c r="AV20" s="30">
        <v>4923</v>
      </c>
      <c r="AW20" s="30">
        <v>4959</v>
      </c>
      <c r="AX20" s="30">
        <v>5327</v>
      </c>
      <c r="AY20" s="30">
        <v>4854</v>
      </c>
      <c r="AZ20" s="30">
        <v>4003</v>
      </c>
      <c r="BA20" s="30">
        <v>2577</v>
      </c>
      <c r="BB20" s="30">
        <v>2267</v>
      </c>
      <c r="BC20" s="30">
        <v>1872</v>
      </c>
      <c r="BD20" s="30">
        <v>1537</v>
      </c>
      <c r="BE20" s="30">
        <v>14754</v>
      </c>
      <c r="BF20" s="30">
        <v>63863</v>
      </c>
      <c r="BG20" s="30">
        <v>49135</v>
      </c>
      <c r="BH20" s="30">
        <v>26371</v>
      </c>
      <c r="BI20" s="30">
        <v>22764</v>
      </c>
      <c r="BJ20" s="30">
        <v>31544</v>
      </c>
      <c r="BK20" s="30">
        <v>17591</v>
      </c>
      <c r="BL20" s="30">
        <v>10125</v>
      </c>
      <c r="BM20" s="30">
        <v>7466</v>
      </c>
      <c r="BN20" s="30">
        <v>14728</v>
      </c>
      <c r="BO20" s="30">
        <v>4866</v>
      </c>
      <c r="BP20" s="30">
        <v>9862</v>
      </c>
      <c r="BQ20" s="30">
        <v>78617</v>
      </c>
      <c r="BR20" s="30">
        <v>12224</v>
      </c>
      <c r="BS20" s="30">
        <v>54137</v>
      </c>
      <c r="BT20" s="30">
        <v>12256</v>
      </c>
      <c r="BU20" s="30">
        <v>19778</v>
      </c>
      <c r="BV20" s="30">
        <v>3148</v>
      </c>
      <c r="BW20" s="30">
        <v>5221</v>
      </c>
      <c r="BX20" s="30">
        <v>2450</v>
      </c>
      <c r="BY20" s="30">
        <v>2546</v>
      </c>
      <c r="BZ20" s="30">
        <v>6413</v>
      </c>
      <c r="CA20" s="30">
        <v>19005</v>
      </c>
    </row>
    <row r="21" spans="1:79">
      <c r="A21" s="1">
        <v>1815</v>
      </c>
      <c r="B21" s="27" t="s">
        <v>250</v>
      </c>
      <c r="C21" s="28">
        <v>74042</v>
      </c>
      <c r="D21" s="29">
        <v>15900</v>
      </c>
      <c r="E21" s="29">
        <v>58142</v>
      </c>
      <c r="F21" s="29">
        <v>11948</v>
      </c>
      <c r="G21" s="29">
        <v>35463</v>
      </c>
      <c r="H21" s="29">
        <v>10731</v>
      </c>
      <c r="I21" s="30">
        <v>3999</v>
      </c>
      <c r="J21" s="30">
        <v>849</v>
      </c>
      <c r="K21" s="30">
        <v>776</v>
      </c>
      <c r="L21" s="30">
        <v>762</v>
      </c>
      <c r="M21" s="30">
        <v>787</v>
      </c>
      <c r="N21" s="30">
        <v>825</v>
      </c>
      <c r="O21" s="893">
        <v>4301</v>
      </c>
      <c r="P21" s="30">
        <v>843</v>
      </c>
      <c r="Q21" s="30">
        <v>833</v>
      </c>
      <c r="R21" s="30">
        <v>872</v>
      </c>
      <c r="S21" s="30">
        <v>895</v>
      </c>
      <c r="T21" s="30">
        <v>858</v>
      </c>
      <c r="U21" s="893">
        <v>4141</v>
      </c>
      <c r="V21" s="30">
        <v>840</v>
      </c>
      <c r="W21" s="30">
        <v>843</v>
      </c>
      <c r="X21" s="30">
        <v>820</v>
      </c>
      <c r="Y21" s="30">
        <v>812</v>
      </c>
      <c r="Z21" s="30">
        <v>826</v>
      </c>
      <c r="AA21" s="30">
        <v>4348</v>
      </c>
      <c r="AB21" s="30">
        <v>828</v>
      </c>
      <c r="AC21" s="30">
        <v>856</v>
      </c>
      <c r="AD21" s="30">
        <v>889</v>
      </c>
      <c r="AE21" s="30">
        <v>886</v>
      </c>
      <c r="AF21" s="30">
        <v>889</v>
      </c>
      <c r="AG21" s="30">
        <v>5056</v>
      </c>
      <c r="AH21" s="30">
        <v>923</v>
      </c>
      <c r="AI21" s="30">
        <v>950</v>
      </c>
      <c r="AJ21" s="30">
        <v>977</v>
      </c>
      <c r="AK21" s="30">
        <v>1056</v>
      </c>
      <c r="AL21" s="30">
        <v>1150</v>
      </c>
      <c r="AM21" s="30">
        <v>6003</v>
      </c>
      <c r="AN21" s="30">
        <v>1229</v>
      </c>
      <c r="AO21" s="30">
        <v>1232</v>
      </c>
      <c r="AP21" s="30">
        <v>1225</v>
      </c>
      <c r="AQ21" s="30">
        <v>1179</v>
      </c>
      <c r="AR21" s="30">
        <v>1138</v>
      </c>
      <c r="AS21" s="30">
        <v>6059</v>
      </c>
      <c r="AT21" s="30">
        <v>5854</v>
      </c>
      <c r="AU21" s="30">
        <v>5415</v>
      </c>
      <c r="AV21" s="30">
        <v>4847</v>
      </c>
      <c r="AW21" s="30">
        <v>4567</v>
      </c>
      <c r="AX21" s="30">
        <v>4485</v>
      </c>
      <c r="AY21" s="30">
        <v>4236</v>
      </c>
      <c r="AZ21" s="30">
        <v>3551</v>
      </c>
      <c r="BA21" s="30">
        <v>2309</v>
      </c>
      <c r="BB21" s="30">
        <v>1957</v>
      </c>
      <c r="BC21" s="30">
        <v>1578</v>
      </c>
      <c r="BD21" s="30">
        <v>1336</v>
      </c>
      <c r="BE21" s="30">
        <v>15014</v>
      </c>
      <c r="BF21" s="30">
        <v>59028</v>
      </c>
      <c r="BG21" s="30">
        <v>46126</v>
      </c>
      <c r="BH21" s="30">
        <v>24611</v>
      </c>
      <c r="BI21" s="30">
        <v>21515</v>
      </c>
      <c r="BJ21" s="30">
        <v>30162</v>
      </c>
      <c r="BK21" s="30">
        <v>15964</v>
      </c>
      <c r="BL21" s="30">
        <v>9211</v>
      </c>
      <c r="BM21" s="30">
        <v>6753</v>
      </c>
      <c r="BN21" s="30">
        <v>12902</v>
      </c>
      <c r="BO21" s="30">
        <v>4305</v>
      </c>
      <c r="BP21" s="30">
        <v>8597</v>
      </c>
      <c r="BQ21" s="30">
        <v>74042</v>
      </c>
      <c r="BR21" s="30">
        <v>12441</v>
      </c>
      <c r="BS21" s="30">
        <v>50870</v>
      </c>
      <c r="BT21" s="30">
        <v>10731</v>
      </c>
      <c r="BU21" s="30">
        <v>19458</v>
      </c>
      <c r="BV21" s="30">
        <v>3288</v>
      </c>
      <c r="BW21" s="30">
        <v>5128</v>
      </c>
      <c r="BX21" s="30">
        <v>2466</v>
      </c>
      <c r="BY21" s="30">
        <v>2631</v>
      </c>
      <c r="BZ21" s="30">
        <v>5945</v>
      </c>
      <c r="CA21" s="30">
        <v>18390</v>
      </c>
    </row>
    <row r="22" spans="1:79">
      <c r="A22" s="1">
        <v>1816</v>
      </c>
      <c r="B22" s="27" t="s">
        <v>102</v>
      </c>
      <c r="C22" s="28">
        <v>168096</v>
      </c>
      <c r="D22" s="29">
        <v>35409</v>
      </c>
      <c r="E22" s="29">
        <v>132687</v>
      </c>
      <c r="F22" s="29">
        <v>26530</v>
      </c>
      <c r="G22" s="29">
        <v>81512</v>
      </c>
      <c r="H22" s="29">
        <v>24645</v>
      </c>
      <c r="I22" s="30">
        <v>8912</v>
      </c>
      <c r="J22" s="30">
        <v>1822</v>
      </c>
      <c r="K22" s="30">
        <v>1750</v>
      </c>
      <c r="L22" s="30">
        <v>1756</v>
      </c>
      <c r="M22" s="30">
        <v>1773</v>
      </c>
      <c r="N22" s="30">
        <v>1811</v>
      </c>
      <c r="O22" s="893">
        <v>9814</v>
      </c>
      <c r="P22" s="30">
        <v>1904</v>
      </c>
      <c r="Q22" s="30">
        <v>1905</v>
      </c>
      <c r="R22" s="30">
        <v>1959</v>
      </c>
      <c r="S22" s="30">
        <v>2048</v>
      </c>
      <c r="T22" s="30">
        <v>1998</v>
      </c>
      <c r="U22" s="893">
        <v>9115</v>
      </c>
      <c r="V22" s="30">
        <v>1894</v>
      </c>
      <c r="W22" s="30">
        <v>1808</v>
      </c>
      <c r="X22" s="30">
        <v>1810</v>
      </c>
      <c r="Y22" s="30">
        <v>1800</v>
      </c>
      <c r="Z22" s="30">
        <v>1803</v>
      </c>
      <c r="AA22" s="30">
        <v>9581</v>
      </c>
      <c r="AB22" s="30">
        <v>1857</v>
      </c>
      <c r="AC22" s="30">
        <v>1900</v>
      </c>
      <c r="AD22" s="30">
        <v>1900</v>
      </c>
      <c r="AE22" s="30">
        <v>1911</v>
      </c>
      <c r="AF22" s="30">
        <v>2013</v>
      </c>
      <c r="AG22" s="30">
        <v>11361</v>
      </c>
      <c r="AH22" s="30">
        <v>2102</v>
      </c>
      <c r="AI22" s="30">
        <v>2145</v>
      </c>
      <c r="AJ22" s="30">
        <v>2241</v>
      </c>
      <c r="AK22" s="30">
        <v>2357</v>
      </c>
      <c r="AL22" s="30">
        <v>2516</v>
      </c>
      <c r="AM22" s="30">
        <v>13156</v>
      </c>
      <c r="AN22" s="30">
        <v>2637</v>
      </c>
      <c r="AO22" s="30">
        <v>2651</v>
      </c>
      <c r="AP22" s="30">
        <v>2645</v>
      </c>
      <c r="AQ22" s="30">
        <v>2607</v>
      </c>
      <c r="AR22" s="30">
        <v>2616</v>
      </c>
      <c r="AS22" s="30">
        <v>13830</v>
      </c>
      <c r="AT22" s="30">
        <v>13090</v>
      </c>
      <c r="AU22" s="30">
        <v>12854</v>
      </c>
      <c r="AV22" s="30">
        <v>11414</v>
      </c>
      <c r="AW22" s="30">
        <v>10623</v>
      </c>
      <c r="AX22" s="30">
        <v>10496</v>
      </c>
      <c r="AY22" s="30">
        <v>9205</v>
      </c>
      <c r="AZ22" s="30">
        <v>7836</v>
      </c>
      <c r="BA22" s="30">
        <v>5181</v>
      </c>
      <c r="BB22" s="30">
        <v>4661</v>
      </c>
      <c r="BC22" s="30">
        <v>3687</v>
      </c>
      <c r="BD22" s="30">
        <v>3280</v>
      </c>
      <c r="BE22" s="30">
        <v>33498</v>
      </c>
      <c r="BF22" s="30">
        <v>134598</v>
      </c>
      <c r="BG22" s="30">
        <v>105276</v>
      </c>
      <c r="BH22" s="30">
        <v>55917</v>
      </c>
      <c r="BI22" s="30">
        <v>49359</v>
      </c>
      <c r="BJ22" s="30">
        <v>68215</v>
      </c>
      <c r="BK22" s="30">
        <v>37061</v>
      </c>
      <c r="BL22" s="30">
        <v>21129</v>
      </c>
      <c r="BM22" s="30">
        <v>15932</v>
      </c>
      <c r="BN22" s="30">
        <v>29322</v>
      </c>
      <c r="BO22" s="30">
        <v>9893</v>
      </c>
      <c r="BP22" s="30">
        <v>19429</v>
      </c>
      <c r="BQ22" s="30">
        <v>168096</v>
      </c>
      <c r="BR22" s="30">
        <v>27841</v>
      </c>
      <c r="BS22" s="30">
        <v>115610</v>
      </c>
      <c r="BT22" s="30">
        <v>24645</v>
      </c>
      <c r="BU22" s="30">
        <v>43455</v>
      </c>
      <c r="BV22" s="30">
        <v>7393</v>
      </c>
      <c r="BW22" s="30">
        <v>11517</v>
      </c>
      <c r="BX22" s="30">
        <v>5460</v>
      </c>
      <c r="BY22" s="30">
        <v>5711</v>
      </c>
      <c r="BZ22" s="30">
        <v>13374</v>
      </c>
      <c r="CA22" s="30">
        <v>41839</v>
      </c>
    </row>
    <row r="23" spans="1:79">
      <c r="A23" s="1">
        <v>1817</v>
      </c>
      <c r="B23" s="27" t="s">
        <v>103</v>
      </c>
      <c r="C23" s="28">
        <v>95184</v>
      </c>
      <c r="D23" s="29">
        <v>18089</v>
      </c>
      <c r="E23" s="29">
        <v>77095</v>
      </c>
      <c r="F23" s="29">
        <v>13998</v>
      </c>
      <c r="G23" s="29">
        <v>47876</v>
      </c>
      <c r="H23" s="29">
        <v>15221</v>
      </c>
      <c r="I23" s="30">
        <v>4274</v>
      </c>
      <c r="J23" s="30">
        <v>869</v>
      </c>
      <c r="K23" s="30">
        <v>817</v>
      </c>
      <c r="L23" s="30">
        <v>823</v>
      </c>
      <c r="M23" s="30">
        <v>884</v>
      </c>
      <c r="N23" s="30">
        <v>881</v>
      </c>
      <c r="O23" s="893">
        <v>4905</v>
      </c>
      <c r="P23" s="30">
        <v>866</v>
      </c>
      <c r="Q23" s="30">
        <v>922</v>
      </c>
      <c r="R23" s="30">
        <v>1013</v>
      </c>
      <c r="S23" s="30">
        <v>1055</v>
      </c>
      <c r="T23" s="30">
        <v>1049</v>
      </c>
      <c r="U23" s="893">
        <v>4808</v>
      </c>
      <c r="V23" s="30">
        <v>1012</v>
      </c>
      <c r="W23" s="30">
        <v>993</v>
      </c>
      <c r="X23" s="30">
        <v>955</v>
      </c>
      <c r="Y23" s="30">
        <v>913</v>
      </c>
      <c r="Z23" s="30">
        <v>935</v>
      </c>
      <c r="AA23" s="30">
        <v>5195</v>
      </c>
      <c r="AB23" s="30">
        <v>969</v>
      </c>
      <c r="AC23" s="30">
        <v>1014</v>
      </c>
      <c r="AD23" s="30">
        <v>1054</v>
      </c>
      <c r="AE23" s="30">
        <v>1065</v>
      </c>
      <c r="AF23" s="30">
        <v>1093</v>
      </c>
      <c r="AG23" s="30">
        <v>5832</v>
      </c>
      <c r="AH23" s="30">
        <v>1115</v>
      </c>
      <c r="AI23" s="30">
        <v>1047</v>
      </c>
      <c r="AJ23" s="30">
        <v>1122</v>
      </c>
      <c r="AK23" s="30">
        <v>1242</v>
      </c>
      <c r="AL23" s="30">
        <v>1306</v>
      </c>
      <c r="AM23" s="30">
        <v>7073</v>
      </c>
      <c r="AN23" s="30">
        <v>1387</v>
      </c>
      <c r="AO23" s="30">
        <v>1385</v>
      </c>
      <c r="AP23" s="30">
        <v>1392</v>
      </c>
      <c r="AQ23" s="30">
        <v>1460</v>
      </c>
      <c r="AR23" s="30">
        <v>1449</v>
      </c>
      <c r="AS23" s="30">
        <v>7718</v>
      </c>
      <c r="AT23" s="30">
        <v>7569</v>
      </c>
      <c r="AU23" s="30">
        <v>7096</v>
      </c>
      <c r="AV23" s="30">
        <v>5933</v>
      </c>
      <c r="AW23" s="30">
        <v>6084</v>
      </c>
      <c r="AX23" s="30">
        <v>6793</v>
      </c>
      <c r="AY23" s="30">
        <v>6683</v>
      </c>
      <c r="AZ23" s="30">
        <v>5731</v>
      </c>
      <c r="BA23" s="30">
        <v>3109</v>
      </c>
      <c r="BB23" s="30">
        <v>2619</v>
      </c>
      <c r="BC23" s="30">
        <v>2036</v>
      </c>
      <c r="BD23" s="30">
        <v>1726</v>
      </c>
      <c r="BE23" s="30">
        <v>17024</v>
      </c>
      <c r="BF23" s="30">
        <v>78160</v>
      </c>
      <c r="BG23" s="30">
        <v>59407</v>
      </c>
      <c r="BH23" s="30">
        <v>31664</v>
      </c>
      <c r="BI23" s="30">
        <v>27743</v>
      </c>
      <c r="BJ23" s="30">
        <v>37446</v>
      </c>
      <c r="BK23" s="30">
        <v>21961</v>
      </c>
      <c r="BL23" s="30">
        <v>12580</v>
      </c>
      <c r="BM23" s="30">
        <v>9381</v>
      </c>
      <c r="BN23" s="30">
        <v>18753</v>
      </c>
      <c r="BO23" s="30">
        <v>6226</v>
      </c>
      <c r="BP23" s="30">
        <v>12527</v>
      </c>
      <c r="BQ23" s="30">
        <v>95184</v>
      </c>
      <c r="BR23" s="30">
        <v>13987</v>
      </c>
      <c r="BS23" s="30">
        <v>65976</v>
      </c>
      <c r="BT23" s="30">
        <v>15221</v>
      </c>
      <c r="BU23" s="30">
        <v>22505</v>
      </c>
      <c r="BV23" s="30">
        <v>3553</v>
      </c>
      <c r="BW23" s="30">
        <v>6077</v>
      </c>
      <c r="BX23" s="30">
        <v>2817</v>
      </c>
      <c r="BY23" s="30">
        <v>3133</v>
      </c>
      <c r="BZ23" s="30">
        <v>6925</v>
      </c>
      <c r="CA23" s="30">
        <v>22740</v>
      </c>
    </row>
    <row r="24" spans="1:79">
      <c r="A24" s="1">
        <v>1818</v>
      </c>
      <c r="B24" s="27" t="s">
        <v>104</v>
      </c>
      <c r="C24" s="28">
        <v>107396</v>
      </c>
      <c r="D24" s="29">
        <v>18940</v>
      </c>
      <c r="E24" s="29">
        <v>88456</v>
      </c>
      <c r="F24" s="29">
        <v>15663</v>
      </c>
      <c r="G24" s="29">
        <v>54874</v>
      </c>
      <c r="H24" s="29">
        <v>17919</v>
      </c>
      <c r="I24" s="30">
        <v>4492</v>
      </c>
      <c r="J24" s="30">
        <v>925</v>
      </c>
      <c r="K24" s="30">
        <v>879</v>
      </c>
      <c r="L24" s="30">
        <v>884</v>
      </c>
      <c r="M24" s="30">
        <v>904</v>
      </c>
      <c r="N24" s="30">
        <v>900</v>
      </c>
      <c r="O24" s="893">
        <v>5108</v>
      </c>
      <c r="P24" s="30">
        <v>929</v>
      </c>
      <c r="Q24" s="30">
        <v>945</v>
      </c>
      <c r="R24" s="30">
        <v>1034</v>
      </c>
      <c r="S24" s="30">
        <v>1124</v>
      </c>
      <c r="T24" s="30">
        <v>1076</v>
      </c>
      <c r="U24" s="893">
        <v>4979</v>
      </c>
      <c r="V24" s="30">
        <v>996</v>
      </c>
      <c r="W24" s="30">
        <v>994</v>
      </c>
      <c r="X24" s="30">
        <v>1009</v>
      </c>
      <c r="Y24" s="30">
        <v>986</v>
      </c>
      <c r="Z24" s="30">
        <v>994</v>
      </c>
      <c r="AA24" s="30">
        <v>5520</v>
      </c>
      <c r="AB24" s="30">
        <v>1025</v>
      </c>
      <c r="AC24" s="30">
        <v>1083</v>
      </c>
      <c r="AD24" s="30">
        <v>1129</v>
      </c>
      <c r="AE24" s="30">
        <v>1124</v>
      </c>
      <c r="AF24" s="30">
        <v>1159</v>
      </c>
      <c r="AG24" s="30">
        <v>6615</v>
      </c>
      <c r="AH24" s="30">
        <v>1226</v>
      </c>
      <c r="AI24" s="30">
        <v>1265</v>
      </c>
      <c r="AJ24" s="30">
        <v>1285</v>
      </c>
      <c r="AK24" s="30">
        <v>1361</v>
      </c>
      <c r="AL24" s="30">
        <v>1478</v>
      </c>
      <c r="AM24" s="30">
        <v>7889</v>
      </c>
      <c r="AN24" s="30">
        <v>1551</v>
      </c>
      <c r="AO24" s="30">
        <v>1609</v>
      </c>
      <c r="AP24" s="30">
        <v>1616</v>
      </c>
      <c r="AQ24" s="30">
        <v>1575</v>
      </c>
      <c r="AR24" s="30">
        <v>1538</v>
      </c>
      <c r="AS24" s="30">
        <v>8616</v>
      </c>
      <c r="AT24" s="30">
        <v>8848</v>
      </c>
      <c r="AU24" s="30">
        <v>8007</v>
      </c>
      <c r="AV24" s="30">
        <v>6747</v>
      </c>
      <c r="AW24" s="30">
        <v>6446</v>
      </c>
      <c r="AX24" s="30">
        <v>7599</v>
      </c>
      <c r="AY24" s="30">
        <v>8611</v>
      </c>
      <c r="AZ24" s="30">
        <v>6934</v>
      </c>
      <c r="BA24" s="30">
        <v>3748</v>
      </c>
      <c r="BB24" s="30">
        <v>2940</v>
      </c>
      <c r="BC24" s="30">
        <v>2348</v>
      </c>
      <c r="BD24" s="30">
        <v>1949</v>
      </c>
      <c r="BE24" s="30">
        <v>17816</v>
      </c>
      <c r="BF24" s="30">
        <v>89580</v>
      </c>
      <c r="BG24" s="30">
        <v>67061</v>
      </c>
      <c r="BH24" s="30">
        <v>35671</v>
      </c>
      <c r="BI24" s="30">
        <v>31390</v>
      </c>
      <c r="BJ24" s="30">
        <v>42258</v>
      </c>
      <c r="BK24" s="30">
        <v>24803</v>
      </c>
      <c r="BL24" s="30">
        <v>14197</v>
      </c>
      <c r="BM24" s="30">
        <v>10606</v>
      </c>
      <c r="BN24" s="30">
        <v>22519</v>
      </c>
      <c r="BO24" s="30">
        <v>7412</v>
      </c>
      <c r="BP24" s="30">
        <v>15107</v>
      </c>
      <c r="BQ24" s="30">
        <v>107396</v>
      </c>
      <c r="BR24" s="30">
        <v>14579</v>
      </c>
      <c r="BS24" s="30">
        <v>74898</v>
      </c>
      <c r="BT24" s="30">
        <v>17919</v>
      </c>
      <c r="BU24" s="30">
        <v>24026</v>
      </c>
      <c r="BV24" s="30">
        <v>3678</v>
      </c>
      <c r="BW24" s="30">
        <v>6233</v>
      </c>
      <c r="BX24" s="30">
        <v>3005</v>
      </c>
      <c r="BY24" s="30">
        <v>3336</v>
      </c>
      <c r="BZ24" s="30">
        <v>7774</v>
      </c>
      <c r="CA24" s="30">
        <v>25753</v>
      </c>
    </row>
    <row r="25" spans="1:79">
      <c r="A25" s="1">
        <v>1819</v>
      </c>
      <c r="B25" s="27" t="s">
        <v>105</v>
      </c>
      <c r="C25" s="28">
        <v>61717</v>
      </c>
      <c r="D25" s="29">
        <v>12097</v>
      </c>
      <c r="E25" s="29">
        <v>49620</v>
      </c>
      <c r="F25" s="29">
        <v>9827</v>
      </c>
      <c r="G25" s="29">
        <v>30272</v>
      </c>
      <c r="H25" s="29">
        <v>9521</v>
      </c>
      <c r="I25" s="30">
        <v>2954</v>
      </c>
      <c r="J25" s="30">
        <v>628</v>
      </c>
      <c r="K25" s="30">
        <v>599</v>
      </c>
      <c r="L25" s="30">
        <v>564</v>
      </c>
      <c r="M25" s="30">
        <v>559</v>
      </c>
      <c r="N25" s="30">
        <v>604</v>
      </c>
      <c r="O25" s="893">
        <v>3194</v>
      </c>
      <c r="P25" s="30">
        <v>621</v>
      </c>
      <c r="Q25" s="30">
        <v>614</v>
      </c>
      <c r="R25" s="30">
        <v>644</v>
      </c>
      <c r="S25" s="30">
        <v>661</v>
      </c>
      <c r="T25" s="30">
        <v>654</v>
      </c>
      <c r="U25" s="893">
        <v>3214</v>
      </c>
      <c r="V25" s="30">
        <v>621</v>
      </c>
      <c r="W25" s="30">
        <v>621</v>
      </c>
      <c r="X25" s="30">
        <v>653</v>
      </c>
      <c r="Y25" s="30">
        <v>674</v>
      </c>
      <c r="Z25" s="30">
        <v>645</v>
      </c>
      <c r="AA25" s="30">
        <v>3507</v>
      </c>
      <c r="AB25" s="30">
        <v>647</v>
      </c>
      <c r="AC25" s="30">
        <v>674</v>
      </c>
      <c r="AD25" s="30">
        <v>677</v>
      </c>
      <c r="AE25" s="30">
        <v>737</v>
      </c>
      <c r="AF25" s="30">
        <v>772</v>
      </c>
      <c r="AG25" s="30">
        <v>4241</v>
      </c>
      <c r="AH25" s="30">
        <v>782</v>
      </c>
      <c r="AI25" s="30">
        <v>796</v>
      </c>
      <c r="AJ25" s="30">
        <v>816</v>
      </c>
      <c r="AK25" s="30">
        <v>895</v>
      </c>
      <c r="AL25" s="30">
        <v>952</v>
      </c>
      <c r="AM25" s="30">
        <v>4814</v>
      </c>
      <c r="AN25" s="30">
        <v>990</v>
      </c>
      <c r="AO25" s="30">
        <v>986</v>
      </c>
      <c r="AP25" s="30">
        <v>962</v>
      </c>
      <c r="AQ25" s="30">
        <v>947</v>
      </c>
      <c r="AR25" s="30">
        <v>929</v>
      </c>
      <c r="AS25" s="30">
        <v>4903</v>
      </c>
      <c r="AT25" s="30">
        <v>4806</v>
      </c>
      <c r="AU25" s="30">
        <v>4673</v>
      </c>
      <c r="AV25" s="30">
        <v>4115</v>
      </c>
      <c r="AW25" s="30">
        <v>4085</v>
      </c>
      <c r="AX25" s="30">
        <v>4005</v>
      </c>
      <c r="AY25" s="30">
        <v>3685</v>
      </c>
      <c r="AZ25" s="30">
        <v>2966</v>
      </c>
      <c r="BA25" s="30">
        <v>2015</v>
      </c>
      <c r="BB25" s="30">
        <v>1957</v>
      </c>
      <c r="BC25" s="30">
        <v>1428</v>
      </c>
      <c r="BD25" s="30">
        <v>1155</v>
      </c>
      <c r="BE25" s="30">
        <v>11360</v>
      </c>
      <c r="BF25" s="30">
        <v>50357</v>
      </c>
      <c r="BG25" s="30">
        <v>39008</v>
      </c>
      <c r="BH25" s="30">
        <v>20992</v>
      </c>
      <c r="BI25" s="30">
        <v>18016</v>
      </c>
      <c r="BJ25" s="30">
        <v>24946</v>
      </c>
      <c r="BK25" s="30">
        <v>14062</v>
      </c>
      <c r="BL25" s="30">
        <v>8149</v>
      </c>
      <c r="BM25" s="30">
        <v>5913</v>
      </c>
      <c r="BN25" s="30">
        <v>11349</v>
      </c>
      <c r="BO25" s="30">
        <v>3736</v>
      </c>
      <c r="BP25" s="30">
        <v>7613</v>
      </c>
      <c r="BQ25" s="30">
        <v>61717</v>
      </c>
      <c r="BR25" s="30">
        <v>9362</v>
      </c>
      <c r="BS25" s="30">
        <v>42834</v>
      </c>
      <c r="BT25" s="30">
        <v>9521</v>
      </c>
      <c r="BU25" s="30">
        <v>15319</v>
      </c>
      <c r="BV25" s="30">
        <v>2398</v>
      </c>
      <c r="BW25" s="30">
        <v>3854</v>
      </c>
      <c r="BX25" s="30">
        <v>1966</v>
      </c>
      <c r="BY25" s="30">
        <v>2088</v>
      </c>
      <c r="BZ25" s="30">
        <v>5013</v>
      </c>
      <c r="CA25" s="30">
        <v>15076</v>
      </c>
    </row>
    <row r="26" spans="1:79">
      <c r="A26" s="1">
        <v>1820</v>
      </c>
      <c r="B26" s="27" t="s">
        <v>106</v>
      </c>
      <c r="C26" s="28">
        <v>53413</v>
      </c>
      <c r="D26" s="29">
        <v>9750</v>
      </c>
      <c r="E26" s="29">
        <v>43663</v>
      </c>
      <c r="F26" s="29">
        <v>8308</v>
      </c>
      <c r="G26" s="29">
        <v>26950</v>
      </c>
      <c r="H26" s="29">
        <v>8405</v>
      </c>
      <c r="I26" s="30">
        <v>2177</v>
      </c>
      <c r="J26" s="30">
        <v>457</v>
      </c>
      <c r="K26" s="30">
        <v>435</v>
      </c>
      <c r="L26" s="30">
        <v>422</v>
      </c>
      <c r="M26" s="30">
        <v>423</v>
      </c>
      <c r="N26" s="30">
        <v>440</v>
      </c>
      <c r="O26" s="893">
        <v>2559</v>
      </c>
      <c r="P26" s="30">
        <v>462</v>
      </c>
      <c r="Q26" s="30">
        <v>500</v>
      </c>
      <c r="R26" s="30">
        <v>527</v>
      </c>
      <c r="S26" s="30">
        <v>540</v>
      </c>
      <c r="T26" s="30">
        <v>530</v>
      </c>
      <c r="U26" s="893">
        <v>2616</v>
      </c>
      <c r="V26" s="30">
        <v>528</v>
      </c>
      <c r="W26" s="30">
        <v>519</v>
      </c>
      <c r="X26" s="30">
        <v>527</v>
      </c>
      <c r="Y26" s="30">
        <v>523</v>
      </c>
      <c r="Z26" s="30">
        <v>519</v>
      </c>
      <c r="AA26" s="30">
        <v>3039</v>
      </c>
      <c r="AB26" s="30">
        <v>559</v>
      </c>
      <c r="AC26" s="30">
        <v>598</v>
      </c>
      <c r="AD26" s="30">
        <v>614</v>
      </c>
      <c r="AE26" s="30">
        <v>627</v>
      </c>
      <c r="AF26" s="30">
        <v>641</v>
      </c>
      <c r="AG26" s="30">
        <v>3584</v>
      </c>
      <c r="AH26" s="30">
        <v>669</v>
      </c>
      <c r="AI26" s="30">
        <v>696</v>
      </c>
      <c r="AJ26" s="30">
        <v>708</v>
      </c>
      <c r="AK26" s="30">
        <v>721</v>
      </c>
      <c r="AL26" s="30">
        <v>790</v>
      </c>
      <c r="AM26" s="30">
        <v>4083</v>
      </c>
      <c r="AN26" s="30">
        <v>805</v>
      </c>
      <c r="AO26" s="30">
        <v>797</v>
      </c>
      <c r="AP26" s="30">
        <v>833</v>
      </c>
      <c r="AQ26" s="30">
        <v>832</v>
      </c>
      <c r="AR26" s="30">
        <v>816</v>
      </c>
      <c r="AS26" s="30">
        <v>4270</v>
      </c>
      <c r="AT26" s="30">
        <v>4166</v>
      </c>
      <c r="AU26" s="30">
        <v>4184</v>
      </c>
      <c r="AV26" s="30">
        <v>3640</v>
      </c>
      <c r="AW26" s="30">
        <v>3280</v>
      </c>
      <c r="AX26" s="30">
        <v>3761</v>
      </c>
      <c r="AY26" s="30">
        <v>3649</v>
      </c>
      <c r="AZ26" s="30">
        <v>2955</v>
      </c>
      <c r="BA26" s="30">
        <v>1835</v>
      </c>
      <c r="BB26" s="30">
        <v>1460</v>
      </c>
      <c r="BC26" s="30">
        <v>1194</v>
      </c>
      <c r="BD26" s="30">
        <v>961</v>
      </c>
      <c r="BE26" s="30">
        <v>9123</v>
      </c>
      <c r="BF26" s="30">
        <v>44290</v>
      </c>
      <c r="BG26" s="30">
        <v>34023</v>
      </c>
      <c r="BH26" s="30">
        <v>18179</v>
      </c>
      <c r="BI26" s="30">
        <v>15844</v>
      </c>
      <c r="BJ26" s="30">
        <v>21555</v>
      </c>
      <c r="BK26" s="30">
        <v>12468</v>
      </c>
      <c r="BL26" s="30">
        <v>7149</v>
      </c>
      <c r="BM26" s="30">
        <v>5319</v>
      </c>
      <c r="BN26" s="30">
        <v>10267</v>
      </c>
      <c r="BO26" s="30">
        <v>3358</v>
      </c>
      <c r="BP26" s="30">
        <v>6909</v>
      </c>
      <c r="BQ26" s="30">
        <v>53413</v>
      </c>
      <c r="BR26" s="30">
        <v>7352</v>
      </c>
      <c r="BS26" s="30">
        <v>37656</v>
      </c>
      <c r="BT26" s="30">
        <v>8405</v>
      </c>
      <c r="BU26" s="30">
        <v>12661</v>
      </c>
      <c r="BV26" s="30">
        <v>1825</v>
      </c>
      <c r="BW26" s="30">
        <v>3171</v>
      </c>
      <c r="BX26" s="30">
        <v>1601</v>
      </c>
      <c r="BY26" s="30">
        <v>1839</v>
      </c>
      <c r="BZ26" s="30">
        <v>4225</v>
      </c>
      <c r="CA26" s="30">
        <v>13149</v>
      </c>
    </row>
    <row r="27" spans="1:79">
      <c r="A27" s="1">
        <v>1821</v>
      </c>
      <c r="B27" s="27" t="s">
        <v>107</v>
      </c>
      <c r="C27" s="28">
        <v>26664</v>
      </c>
      <c r="D27" s="29">
        <v>4882</v>
      </c>
      <c r="E27" s="29">
        <v>21782</v>
      </c>
      <c r="F27" s="29">
        <v>4007</v>
      </c>
      <c r="G27" s="29">
        <v>13443</v>
      </c>
      <c r="H27" s="29">
        <v>4332</v>
      </c>
      <c r="I27" s="30">
        <v>1161</v>
      </c>
      <c r="J27" s="30">
        <v>237</v>
      </c>
      <c r="K27" s="30">
        <v>227</v>
      </c>
      <c r="L27" s="30">
        <v>222</v>
      </c>
      <c r="M27" s="30">
        <v>234</v>
      </c>
      <c r="N27" s="30">
        <v>241</v>
      </c>
      <c r="O27" s="893">
        <v>1341</v>
      </c>
      <c r="P27" s="30">
        <v>252</v>
      </c>
      <c r="Q27" s="30">
        <v>267</v>
      </c>
      <c r="R27" s="30">
        <v>275</v>
      </c>
      <c r="S27" s="30">
        <v>280</v>
      </c>
      <c r="T27" s="30">
        <v>267</v>
      </c>
      <c r="U27" s="893">
        <v>1249</v>
      </c>
      <c r="V27" s="30">
        <v>256</v>
      </c>
      <c r="W27" s="30">
        <v>256</v>
      </c>
      <c r="X27" s="30">
        <v>245</v>
      </c>
      <c r="Y27" s="30">
        <v>244</v>
      </c>
      <c r="Z27" s="30">
        <v>248</v>
      </c>
      <c r="AA27" s="30">
        <v>1464</v>
      </c>
      <c r="AB27" s="30">
        <v>260</v>
      </c>
      <c r="AC27" s="30">
        <v>277</v>
      </c>
      <c r="AD27" s="30">
        <v>293</v>
      </c>
      <c r="AE27" s="30">
        <v>301</v>
      </c>
      <c r="AF27" s="30">
        <v>333</v>
      </c>
      <c r="AG27" s="30">
        <v>1721</v>
      </c>
      <c r="AH27" s="30">
        <v>333</v>
      </c>
      <c r="AI27" s="30">
        <v>307</v>
      </c>
      <c r="AJ27" s="30">
        <v>337</v>
      </c>
      <c r="AK27" s="30">
        <v>373</v>
      </c>
      <c r="AL27" s="30">
        <v>371</v>
      </c>
      <c r="AM27" s="30">
        <v>1953</v>
      </c>
      <c r="AN27" s="30">
        <v>384</v>
      </c>
      <c r="AO27" s="30">
        <v>396</v>
      </c>
      <c r="AP27" s="30">
        <v>374</v>
      </c>
      <c r="AQ27" s="30">
        <v>390</v>
      </c>
      <c r="AR27" s="30">
        <v>409</v>
      </c>
      <c r="AS27" s="30">
        <v>2043</v>
      </c>
      <c r="AT27" s="30">
        <v>2120</v>
      </c>
      <c r="AU27" s="30">
        <v>2058</v>
      </c>
      <c r="AV27" s="30">
        <v>1728</v>
      </c>
      <c r="AW27" s="30">
        <v>1765</v>
      </c>
      <c r="AX27" s="30">
        <v>1883</v>
      </c>
      <c r="AY27" s="30">
        <v>1846</v>
      </c>
      <c r="AZ27" s="30">
        <v>1527</v>
      </c>
      <c r="BA27" s="30">
        <v>828</v>
      </c>
      <c r="BB27" s="30">
        <v>803</v>
      </c>
      <c r="BC27" s="30">
        <v>680</v>
      </c>
      <c r="BD27" s="30">
        <v>494</v>
      </c>
      <c r="BE27" s="30">
        <v>4581</v>
      </c>
      <c r="BF27" s="30">
        <v>22083</v>
      </c>
      <c r="BG27" s="30">
        <v>16809</v>
      </c>
      <c r="BH27" s="30">
        <v>9007</v>
      </c>
      <c r="BI27" s="30">
        <v>7802</v>
      </c>
      <c r="BJ27" s="30">
        <v>10529</v>
      </c>
      <c r="BK27" s="30">
        <v>6280</v>
      </c>
      <c r="BL27" s="30">
        <v>3657</v>
      </c>
      <c r="BM27" s="30">
        <v>2623</v>
      </c>
      <c r="BN27" s="30">
        <v>5274</v>
      </c>
      <c r="BO27" s="30">
        <v>1846</v>
      </c>
      <c r="BP27" s="30">
        <v>3428</v>
      </c>
      <c r="BQ27" s="30">
        <v>26664</v>
      </c>
      <c r="BR27" s="30">
        <v>3751</v>
      </c>
      <c r="BS27" s="30">
        <v>18581</v>
      </c>
      <c r="BT27" s="30">
        <v>4332</v>
      </c>
      <c r="BU27" s="30">
        <v>6250</v>
      </c>
      <c r="BV27" s="30">
        <v>994</v>
      </c>
      <c r="BW27" s="30">
        <v>1579</v>
      </c>
      <c r="BX27" s="30">
        <v>752</v>
      </c>
      <c r="BY27" s="30">
        <v>871</v>
      </c>
      <c r="BZ27" s="30">
        <v>2054</v>
      </c>
      <c r="CA27" s="30">
        <v>6411</v>
      </c>
    </row>
    <row r="28" spans="1:79">
      <c r="A28" s="29">
        <v>1861</v>
      </c>
      <c r="B28" s="31" t="s">
        <v>24</v>
      </c>
      <c r="C28" s="28">
        <v>46478</v>
      </c>
      <c r="D28" s="29">
        <v>8152</v>
      </c>
      <c r="E28" s="29">
        <v>38326</v>
      </c>
      <c r="F28" s="29">
        <v>5863</v>
      </c>
      <c r="G28" s="29">
        <v>23728</v>
      </c>
      <c r="H28" s="29">
        <v>8735</v>
      </c>
      <c r="I28" s="30">
        <v>1999</v>
      </c>
      <c r="J28" s="30">
        <v>384</v>
      </c>
      <c r="K28" s="30">
        <v>387</v>
      </c>
      <c r="L28" s="30">
        <v>398</v>
      </c>
      <c r="M28" s="30">
        <v>406</v>
      </c>
      <c r="N28" s="30">
        <v>424</v>
      </c>
      <c r="O28" s="893">
        <v>2302</v>
      </c>
      <c r="P28" s="30">
        <v>434</v>
      </c>
      <c r="Q28" s="30">
        <v>452</v>
      </c>
      <c r="R28" s="30">
        <v>474</v>
      </c>
      <c r="S28" s="30">
        <v>481</v>
      </c>
      <c r="T28" s="30">
        <v>461</v>
      </c>
      <c r="U28" s="893">
        <v>2014</v>
      </c>
      <c r="V28" s="30">
        <v>421</v>
      </c>
      <c r="W28" s="30">
        <v>394</v>
      </c>
      <c r="X28" s="30">
        <v>386</v>
      </c>
      <c r="Y28" s="30">
        <v>400</v>
      </c>
      <c r="Z28" s="30">
        <v>413</v>
      </c>
      <c r="AA28" s="30">
        <v>2286</v>
      </c>
      <c r="AB28" s="30">
        <v>423</v>
      </c>
      <c r="AC28" s="30">
        <v>466</v>
      </c>
      <c r="AD28" s="30">
        <v>485</v>
      </c>
      <c r="AE28" s="30">
        <v>463</v>
      </c>
      <c r="AF28" s="30">
        <v>449</v>
      </c>
      <c r="AG28" s="30">
        <v>2343</v>
      </c>
      <c r="AH28" s="30">
        <v>463</v>
      </c>
      <c r="AI28" s="30">
        <v>453</v>
      </c>
      <c r="AJ28" s="30">
        <v>434</v>
      </c>
      <c r="AK28" s="30">
        <v>476</v>
      </c>
      <c r="AL28" s="30">
        <v>517</v>
      </c>
      <c r="AM28" s="30">
        <v>3071</v>
      </c>
      <c r="AN28" s="30">
        <v>527</v>
      </c>
      <c r="AO28" s="30">
        <v>569</v>
      </c>
      <c r="AP28" s="30">
        <v>653</v>
      </c>
      <c r="AQ28" s="30">
        <v>676</v>
      </c>
      <c r="AR28" s="30">
        <v>646</v>
      </c>
      <c r="AS28" s="30">
        <v>3729</v>
      </c>
      <c r="AT28" s="30">
        <v>3955</v>
      </c>
      <c r="AU28" s="30">
        <v>3473</v>
      </c>
      <c r="AV28" s="30">
        <v>2680</v>
      </c>
      <c r="AW28" s="30">
        <v>2698</v>
      </c>
      <c r="AX28" s="30">
        <v>3407</v>
      </c>
      <c r="AY28" s="30">
        <v>3786</v>
      </c>
      <c r="AZ28" s="30">
        <v>3263</v>
      </c>
      <c r="BA28" s="30">
        <v>1943</v>
      </c>
      <c r="BB28" s="30">
        <v>1534</v>
      </c>
      <c r="BC28" s="30">
        <v>1132</v>
      </c>
      <c r="BD28" s="30">
        <v>863</v>
      </c>
      <c r="BE28" s="30">
        <v>7689</v>
      </c>
      <c r="BF28" s="30">
        <v>38789</v>
      </c>
      <c r="BG28" s="30">
        <v>27905</v>
      </c>
      <c r="BH28" s="30">
        <v>14598</v>
      </c>
      <c r="BI28" s="30">
        <v>13307</v>
      </c>
      <c r="BJ28" s="30">
        <v>17483</v>
      </c>
      <c r="BK28" s="30">
        <v>10422</v>
      </c>
      <c r="BL28" s="30">
        <v>5718</v>
      </c>
      <c r="BM28" s="30">
        <v>4704</v>
      </c>
      <c r="BN28" s="30">
        <v>10884</v>
      </c>
      <c r="BO28" s="30">
        <v>3469</v>
      </c>
      <c r="BP28" s="30">
        <v>7415</v>
      </c>
      <c r="BQ28" s="30">
        <v>46478</v>
      </c>
      <c r="BR28" s="30">
        <v>6315</v>
      </c>
      <c r="BS28" s="30">
        <v>31428</v>
      </c>
      <c r="BT28" s="30">
        <v>8735</v>
      </c>
      <c r="BU28" s="30">
        <v>9775</v>
      </c>
      <c r="BV28" s="30">
        <v>1716</v>
      </c>
      <c r="BW28" s="30">
        <v>2617</v>
      </c>
      <c r="BX28" s="30">
        <v>1236</v>
      </c>
      <c r="BY28" s="30">
        <v>1414</v>
      </c>
      <c r="BZ28" s="30">
        <v>2792</v>
      </c>
      <c r="CA28" s="30">
        <v>10641</v>
      </c>
    </row>
    <row r="29" spans="1:79">
      <c r="A29" s="1">
        <v>1862</v>
      </c>
      <c r="B29" s="27" t="s">
        <v>25</v>
      </c>
      <c r="C29" s="32">
        <v>61973</v>
      </c>
      <c r="D29" s="29">
        <v>10572</v>
      </c>
      <c r="E29" s="29">
        <v>51401</v>
      </c>
      <c r="F29" s="29">
        <v>8197</v>
      </c>
      <c r="G29" s="29">
        <v>31686</v>
      </c>
      <c r="H29" s="29">
        <v>11518</v>
      </c>
      <c r="I29" s="30">
        <v>2555</v>
      </c>
      <c r="J29" s="30">
        <v>524</v>
      </c>
      <c r="K29" s="30">
        <v>495</v>
      </c>
      <c r="L29" s="30">
        <v>504</v>
      </c>
      <c r="M29" s="30">
        <v>519</v>
      </c>
      <c r="N29" s="30">
        <v>513</v>
      </c>
      <c r="O29" s="893">
        <v>2919</v>
      </c>
      <c r="P29" s="30">
        <v>524</v>
      </c>
      <c r="Q29" s="30">
        <v>545</v>
      </c>
      <c r="R29" s="30">
        <v>592</v>
      </c>
      <c r="S29" s="30">
        <v>636</v>
      </c>
      <c r="T29" s="30">
        <v>622</v>
      </c>
      <c r="U29" s="893">
        <v>2778</v>
      </c>
      <c r="V29" s="30">
        <v>575</v>
      </c>
      <c r="W29" s="30">
        <v>580</v>
      </c>
      <c r="X29" s="30">
        <v>548</v>
      </c>
      <c r="Y29" s="30">
        <v>518</v>
      </c>
      <c r="Z29" s="30">
        <v>557</v>
      </c>
      <c r="AA29" s="30">
        <v>2935</v>
      </c>
      <c r="AB29" s="30">
        <v>562</v>
      </c>
      <c r="AC29" s="30">
        <v>562</v>
      </c>
      <c r="AD29" s="30">
        <v>598</v>
      </c>
      <c r="AE29" s="30">
        <v>598</v>
      </c>
      <c r="AF29" s="30">
        <v>615</v>
      </c>
      <c r="AG29" s="30">
        <v>3424</v>
      </c>
      <c r="AH29" s="30">
        <v>658</v>
      </c>
      <c r="AI29" s="30">
        <v>660</v>
      </c>
      <c r="AJ29" s="30">
        <v>674</v>
      </c>
      <c r="AK29" s="30">
        <v>703</v>
      </c>
      <c r="AL29" s="30">
        <v>729</v>
      </c>
      <c r="AM29" s="30">
        <v>4158</v>
      </c>
      <c r="AN29" s="30">
        <v>767</v>
      </c>
      <c r="AO29" s="30">
        <v>812</v>
      </c>
      <c r="AP29" s="30">
        <v>849</v>
      </c>
      <c r="AQ29" s="30">
        <v>880</v>
      </c>
      <c r="AR29" s="30">
        <v>850</v>
      </c>
      <c r="AS29" s="30">
        <v>4809</v>
      </c>
      <c r="AT29" s="30">
        <v>5017</v>
      </c>
      <c r="AU29" s="30">
        <v>4513</v>
      </c>
      <c r="AV29" s="30">
        <v>3803</v>
      </c>
      <c r="AW29" s="30">
        <v>3913</v>
      </c>
      <c r="AX29" s="30">
        <v>4705</v>
      </c>
      <c r="AY29" s="30">
        <v>4926</v>
      </c>
      <c r="AZ29" s="30">
        <v>3958</v>
      </c>
      <c r="BA29" s="30">
        <v>2640</v>
      </c>
      <c r="BB29" s="30">
        <v>2101</v>
      </c>
      <c r="BC29" s="30">
        <v>1559</v>
      </c>
      <c r="BD29" s="30">
        <v>1260</v>
      </c>
      <c r="BE29" s="30">
        <v>9974</v>
      </c>
      <c r="BF29" s="30">
        <v>51999</v>
      </c>
      <c r="BG29" s="30">
        <v>37695</v>
      </c>
      <c r="BH29" s="30">
        <v>19639</v>
      </c>
      <c r="BI29" s="30">
        <v>18056</v>
      </c>
      <c r="BJ29" s="30">
        <v>23134</v>
      </c>
      <c r="BK29" s="30">
        <v>14561</v>
      </c>
      <c r="BL29" s="30">
        <v>7950</v>
      </c>
      <c r="BM29" s="30">
        <v>6611</v>
      </c>
      <c r="BN29" s="30">
        <v>14304</v>
      </c>
      <c r="BO29" s="30">
        <v>4342</v>
      </c>
      <c r="BP29" s="30">
        <v>9962</v>
      </c>
      <c r="BQ29" s="30">
        <v>61973</v>
      </c>
      <c r="BR29" s="30">
        <v>8252</v>
      </c>
      <c r="BS29" s="30">
        <v>42203</v>
      </c>
      <c r="BT29" s="30">
        <v>11518</v>
      </c>
      <c r="BU29" s="30">
        <v>13088</v>
      </c>
      <c r="BV29" s="30">
        <v>2101</v>
      </c>
      <c r="BW29" s="30">
        <v>3553</v>
      </c>
      <c r="BX29" s="30">
        <v>1637</v>
      </c>
      <c r="BY29" s="30">
        <v>1758</v>
      </c>
      <c r="BZ29" s="30">
        <v>4039</v>
      </c>
      <c r="CA29" s="30">
        <v>14208</v>
      </c>
    </row>
    <row r="30" spans="1:79">
      <c r="A30" s="1">
        <v>1863</v>
      </c>
      <c r="B30" s="27" t="s">
        <v>26</v>
      </c>
      <c r="C30" s="28">
        <v>189111</v>
      </c>
      <c r="D30" s="29">
        <v>36245</v>
      </c>
      <c r="E30" s="29">
        <v>152866</v>
      </c>
      <c r="F30" s="29">
        <v>27801</v>
      </c>
      <c r="G30" s="29">
        <v>95035</v>
      </c>
      <c r="H30" s="29">
        <v>30030</v>
      </c>
      <c r="I30" s="30">
        <v>10637</v>
      </c>
      <c r="J30" s="30">
        <v>2238</v>
      </c>
      <c r="K30" s="30">
        <v>2115</v>
      </c>
      <c r="L30" s="30">
        <v>2045</v>
      </c>
      <c r="M30" s="30">
        <v>2116</v>
      </c>
      <c r="N30" s="30">
        <v>2123</v>
      </c>
      <c r="O30" s="893">
        <v>10025</v>
      </c>
      <c r="P30" s="30">
        <v>2071</v>
      </c>
      <c r="Q30" s="30">
        <v>2041</v>
      </c>
      <c r="R30" s="30">
        <v>2063</v>
      </c>
      <c r="S30" s="30">
        <v>1995</v>
      </c>
      <c r="T30" s="30">
        <v>1855</v>
      </c>
      <c r="U30" s="893">
        <v>8011</v>
      </c>
      <c r="V30" s="30">
        <v>1719</v>
      </c>
      <c r="W30" s="30">
        <v>1625</v>
      </c>
      <c r="X30" s="30">
        <v>1577</v>
      </c>
      <c r="Y30" s="30">
        <v>1552</v>
      </c>
      <c r="Z30" s="30">
        <v>1538</v>
      </c>
      <c r="AA30" s="30">
        <v>9667</v>
      </c>
      <c r="AB30" s="30">
        <v>1539</v>
      </c>
      <c r="AC30" s="30">
        <v>1870</v>
      </c>
      <c r="AD30" s="30">
        <v>2122</v>
      </c>
      <c r="AE30" s="30">
        <v>2041</v>
      </c>
      <c r="AF30" s="30">
        <v>2095</v>
      </c>
      <c r="AG30" s="30">
        <v>10807</v>
      </c>
      <c r="AH30" s="30">
        <v>2252</v>
      </c>
      <c r="AI30" s="30">
        <v>2167</v>
      </c>
      <c r="AJ30" s="30">
        <v>2086</v>
      </c>
      <c r="AK30" s="30">
        <v>2196</v>
      </c>
      <c r="AL30" s="30">
        <v>2106</v>
      </c>
      <c r="AM30" s="30">
        <v>14899</v>
      </c>
      <c r="AN30" s="30">
        <v>2308</v>
      </c>
      <c r="AO30" s="30">
        <v>2824</v>
      </c>
      <c r="AP30" s="30">
        <v>3102</v>
      </c>
      <c r="AQ30" s="30">
        <v>3256</v>
      </c>
      <c r="AR30" s="30">
        <v>3409</v>
      </c>
      <c r="AS30" s="30">
        <v>18783</v>
      </c>
      <c r="AT30" s="30">
        <v>16714</v>
      </c>
      <c r="AU30" s="30">
        <v>13398</v>
      </c>
      <c r="AV30" s="30">
        <v>10334</v>
      </c>
      <c r="AW30" s="30">
        <v>10240</v>
      </c>
      <c r="AX30" s="30">
        <v>12261</v>
      </c>
      <c r="AY30" s="30">
        <v>13305</v>
      </c>
      <c r="AZ30" s="30">
        <v>10615</v>
      </c>
      <c r="BA30" s="30">
        <v>6457</v>
      </c>
      <c r="BB30" s="30">
        <v>5152</v>
      </c>
      <c r="BC30" s="30">
        <v>4323</v>
      </c>
      <c r="BD30" s="30">
        <v>3483</v>
      </c>
      <c r="BE30" s="30">
        <v>34204</v>
      </c>
      <c r="BF30" s="30">
        <v>154907</v>
      </c>
      <c r="BG30" s="30">
        <v>117554</v>
      </c>
      <c r="BH30" s="30">
        <v>60271</v>
      </c>
      <c r="BI30" s="30">
        <v>57283</v>
      </c>
      <c r="BJ30" s="30">
        <v>78737</v>
      </c>
      <c r="BK30" s="30">
        <v>38817</v>
      </c>
      <c r="BL30" s="30">
        <v>21309</v>
      </c>
      <c r="BM30" s="30">
        <v>17508</v>
      </c>
      <c r="BN30" s="30">
        <v>37353</v>
      </c>
      <c r="BO30" s="30">
        <v>11921</v>
      </c>
      <c r="BP30" s="30">
        <v>25432</v>
      </c>
      <c r="BQ30" s="30">
        <v>189111</v>
      </c>
      <c r="BR30" s="30">
        <v>28673</v>
      </c>
      <c r="BS30" s="30">
        <v>130408</v>
      </c>
      <c r="BT30" s="30">
        <v>30030</v>
      </c>
      <c r="BU30" s="30">
        <v>42749</v>
      </c>
      <c r="BV30" s="30">
        <v>8351</v>
      </c>
      <c r="BW30" s="30">
        <v>10834</v>
      </c>
      <c r="BX30" s="30">
        <v>4629</v>
      </c>
      <c r="BY30" s="30">
        <v>6033</v>
      </c>
      <c r="BZ30" s="30">
        <v>12902</v>
      </c>
      <c r="CA30" s="30">
        <v>47929</v>
      </c>
    </row>
    <row r="31" spans="1:79">
      <c r="A31" s="1">
        <v>1864</v>
      </c>
      <c r="B31" s="27" t="s">
        <v>27</v>
      </c>
      <c r="C31" s="28">
        <v>47527</v>
      </c>
      <c r="D31" s="29">
        <v>7911</v>
      </c>
      <c r="E31" s="29">
        <v>39616</v>
      </c>
      <c r="F31" s="29">
        <v>6350</v>
      </c>
      <c r="G31" s="29">
        <v>24463</v>
      </c>
      <c r="H31" s="29">
        <v>8803</v>
      </c>
      <c r="I31" s="30">
        <v>1746</v>
      </c>
      <c r="J31" s="30">
        <v>349</v>
      </c>
      <c r="K31" s="30">
        <v>369</v>
      </c>
      <c r="L31" s="30">
        <v>355</v>
      </c>
      <c r="M31" s="30">
        <v>318</v>
      </c>
      <c r="N31" s="30">
        <v>355</v>
      </c>
      <c r="O31" s="893">
        <v>2170</v>
      </c>
      <c r="P31" s="30">
        <v>403</v>
      </c>
      <c r="Q31" s="30">
        <v>425</v>
      </c>
      <c r="R31" s="30">
        <v>426</v>
      </c>
      <c r="S31" s="30">
        <v>451</v>
      </c>
      <c r="T31" s="30">
        <v>465</v>
      </c>
      <c r="U31" s="893">
        <v>2164</v>
      </c>
      <c r="V31" s="30">
        <v>451</v>
      </c>
      <c r="W31" s="30">
        <v>448</v>
      </c>
      <c r="X31" s="30">
        <v>418</v>
      </c>
      <c r="Y31" s="30">
        <v>410</v>
      </c>
      <c r="Z31" s="30">
        <v>437</v>
      </c>
      <c r="AA31" s="30">
        <v>2304</v>
      </c>
      <c r="AB31" s="30">
        <v>456</v>
      </c>
      <c r="AC31" s="30">
        <v>453</v>
      </c>
      <c r="AD31" s="30">
        <v>458</v>
      </c>
      <c r="AE31" s="30">
        <v>464</v>
      </c>
      <c r="AF31" s="30">
        <v>473</v>
      </c>
      <c r="AG31" s="30">
        <v>2670</v>
      </c>
      <c r="AH31" s="30">
        <v>486</v>
      </c>
      <c r="AI31" s="30">
        <v>483</v>
      </c>
      <c r="AJ31" s="30">
        <v>527</v>
      </c>
      <c r="AK31" s="30">
        <v>571</v>
      </c>
      <c r="AL31" s="30">
        <v>603</v>
      </c>
      <c r="AM31" s="30">
        <v>3207</v>
      </c>
      <c r="AN31" s="30">
        <v>644</v>
      </c>
      <c r="AO31" s="30">
        <v>641</v>
      </c>
      <c r="AP31" s="30">
        <v>642</v>
      </c>
      <c r="AQ31" s="30">
        <v>642</v>
      </c>
      <c r="AR31" s="30">
        <v>638</v>
      </c>
      <c r="AS31" s="30">
        <v>3462</v>
      </c>
      <c r="AT31" s="30">
        <v>3684</v>
      </c>
      <c r="AU31" s="30">
        <v>3668</v>
      </c>
      <c r="AV31" s="30">
        <v>3326</v>
      </c>
      <c r="AW31" s="30">
        <v>3261</v>
      </c>
      <c r="AX31" s="30">
        <v>3478</v>
      </c>
      <c r="AY31" s="30">
        <v>3584</v>
      </c>
      <c r="AZ31" s="30">
        <v>3265</v>
      </c>
      <c r="BA31" s="30">
        <v>2203</v>
      </c>
      <c r="BB31" s="30">
        <v>1549</v>
      </c>
      <c r="BC31" s="30">
        <v>1030</v>
      </c>
      <c r="BD31" s="30">
        <v>756</v>
      </c>
      <c r="BE31" s="30">
        <v>7447</v>
      </c>
      <c r="BF31" s="30">
        <v>40080</v>
      </c>
      <c r="BG31" s="30">
        <v>29236</v>
      </c>
      <c r="BH31" s="30">
        <v>15402</v>
      </c>
      <c r="BI31" s="30">
        <v>13834</v>
      </c>
      <c r="BJ31" s="30">
        <v>17628</v>
      </c>
      <c r="BK31" s="30">
        <v>11608</v>
      </c>
      <c r="BL31" s="30">
        <v>6405</v>
      </c>
      <c r="BM31" s="30">
        <v>5203</v>
      </c>
      <c r="BN31" s="30">
        <v>10844</v>
      </c>
      <c r="BO31" s="30">
        <v>3539</v>
      </c>
      <c r="BP31" s="30">
        <v>7305</v>
      </c>
      <c r="BQ31" s="30">
        <v>47527</v>
      </c>
      <c r="BR31" s="30">
        <v>6080</v>
      </c>
      <c r="BS31" s="30">
        <v>32644</v>
      </c>
      <c r="BT31" s="30">
        <v>8803</v>
      </c>
      <c r="BU31" s="30">
        <v>9981</v>
      </c>
      <c r="BV31" s="30">
        <v>1501</v>
      </c>
      <c r="BW31" s="30">
        <v>2659</v>
      </c>
      <c r="BX31" s="30">
        <v>1303</v>
      </c>
      <c r="BY31" s="30">
        <v>1375</v>
      </c>
      <c r="BZ31" s="30">
        <v>3143</v>
      </c>
      <c r="CA31" s="30">
        <v>10949</v>
      </c>
    </row>
    <row r="32" spans="1:79">
      <c r="C32" s="19">
        <f>SUM(C7:C31)</f>
        <v>2127687</v>
      </c>
      <c r="J32" s="19">
        <f>SUM(J7:J31)</f>
        <v>20991</v>
      </c>
      <c r="K32" s="19">
        <f t="shared" ref="K32:AE32" si="0">SUM(K7:K31)</f>
        <v>20097</v>
      </c>
      <c r="L32" s="19">
        <f t="shared" si="0"/>
        <v>19856</v>
      </c>
      <c r="M32" s="19">
        <f t="shared" si="0"/>
        <v>20157</v>
      </c>
      <c r="N32" s="19">
        <f t="shared" si="0"/>
        <v>20799</v>
      </c>
      <c r="O32" s="894">
        <f t="shared" si="0"/>
        <v>113154</v>
      </c>
      <c r="P32" s="19">
        <f t="shared" si="0"/>
        <v>21406</v>
      </c>
      <c r="Q32" s="19">
        <f t="shared" si="0"/>
        <v>21935</v>
      </c>
      <c r="R32" s="19">
        <f t="shared" si="0"/>
        <v>23049</v>
      </c>
      <c r="S32" s="19">
        <f t="shared" si="0"/>
        <v>23758</v>
      </c>
      <c r="T32" s="19">
        <f t="shared" si="0"/>
        <v>23006</v>
      </c>
      <c r="U32" s="894">
        <f t="shared" si="0"/>
        <v>106643</v>
      </c>
      <c r="V32" s="19">
        <f t="shared" si="0"/>
        <v>21814</v>
      </c>
      <c r="W32" s="19">
        <f t="shared" si="0"/>
        <v>21332</v>
      </c>
      <c r="X32" s="19">
        <f t="shared" si="0"/>
        <v>21194</v>
      </c>
      <c r="Y32" s="19">
        <f t="shared" si="0"/>
        <v>20998</v>
      </c>
      <c r="Z32" s="19">
        <f t="shared" si="0"/>
        <v>21305</v>
      </c>
      <c r="AA32" s="19">
        <f t="shared" si="0"/>
        <v>117457</v>
      </c>
      <c r="AB32" s="894">
        <f t="shared" si="0"/>
        <v>21904</v>
      </c>
      <c r="AC32" s="894">
        <f t="shared" si="0"/>
        <v>22860</v>
      </c>
      <c r="AD32" s="19">
        <f t="shared" si="0"/>
        <v>23708</v>
      </c>
      <c r="AE32" s="19">
        <f t="shared" si="0"/>
        <v>24121</v>
      </c>
    </row>
    <row r="33" spans="29:29">
      <c r="AC33" s="894">
        <f>SUM(AB32:AC32)</f>
        <v>44764</v>
      </c>
    </row>
    <row r="35" spans="29:29">
      <c r="AC35" s="19">
        <f>SUM(O32+U32+AC33)</f>
        <v>264561</v>
      </c>
    </row>
  </sheetData>
  <autoFilter ref="A6:CE6">
    <filterColumn colId="4"/>
    <filterColumn colId="57"/>
    <sortState ref="A7:CC31">
      <sortCondition ref="A6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4.25"/>
  <cols>
    <col min="1" max="16384" width="9.140625" style="331"/>
  </cols>
  <sheetData>
    <row r="1" spans="1:8">
      <c r="A1" s="410" t="s">
        <v>1028</v>
      </c>
      <c r="B1" s="411"/>
      <c r="C1" s="411"/>
      <c r="D1" s="411"/>
      <c r="E1" s="411"/>
      <c r="F1" s="411"/>
      <c r="G1" s="411"/>
      <c r="H1" s="412"/>
    </row>
    <row r="2" spans="1:8">
      <c r="A2" s="412" t="s">
        <v>1065</v>
      </c>
      <c r="B2" s="411"/>
      <c r="C2" s="411"/>
      <c r="D2" s="411"/>
      <c r="E2" s="411"/>
      <c r="F2" s="411"/>
      <c r="G2" s="411"/>
      <c r="H2" s="412"/>
    </row>
    <row r="3" spans="1:8">
      <c r="A3" s="413"/>
      <c r="B3" s="411"/>
      <c r="C3" s="411"/>
      <c r="D3" s="411"/>
      <c r="E3" s="411"/>
      <c r="F3" s="411"/>
      <c r="G3" s="411"/>
      <c r="H3" s="412"/>
    </row>
    <row r="4" spans="1:8">
      <c r="A4" s="413"/>
      <c r="B4" s="411"/>
      <c r="C4" s="411"/>
      <c r="D4" s="411"/>
      <c r="E4" s="411"/>
      <c r="F4" s="411"/>
      <c r="G4" s="411"/>
      <c r="H4" s="412"/>
    </row>
    <row r="5" spans="1:8" ht="33.75">
      <c r="A5" s="414" t="s">
        <v>1022</v>
      </c>
      <c r="B5" s="415" t="s">
        <v>1060</v>
      </c>
      <c r="C5" s="415" t="s">
        <v>1060</v>
      </c>
      <c r="D5" s="415" t="s">
        <v>1060</v>
      </c>
      <c r="E5" s="415" t="s">
        <v>1060</v>
      </c>
      <c r="F5" s="415" t="s">
        <v>1060</v>
      </c>
      <c r="G5" s="415" t="s">
        <v>1060</v>
      </c>
    </row>
    <row r="6" spans="1:8">
      <c r="A6" s="416" t="s">
        <v>2</v>
      </c>
      <c r="B6" s="397" t="s">
        <v>2</v>
      </c>
      <c r="C6" s="417" t="s">
        <v>1066</v>
      </c>
      <c r="D6" s="418" t="s">
        <v>1067</v>
      </c>
      <c r="E6" s="417" t="s">
        <v>1068</v>
      </c>
      <c r="F6" s="417" t="s">
        <v>1069</v>
      </c>
      <c r="G6" s="417" t="s">
        <v>1070</v>
      </c>
    </row>
    <row r="7" spans="1:8">
      <c r="A7" s="419">
        <v>2004</v>
      </c>
      <c r="B7" s="420">
        <v>1803</v>
      </c>
      <c r="C7" s="421">
        <v>185</v>
      </c>
      <c r="D7" s="422">
        <v>237</v>
      </c>
      <c r="E7" s="422">
        <v>399</v>
      </c>
      <c r="F7" s="422">
        <v>609</v>
      </c>
      <c r="G7" s="420">
        <v>373</v>
      </c>
    </row>
    <row r="8" spans="1:8">
      <c r="A8" s="423">
        <v>2005</v>
      </c>
      <c r="B8" s="400">
        <v>1618</v>
      </c>
      <c r="C8" s="400">
        <v>165</v>
      </c>
      <c r="D8" s="400">
        <v>194</v>
      </c>
      <c r="E8" s="400">
        <v>392</v>
      </c>
      <c r="F8" s="400">
        <v>577</v>
      </c>
      <c r="G8" s="400">
        <v>290</v>
      </c>
    </row>
    <row r="9" spans="1:8">
      <c r="A9" s="423">
        <v>2006</v>
      </c>
      <c r="B9" s="400">
        <v>1528</v>
      </c>
      <c r="C9" s="400">
        <v>193</v>
      </c>
      <c r="D9" s="400">
        <v>201</v>
      </c>
      <c r="E9" s="400">
        <v>338</v>
      </c>
      <c r="F9" s="424">
        <v>523</v>
      </c>
      <c r="G9" s="424">
        <v>273</v>
      </c>
    </row>
    <row r="10" spans="1:8">
      <c r="A10" s="425">
        <v>2007</v>
      </c>
      <c r="B10" s="400">
        <v>1558</v>
      </c>
      <c r="C10" s="400">
        <v>225</v>
      </c>
      <c r="D10" s="400">
        <v>195</v>
      </c>
      <c r="E10" s="400">
        <v>386</v>
      </c>
      <c r="F10" s="400">
        <v>479</v>
      </c>
      <c r="G10" s="400">
        <v>273</v>
      </c>
    </row>
    <row r="11" spans="1:8">
      <c r="A11" s="425">
        <v>2008</v>
      </c>
      <c r="B11" s="400">
        <v>1419</v>
      </c>
      <c r="C11" s="400">
        <v>162</v>
      </c>
      <c r="D11" s="403">
        <v>180</v>
      </c>
      <c r="E11" s="403">
        <v>397</v>
      </c>
      <c r="F11" s="403">
        <v>418</v>
      </c>
      <c r="G11" s="403">
        <v>262</v>
      </c>
    </row>
    <row r="12" spans="1:8">
      <c r="A12" s="426" t="s">
        <v>1071</v>
      </c>
      <c r="B12" s="403">
        <v>1191</v>
      </c>
      <c r="C12" s="403">
        <v>165</v>
      </c>
      <c r="D12" s="403">
        <v>168</v>
      </c>
      <c r="E12" s="403">
        <v>314</v>
      </c>
      <c r="F12" s="403">
        <v>327</v>
      </c>
      <c r="G12" s="427">
        <v>217</v>
      </c>
    </row>
    <row r="13" spans="1:8">
      <c r="A13" s="426" t="s">
        <v>1072</v>
      </c>
      <c r="B13" s="403">
        <v>1218</v>
      </c>
      <c r="C13" s="403">
        <v>160</v>
      </c>
      <c r="D13" s="403">
        <v>160</v>
      </c>
      <c r="E13" s="403">
        <v>299</v>
      </c>
      <c r="F13" s="403">
        <v>364</v>
      </c>
      <c r="G13" s="403">
        <v>235</v>
      </c>
    </row>
    <row r="14" spans="1:8">
      <c r="A14" s="426">
        <v>2011</v>
      </c>
      <c r="B14" s="428">
        <v>1235</v>
      </c>
      <c r="C14" s="403">
        <v>116</v>
      </c>
      <c r="D14" s="428">
        <v>154</v>
      </c>
      <c r="E14" s="428">
        <v>312</v>
      </c>
      <c r="F14" s="428">
        <v>404</v>
      </c>
      <c r="G14" s="403">
        <v>249</v>
      </c>
    </row>
    <row r="15" spans="1:8">
      <c r="A15" s="426">
        <v>2012</v>
      </c>
      <c r="B15" s="403">
        <v>1180</v>
      </c>
      <c r="C15" s="403">
        <v>112</v>
      </c>
      <c r="D15" s="403">
        <v>158</v>
      </c>
      <c r="E15" s="403">
        <v>367</v>
      </c>
      <c r="F15" s="403">
        <v>347</v>
      </c>
      <c r="G15" s="403">
        <v>196</v>
      </c>
    </row>
    <row r="16" spans="1:8">
      <c r="A16" s="405">
        <v>2013</v>
      </c>
      <c r="B16" s="402">
        <v>1034</v>
      </c>
      <c r="C16" s="402">
        <v>102</v>
      </c>
      <c r="D16" s="402">
        <v>102</v>
      </c>
      <c r="E16" s="402">
        <v>213</v>
      </c>
      <c r="F16" s="402">
        <v>307</v>
      </c>
      <c r="G16" s="402">
        <v>310</v>
      </c>
    </row>
    <row r="17" spans="1:7">
      <c r="A17" s="405">
        <v>2014</v>
      </c>
      <c r="B17" s="402">
        <v>839</v>
      </c>
      <c r="C17" s="402">
        <v>82</v>
      </c>
      <c r="D17" s="402">
        <v>91</v>
      </c>
      <c r="E17" s="402">
        <v>200</v>
      </c>
      <c r="F17" s="402">
        <v>247</v>
      </c>
      <c r="G17" s="402">
        <v>219</v>
      </c>
    </row>
    <row r="18" spans="1:7">
      <c r="A18" s="405">
        <v>2015</v>
      </c>
      <c r="B18" s="429">
        <v>689</v>
      </c>
      <c r="C18" s="402">
        <v>64</v>
      </c>
      <c r="D18" s="402">
        <v>101</v>
      </c>
      <c r="E18" s="402">
        <v>136</v>
      </c>
      <c r="F18" s="402">
        <v>217</v>
      </c>
      <c r="G18" s="402">
        <v>171</v>
      </c>
    </row>
    <row r="19" spans="1:7">
      <c r="A19" s="935" t="s">
        <v>1073</v>
      </c>
      <c r="B19" s="935"/>
      <c r="C19" s="430"/>
      <c r="D19" s="430"/>
      <c r="E19" s="430"/>
      <c r="F19" s="430"/>
      <c r="G19" s="430"/>
    </row>
    <row r="20" spans="1:7">
      <c r="A20" s="423">
        <v>2004</v>
      </c>
      <c r="B20" s="431">
        <v>329.23929835325566</v>
      </c>
      <c r="C20" s="431">
        <v>296.42210507763053</v>
      </c>
      <c r="D20" s="432">
        <v>515.65457670633793</v>
      </c>
      <c r="E20" s="432">
        <v>307.73502394780076</v>
      </c>
      <c r="F20" s="432">
        <v>373.06804050453013</v>
      </c>
      <c r="G20" s="432">
        <v>254.8580174369346</v>
      </c>
    </row>
    <row r="21" spans="1:7">
      <c r="A21" s="423" t="s">
        <v>1074</v>
      </c>
      <c r="B21" s="433">
        <v>310.8</v>
      </c>
      <c r="C21" s="431">
        <v>269.89999999999998</v>
      </c>
      <c r="D21" s="432">
        <v>456.9</v>
      </c>
      <c r="E21" s="432">
        <v>317.2</v>
      </c>
      <c r="F21" s="432">
        <v>380</v>
      </c>
      <c r="G21" s="433">
        <v>204.8</v>
      </c>
    </row>
    <row r="22" spans="1:7">
      <c r="A22" s="423" t="s">
        <v>1075</v>
      </c>
      <c r="B22" s="433">
        <v>303</v>
      </c>
      <c r="C22" s="431">
        <v>315.89999999999998</v>
      </c>
      <c r="D22" s="432">
        <v>487.4</v>
      </c>
      <c r="E22" s="432">
        <v>285.8</v>
      </c>
      <c r="F22" s="432">
        <v>362.2</v>
      </c>
      <c r="G22" s="433">
        <v>196</v>
      </c>
    </row>
    <row r="23" spans="1:7">
      <c r="A23" s="425" t="s">
        <v>1076</v>
      </c>
      <c r="B23" s="433">
        <v>318.60000000000002</v>
      </c>
      <c r="C23" s="431">
        <v>365.9</v>
      </c>
      <c r="D23" s="432">
        <v>480</v>
      </c>
      <c r="E23" s="432">
        <v>339.7</v>
      </c>
      <c r="F23" s="432">
        <v>348.5</v>
      </c>
      <c r="G23" s="432">
        <v>201.1</v>
      </c>
    </row>
    <row r="24" spans="1:7">
      <c r="A24" s="425" t="s">
        <v>1077</v>
      </c>
      <c r="B24" s="433">
        <v>298.2</v>
      </c>
      <c r="C24" s="431">
        <v>256.2</v>
      </c>
      <c r="D24" s="432">
        <v>441.8</v>
      </c>
      <c r="E24" s="432">
        <v>362.6</v>
      </c>
      <c r="F24" s="432">
        <v>317.10000000000002</v>
      </c>
      <c r="G24" s="409">
        <v>200.6</v>
      </c>
    </row>
    <row r="25" spans="1:7">
      <c r="A25" s="434" t="s">
        <v>1071</v>
      </c>
      <c r="B25" s="407">
        <v>257.10000000000002</v>
      </c>
      <c r="C25" s="407">
        <v>252.6</v>
      </c>
      <c r="D25" s="432">
        <v>413.6</v>
      </c>
      <c r="E25" s="432">
        <v>296.2</v>
      </c>
      <c r="F25" s="432">
        <v>257.8</v>
      </c>
      <c r="G25" s="435">
        <v>174.4</v>
      </c>
    </row>
    <row r="26" spans="1:7">
      <c r="A26" s="434" t="s">
        <v>1072</v>
      </c>
      <c r="B26" s="407">
        <v>262.89999999999998</v>
      </c>
      <c r="C26" s="407">
        <v>229.6</v>
      </c>
      <c r="D26" s="407">
        <v>366</v>
      </c>
      <c r="E26" s="432">
        <v>278.3</v>
      </c>
      <c r="F26" s="432">
        <v>292.2</v>
      </c>
      <c r="G26" s="435">
        <v>199.4</v>
      </c>
    </row>
    <row r="27" spans="1:7">
      <c r="A27" s="426">
        <v>2011</v>
      </c>
      <c r="B27" s="436">
        <v>273.10000000000002</v>
      </c>
      <c r="C27" s="436">
        <v>172.7</v>
      </c>
      <c r="D27" s="407">
        <v>333.7</v>
      </c>
      <c r="E27" s="436">
        <v>292.8</v>
      </c>
      <c r="F27" s="436">
        <v>336.7</v>
      </c>
      <c r="G27" s="436">
        <v>221.8</v>
      </c>
    </row>
    <row r="28" spans="1:7">
      <c r="A28" s="426">
        <v>2012</v>
      </c>
      <c r="B28" s="435">
        <v>266.3</v>
      </c>
      <c r="C28" s="436">
        <v>173.3</v>
      </c>
      <c r="D28" s="407">
        <v>332.5</v>
      </c>
      <c r="E28" s="436">
        <v>342.5</v>
      </c>
      <c r="F28" s="436">
        <v>299</v>
      </c>
      <c r="G28" s="435">
        <v>181.9</v>
      </c>
    </row>
    <row r="29" spans="1:7">
      <c r="A29" s="405">
        <v>2013</v>
      </c>
      <c r="B29" s="437">
        <v>238.1</v>
      </c>
      <c r="C29" s="437">
        <v>162.69999999999999</v>
      </c>
      <c r="D29" s="437">
        <v>221.4</v>
      </c>
      <c r="E29" s="437">
        <v>193.9</v>
      </c>
      <c r="F29" s="437">
        <v>273.3</v>
      </c>
      <c r="G29" s="437">
        <v>299.89999999999998</v>
      </c>
    </row>
    <row r="30" spans="1:7">
      <c r="A30" s="405">
        <v>2014</v>
      </c>
      <c r="B30" s="437">
        <v>196.3</v>
      </c>
      <c r="C30" s="437">
        <v>134.19999999999999</v>
      </c>
      <c r="D30" s="437">
        <v>207.4</v>
      </c>
      <c r="E30" s="437">
        <v>177.7</v>
      </c>
      <c r="F30" s="437">
        <v>225.6</v>
      </c>
      <c r="G30" s="437">
        <v>218.1</v>
      </c>
    </row>
    <row r="31" spans="1:7">
      <c r="A31" s="405">
        <v>2015</v>
      </c>
      <c r="B31" s="437">
        <v>164</v>
      </c>
      <c r="C31" s="437">
        <v>107.7</v>
      </c>
      <c r="D31" s="437">
        <v>236.2</v>
      </c>
      <c r="E31" s="437">
        <v>119.9</v>
      </c>
      <c r="F31" s="437">
        <v>202.4</v>
      </c>
      <c r="G31" s="437">
        <v>175.7</v>
      </c>
    </row>
  </sheetData>
  <mergeCells count="1">
    <mergeCell ref="A19:B19"/>
  </mergeCells>
  <hyperlinks>
    <hyperlink ref="A1" r:id="rId1" display="https://bdoz.rzeszow.uw.gov.pl/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/>
  </sheetViews>
  <sheetFormatPr defaultRowHeight="14.25"/>
  <cols>
    <col min="1" max="16384" width="9.140625" style="331"/>
  </cols>
  <sheetData>
    <row r="1" spans="1:7">
      <c r="A1" s="410" t="s">
        <v>1028</v>
      </c>
    </row>
    <row r="2" spans="1:7">
      <c r="A2" s="331" t="s">
        <v>1078</v>
      </c>
    </row>
    <row r="3" spans="1:7">
      <c r="A3" s="331" t="s">
        <v>1079</v>
      </c>
    </row>
    <row r="5" spans="1:7" ht="45">
      <c r="A5" s="414" t="s">
        <v>1022</v>
      </c>
      <c r="B5" s="415" t="s">
        <v>1061</v>
      </c>
      <c r="C5" s="415" t="s">
        <v>1061</v>
      </c>
      <c r="D5" s="415" t="s">
        <v>1061</v>
      </c>
      <c r="E5" s="415" t="s">
        <v>1061</v>
      </c>
      <c r="F5" s="415" t="s">
        <v>1061</v>
      </c>
      <c r="G5" s="415" t="s">
        <v>1061</v>
      </c>
    </row>
    <row r="6" spans="1:7">
      <c r="A6" s="416" t="s">
        <v>2</v>
      </c>
      <c r="B6" s="397"/>
      <c r="C6" s="417" t="s">
        <v>1066</v>
      </c>
      <c r="D6" s="418" t="s">
        <v>1067</v>
      </c>
      <c r="E6" s="417" t="s">
        <v>1068</v>
      </c>
      <c r="F6" s="417" t="s">
        <v>1069</v>
      </c>
      <c r="G6" s="417" t="s">
        <v>1070</v>
      </c>
    </row>
    <row r="7" spans="1:7">
      <c r="A7" s="419">
        <v>2004</v>
      </c>
      <c r="B7" s="420">
        <v>2088</v>
      </c>
      <c r="C7" s="421">
        <v>95</v>
      </c>
      <c r="D7" s="422">
        <v>171</v>
      </c>
      <c r="E7" s="422">
        <v>486</v>
      </c>
      <c r="F7" s="422">
        <v>682</v>
      </c>
      <c r="G7" s="420">
        <v>654</v>
      </c>
    </row>
    <row r="8" spans="1:7">
      <c r="A8" s="423">
        <v>2005</v>
      </c>
      <c r="B8" s="400">
        <v>2156</v>
      </c>
      <c r="C8" s="400">
        <v>85</v>
      </c>
      <c r="D8" s="400">
        <v>201</v>
      </c>
      <c r="E8" s="400">
        <v>466</v>
      </c>
      <c r="F8" s="400">
        <v>784</v>
      </c>
      <c r="G8" s="400">
        <v>620</v>
      </c>
    </row>
    <row r="9" spans="1:7">
      <c r="A9" s="423">
        <v>2006</v>
      </c>
      <c r="B9" s="400">
        <v>2198</v>
      </c>
      <c r="C9" s="400">
        <v>86</v>
      </c>
      <c r="D9" s="400">
        <v>198</v>
      </c>
      <c r="E9" s="400">
        <v>523</v>
      </c>
      <c r="F9" s="424">
        <v>774</v>
      </c>
      <c r="G9" s="424">
        <v>617</v>
      </c>
    </row>
    <row r="10" spans="1:7">
      <c r="A10" s="425">
        <v>2007</v>
      </c>
      <c r="B10" s="400">
        <v>2214</v>
      </c>
      <c r="C10" s="400">
        <v>87</v>
      </c>
      <c r="D10" s="400">
        <v>187</v>
      </c>
      <c r="E10" s="400">
        <v>516</v>
      </c>
      <c r="F10" s="400">
        <v>754</v>
      </c>
      <c r="G10" s="400">
        <v>670</v>
      </c>
    </row>
    <row r="11" spans="1:7">
      <c r="A11" s="425">
        <v>2008</v>
      </c>
      <c r="B11" s="400">
        <v>2119</v>
      </c>
      <c r="C11" s="400">
        <v>80</v>
      </c>
      <c r="D11" s="403">
        <v>195</v>
      </c>
      <c r="E11" s="403">
        <v>517</v>
      </c>
      <c r="F11" s="403">
        <v>714</v>
      </c>
      <c r="G11" s="403">
        <v>613</v>
      </c>
    </row>
    <row r="12" spans="1:7">
      <c r="A12" s="426" t="s">
        <v>1071</v>
      </c>
      <c r="B12" s="403">
        <v>2100</v>
      </c>
      <c r="C12" s="403">
        <v>71</v>
      </c>
      <c r="D12" s="403">
        <v>184</v>
      </c>
      <c r="E12" s="403">
        <v>487</v>
      </c>
      <c r="F12" s="403">
        <v>676</v>
      </c>
      <c r="G12" s="427">
        <v>682</v>
      </c>
    </row>
    <row r="13" spans="1:7">
      <c r="A13" s="426" t="s">
        <v>1072</v>
      </c>
      <c r="B13" s="403">
        <v>2204</v>
      </c>
      <c r="C13" s="403">
        <v>126</v>
      </c>
      <c r="D13" s="403">
        <v>191</v>
      </c>
      <c r="E13" s="403">
        <v>531</v>
      </c>
      <c r="F13" s="403">
        <v>763</v>
      </c>
      <c r="G13" s="403">
        <v>593</v>
      </c>
    </row>
    <row r="14" spans="1:7">
      <c r="A14" s="426">
        <v>2011</v>
      </c>
      <c r="B14" s="428">
        <v>2182</v>
      </c>
      <c r="C14" s="403">
        <v>109</v>
      </c>
      <c r="D14" s="428">
        <v>190</v>
      </c>
      <c r="E14" s="428">
        <v>495</v>
      </c>
      <c r="F14" s="428">
        <v>755</v>
      </c>
      <c r="G14" s="403">
        <v>633</v>
      </c>
    </row>
    <row r="15" spans="1:7">
      <c r="A15" s="426">
        <v>2012</v>
      </c>
      <c r="B15" s="403">
        <v>1997</v>
      </c>
      <c r="C15" s="403">
        <v>96</v>
      </c>
      <c r="D15" s="403">
        <v>204</v>
      </c>
      <c r="E15" s="403">
        <v>497</v>
      </c>
      <c r="F15" s="403">
        <v>652</v>
      </c>
      <c r="G15" s="403">
        <v>548</v>
      </c>
    </row>
    <row r="16" spans="1:7">
      <c r="A16" s="405">
        <v>2013</v>
      </c>
      <c r="B16" s="402">
        <v>1818</v>
      </c>
      <c r="C16" s="402">
        <v>71</v>
      </c>
      <c r="D16" s="402">
        <v>180</v>
      </c>
      <c r="E16" s="402">
        <v>455</v>
      </c>
      <c r="F16" s="402">
        <v>590</v>
      </c>
      <c r="G16" s="402">
        <v>522</v>
      </c>
    </row>
    <row r="17" spans="1:7">
      <c r="A17" s="405">
        <v>2014</v>
      </c>
      <c r="B17" s="402">
        <v>1547</v>
      </c>
      <c r="C17" s="402">
        <v>68</v>
      </c>
      <c r="D17" s="402">
        <v>160</v>
      </c>
      <c r="E17" s="402">
        <v>388</v>
      </c>
      <c r="F17" s="402">
        <v>464</v>
      </c>
      <c r="G17" s="402">
        <v>467</v>
      </c>
    </row>
    <row r="18" spans="1:7">
      <c r="A18" s="405">
        <v>2015</v>
      </c>
      <c r="B18" s="429">
        <v>1517</v>
      </c>
      <c r="C18" s="402">
        <v>60</v>
      </c>
      <c r="D18" s="402">
        <v>125</v>
      </c>
      <c r="E18" s="402">
        <v>401</v>
      </c>
      <c r="F18" s="402">
        <v>484</v>
      </c>
      <c r="G18" s="402">
        <v>447</v>
      </c>
    </row>
    <row r="19" spans="1:7">
      <c r="A19" s="935" t="s">
        <v>1073</v>
      </c>
      <c r="B19" s="935"/>
      <c r="C19" s="430"/>
      <c r="D19" s="430"/>
      <c r="E19" s="430"/>
      <c r="F19" s="430"/>
      <c r="G19" s="430"/>
    </row>
    <row r="20" spans="1:7">
      <c r="A20" s="423">
        <v>2004</v>
      </c>
      <c r="B20" s="431">
        <v>381.28211589661555</v>
      </c>
      <c r="C20" s="431">
        <v>152.21675666148596</v>
      </c>
      <c r="D20" s="432">
        <v>372.05456800330717</v>
      </c>
      <c r="E20" s="432">
        <v>374.83514195145654</v>
      </c>
      <c r="F20" s="432">
        <v>417.78719806911255</v>
      </c>
      <c r="G20" s="432">
        <v>446.8556123425073</v>
      </c>
    </row>
    <row r="21" spans="1:7">
      <c r="A21" s="423" t="s">
        <v>1074</v>
      </c>
      <c r="B21" s="433">
        <v>414.1</v>
      </c>
      <c r="C21" s="431">
        <v>139</v>
      </c>
      <c r="D21" s="432">
        <v>473.4</v>
      </c>
      <c r="E21" s="432">
        <v>377.1</v>
      </c>
      <c r="F21" s="432">
        <v>516.29999999999995</v>
      </c>
      <c r="G21" s="433">
        <v>437.9</v>
      </c>
    </row>
    <row r="22" spans="1:7">
      <c r="A22" s="423" t="s">
        <v>1075</v>
      </c>
      <c r="B22" s="433">
        <v>435.9</v>
      </c>
      <c r="C22" s="431">
        <v>140.80000000000001</v>
      </c>
      <c r="D22" s="432">
        <v>480.1</v>
      </c>
      <c r="E22" s="432">
        <v>442.2</v>
      </c>
      <c r="F22" s="432">
        <v>536</v>
      </c>
      <c r="G22" s="433">
        <v>443</v>
      </c>
    </row>
    <row r="23" spans="1:7">
      <c r="A23" s="425" t="s">
        <v>1076</v>
      </c>
      <c r="B23" s="433">
        <v>452.8</v>
      </c>
      <c r="C23" s="431">
        <v>141.5</v>
      </c>
      <c r="D23" s="432">
        <v>460.3</v>
      </c>
      <c r="E23" s="432">
        <v>454</v>
      </c>
      <c r="F23" s="432">
        <v>548.5</v>
      </c>
      <c r="G23" s="432">
        <v>493.5</v>
      </c>
    </row>
    <row r="24" spans="1:7">
      <c r="A24" s="425" t="s">
        <v>1077</v>
      </c>
      <c r="B24" s="433">
        <v>445.2</v>
      </c>
      <c r="C24" s="431">
        <v>126.5</v>
      </c>
      <c r="D24" s="432">
        <v>478.6</v>
      </c>
      <c r="E24" s="432">
        <v>472.2</v>
      </c>
      <c r="F24" s="432">
        <v>541.6</v>
      </c>
      <c r="G24" s="409">
        <v>469.3</v>
      </c>
    </row>
    <row r="25" spans="1:7">
      <c r="A25" s="434" t="s">
        <v>1071</v>
      </c>
      <c r="B25" s="407">
        <v>453.3</v>
      </c>
      <c r="C25" s="407">
        <v>108.7</v>
      </c>
      <c r="D25" s="432">
        <v>452.9</v>
      </c>
      <c r="E25" s="432">
        <v>459.4</v>
      </c>
      <c r="F25" s="432">
        <v>532.9</v>
      </c>
      <c r="G25" s="435">
        <v>548.1</v>
      </c>
    </row>
    <row r="26" spans="1:7">
      <c r="A26" s="434" t="s">
        <v>1072</v>
      </c>
      <c r="B26" s="407">
        <v>475.7</v>
      </c>
      <c r="C26" s="407">
        <v>180.8</v>
      </c>
      <c r="D26" s="407">
        <v>436.9</v>
      </c>
      <c r="E26" s="432">
        <v>494.2</v>
      </c>
      <c r="F26" s="432">
        <v>612.5</v>
      </c>
      <c r="G26" s="435">
        <v>503.1</v>
      </c>
    </row>
    <row r="27" spans="1:7">
      <c r="A27" s="426">
        <v>2011</v>
      </c>
      <c r="B27" s="436">
        <v>482.6</v>
      </c>
      <c r="C27" s="436">
        <v>162.30000000000001</v>
      </c>
      <c r="D27" s="407">
        <v>411.7</v>
      </c>
      <c r="E27" s="436">
        <v>464.5</v>
      </c>
      <c r="F27" s="436">
        <v>629.20000000000005</v>
      </c>
      <c r="G27" s="436">
        <v>563.9</v>
      </c>
    </row>
    <row r="28" spans="1:7">
      <c r="A28" s="426">
        <v>2012</v>
      </c>
      <c r="B28" s="435">
        <v>450.7</v>
      </c>
      <c r="C28" s="436">
        <v>148.5</v>
      </c>
      <c r="D28" s="407">
        <v>429.3</v>
      </c>
      <c r="E28" s="436">
        <v>463.8</v>
      </c>
      <c r="F28" s="436">
        <v>561.9</v>
      </c>
      <c r="G28" s="435">
        <v>508.7</v>
      </c>
    </row>
    <row r="29" spans="1:7">
      <c r="A29" s="405">
        <v>2013</v>
      </c>
      <c r="B29" s="437">
        <v>418.6</v>
      </c>
      <c r="C29" s="437">
        <v>113.2</v>
      </c>
      <c r="D29" s="437">
        <v>390.7</v>
      </c>
      <c r="E29" s="437">
        <v>414.2</v>
      </c>
      <c r="F29" s="437">
        <v>525.29999999999995</v>
      </c>
      <c r="G29" s="437">
        <v>505</v>
      </c>
    </row>
    <row r="30" spans="1:7">
      <c r="A30" s="405">
        <v>2014</v>
      </c>
      <c r="B30" s="437">
        <v>361.9</v>
      </c>
      <c r="C30" s="437">
        <v>111.3</v>
      </c>
      <c r="D30" s="437">
        <v>364.7</v>
      </c>
      <c r="E30" s="437">
        <v>344.8</v>
      </c>
      <c r="F30" s="437">
        <v>423.8</v>
      </c>
      <c r="G30" s="437">
        <v>465</v>
      </c>
    </row>
    <row r="31" spans="1:7">
      <c r="A31" s="405">
        <v>2015</v>
      </c>
      <c r="B31" s="437">
        <v>361</v>
      </c>
      <c r="C31" s="437">
        <v>101</v>
      </c>
      <c r="D31" s="437">
        <v>292.3</v>
      </c>
      <c r="E31" s="437">
        <v>353.5</v>
      </c>
      <c r="F31" s="437">
        <v>451.5</v>
      </c>
      <c r="G31" s="437">
        <v>459.3</v>
      </c>
    </row>
  </sheetData>
  <mergeCells count="1">
    <mergeCell ref="A19:B19"/>
  </mergeCells>
  <hyperlinks>
    <hyperlink ref="A1" r:id="rId1" display="https://bdoz.rzeszow.uw.gov.pl/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A2" sqref="A2:F14"/>
    </sheetView>
  </sheetViews>
  <sheetFormatPr defaultRowHeight="14.25"/>
  <cols>
    <col min="1" max="16384" width="9.140625" style="331"/>
  </cols>
  <sheetData>
    <row r="1" spans="1:15">
      <c r="A1" s="326" t="s">
        <v>1028</v>
      </c>
      <c r="B1" s="440"/>
      <c r="C1" s="440"/>
      <c r="D1" s="440"/>
      <c r="E1" s="440"/>
      <c r="F1" s="440"/>
      <c r="G1" s="441"/>
    </row>
    <row r="2" spans="1:15" ht="14.25" customHeight="1">
      <c r="A2" s="331" t="s">
        <v>1082</v>
      </c>
    </row>
    <row r="3" spans="1:15">
      <c r="A3" s="442"/>
      <c r="B3" s="440"/>
      <c r="C3" s="440"/>
      <c r="D3" s="440"/>
      <c r="E3" s="440"/>
      <c r="F3" s="440"/>
      <c r="G3" s="441"/>
    </row>
    <row r="4" spans="1:15">
      <c r="A4" s="443" t="s">
        <v>1022</v>
      </c>
      <c r="B4" s="443" t="s">
        <v>2</v>
      </c>
      <c r="C4" s="746" t="s">
        <v>181</v>
      </c>
      <c r="D4" s="443" t="s">
        <v>182</v>
      </c>
      <c r="E4" s="443" t="s">
        <v>183</v>
      </c>
      <c r="F4" s="443" t="s">
        <v>74</v>
      </c>
      <c r="G4" s="441"/>
    </row>
    <row r="5" spans="1:15">
      <c r="A5" s="937" t="s">
        <v>354</v>
      </c>
      <c r="B5" s="937"/>
      <c r="C5" s="937"/>
      <c r="D5" s="937"/>
      <c r="E5" s="937"/>
      <c r="F5" s="937"/>
      <c r="G5" s="441"/>
      <c r="I5" s="938"/>
      <c r="J5" s="938"/>
      <c r="K5" s="938"/>
      <c r="L5" s="938"/>
      <c r="M5" s="938"/>
      <c r="N5" s="938"/>
      <c r="O5" s="938"/>
    </row>
    <row r="6" spans="1:15" ht="14.25" customHeight="1">
      <c r="A6" s="444">
        <v>2007</v>
      </c>
      <c r="B6" s="402">
        <v>67942</v>
      </c>
      <c r="C6" s="747">
        <v>5880</v>
      </c>
      <c r="D6" s="402">
        <v>9965</v>
      </c>
      <c r="E6" s="402">
        <v>43535</v>
      </c>
      <c r="F6" s="402">
        <v>8562</v>
      </c>
      <c r="G6" s="441"/>
    </row>
    <row r="7" spans="1:15">
      <c r="A7" s="444">
        <v>2008</v>
      </c>
      <c r="B7" s="402">
        <v>71952</v>
      </c>
      <c r="C7" s="747">
        <v>5945</v>
      </c>
      <c r="D7" s="402">
        <v>10177</v>
      </c>
      <c r="E7" s="402">
        <v>47532</v>
      </c>
      <c r="F7" s="402">
        <v>8298</v>
      </c>
      <c r="G7" s="441"/>
    </row>
    <row r="8" spans="1:15">
      <c r="A8" s="444">
        <v>2009</v>
      </c>
      <c r="B8" s="402">
        <v>73117</v>
      </c>
      <c r="C8" s="747">
        <v>6208</v>
      </c>
      <c r="D8" s="402">
        <v>11504</v>
      </c>
      <c r="E8" s="402">
        <v>46024</v>
      </c>
      <c r="F8" s="402">
        <v>9381</v>
      </c>
      <c r="G8" s="441"/>
    </row>
    <row r="9" spans="1:15">
      <c r="A9" s="444">
        <v>2010</v>
      </c>
      <c r="B9" s="402">
        <v>78214</v>
      </c>
      <c r="C9" s="747">
        <v>7731</v>
      </c>
      <c r="D9" s="402">
        <v>13143</v>
      </c>
      <c r="E9" s="402">
        <v>47328</v>
      </c>
      <c r="F9" s="402">
        <v>10012</v>
      </c>
      <c r="G9" s="441"/>
    </row>
    <row r="10" spans="1:15">
      <c r="A10" s="444">
        <v>2011</v>
      </c>
      <c r="B10" s="402">
        <v>78871</v>
      </c>
      <c r="C10" s="747">
        <v>6929</v>
      </c>
      <c r="D10" s="402">
        <v>13126</v>
      </c>
      <c r="E10" s="402">
        <v>48970</v>
      </c>
      <c r="F10" s="402">
        <v>9846</v>
      </c>
      <c r="G10" s="441"/>
    </row>
    <row r="11" spans="1:15">
      <c r="A11" s="444">
        <v>2012</v>
      </c>
      <c r="B11" s="402">
        <v>78124</v>
      </c>
      <c r="C11" s="747">
        <v>7243</v>
      </c>
      <c r="D11" s="402">
        <v>12062</v>
      </c>
      <c r="E11" s="402">
        <v>48261</v>
      </c>
      <c r="F11" s="402">
        <v>10558</v>
      </c>
      <c r="G11" s="441"/>
    </row>
    <row r="12" spans="1:15">
      <c r="A12" s="444">
        <v>2013</v>
      </c>
      <c r="B12" s="402">
        <v>80156</v>
      </c>
      <c r="C12" s="747">
        <v>7160</v>
      </c>
      <c r="D12" s="402">
        <v>11734</v>
      </c>
      <c r="E12" s="402">
        <v>50048</v>
      </c>
      <c r="F12" s="402">
        <v>11214</v>
      </c>
      <c r="G12" s="441"/>
    </row>
    <row r="13" spans="1:15">
      <c r="A13" s="444">
        <v>2014</v>
      </c>
      <c r="B13" s="402">
        <v>79352</v>
      </c>
      <c r="C13" s="747">
        <v>6096</v>
      </c>
      <c r="D13" s="402">
        <v>11690</v>
      </c>
      <c r="E13" s="402">
        <v>49287</v>
      </c>
      <c r="F13" s="402">
        <v>12279</v>
      </c>
      <c r="G13" s="441"/>
    </row>
    <row r="14" spans="1:15">
      <c r="A14" s="444">
        <v>2015</v>
      </c>
      <c r="B14" s="727">
        <v>81695</v>
      </c>
      <c r="C14" s="747">
        <v>6537</v>
      </c>
      <c r="D14" s="402">
        <v>11613</v>
      </c>
      <c r="E14" s="402">
        <v>50945</v>
      </c>
      <c r="F14" s="402">
        <v>12600</v>
      </c>
      <c r="G14" s="441"/>
    </row>
    <row r="15" spans="1:15">
      <c r="A15" s="936" t="s">
        <v>1083</v>
      </c>
      <c r="B15" s="936"/>
      <c r="C15" s="936"/>
      <c r="D15" s="936"/>
      <c r="E15" s="936"/>
      <c r="F15" s="936"/>
      <c r="G15" s="441"/>
    </row>
    <row r="16" spans="1:15">
      <c r="A16" s="444">
        <v>2007</v>
      </c>
      <c r="B16" s="437">
        <v>3239.4</v>
      </c>
      <c r="C16" s="748">
        <v>1519.9</v>
      </c>
      <c r="D16" s="437">
        <v>2541.4</v>
      </c>
      <c r="E16" s="437">
        <v>4615.8999999999996</v>
      </c>
      <c r="F16" s="437">
        <v>3135.2</v>
      </c>
      <c r="G16" s="441"/>
    </row>
    <row r="17" spans="1:7">
      <c r="A17" s="444">
        <v>2008</v>
      </c>
      <c r="B17" s="437">
        <v>3427.1</v>
      </c>
      <c r="C17" s="748">
        <v>1598.4</v>
      </c>
      <c r="D17" s="437">
        <v>2592.6999999999998</v>
      </c>
      <c r="E17" s="437">
        <v>4962.8</v>
      </c>
      <c r="F17" s="437">
        <v>3036.4</v>
      </c>
      <c r="G17" s="441"/>
    </row>
    <row r="18" spans="1:7">
      <c r="A18" s="444">
        <v>2009</v>
      </c>
      <c r="B18" s="437">
        <v>3478.9</v>
      </c>
      <c r="C18" s="748">
        <v>1737.6</v>
      </c>
      <c r="D18" s="437">
        <v>2927.8</v>
      </c>
      <c r="E18" s="437">
        <v>4741.8</v>
      </c>
      <c r="F18" s="437">
        <v>3411.7</v>
      </c>
      <c r="G18" s="441"/>
    </row>
    <row r="19" spans="1:7">
      <c r="A19" s="444">
        <v>2010</v>
      </c>
      <c r="B19" s="437">
        <v>3675.6</v>
      </c>
      <c r="C19" s="748">
        <v>1668.8</v>
      </c>
      <c r="D19" s="437">
        <v>3415</v>
      </c>
      <c r="E19" s="437">
        <v>4724.8</v>
      </c>
      <c r="F19" s="437">
        <v>3599.9</v>
      </c>
      <c r="G19" s="441"/>
    </row>
    <row r="20" spans="1:7">
      <c r="A20" s="444">
        <v>2011</v>
      </c>
      <c r="B20" s="437">
        <v>3705.1</v>
      </c>
      <c r="C20" s="748">
        <v>1532.5</v>
      </c>
      <c r="D20" s="437">
        <v>3446.5</v>
      </c>
      <c r="E20" s="437">
        <v>4836</v>
      </c>
      <c r="F20" s="437">
        <v>3478.2</v>
      </c>
      <c r="G20" s="441"/>
    </row>
    <row r="21" spans="1:7">
      <c r="A21" s="444">
        <v>2012</v>
      </c>
      <c r="B21" s="437">
        <v>3667.9</v>
      </c>
      <c r="C21" s="748">
        <v>1634.7</v>
      </c>
      <c r="D21" s="437">
        <v>3228.7</v>
      </c>
      <c r="E21" s="437">
        <v>4717.8</v>
      </c>
      <c r="F21" s="437">
        <v>3636.7</v>
      </c>
      <c r="G21" s="441"/>
    </row>
    <row r="22" spans="1:7">
      <c r="A22" s="444">
        <v>2013</v>
      </c>
      <c r="B22" s="437">
        <v>3764.4</v>
      </c>
      <c r="C22" s="748">
        <v>1648.5</v>
      </c>
      <c r="D22" s="437">
        <v>3221.3</v>
      </c>
      <c r="E22" s="437">
        <v>4849.1000000000004</v>
      </c>
      <c r="F22" s="437">
        <v>3755.5</v>
      </c>
      <c r="G22" s="441"/>
    </row>
    <row r="23" spans="1:7">
      <c r="A23" s="444">
        <v>2014</v>
      </c>
      <c r="B23" s="437">
        <v>3726.9</v>
      </c>
      <c r="C23" s="748">
        <v>1426.2</v>
      </c>
      <c r="D23" s="437">
        <v>3305</v>
      </c>
      <c r="E23" s="437">
        <v>4738.7</v>
      </c>
      <c r="F23" s="437">
        <v>3987.1</v>
      </c>
      <c r="G23" s="441"/>
    </row>
    <row r="24" spans="1:7">
      <c r="A24" s="444">
        <v>2015</v>
      </c>
      <c r="B24" s="437">
        <v>3839.7</v>
      </c>
      <c r="C24" s="748">
        <v>1555.8</v>
      </c>
      <c r="D24" s="437">
        <v>3373.4</v>
      </c>
      <c r="E24" s="437">
        <v>4868.3</v>
      </c>
      <c r="F24" s="437">
        <v>3977.4</v>
      </c>
      <c r="G24" s="441"/>
    </row>
    <row r="25" spans="1:7">
      <c r="A25" s="444"/>
      <c r="B25" s="402"/>
      <c r="C25" s="402"/>
      <c r="D25" s="402"/>
      <c r="E25" s="402"/>
      <c r="F25" s="402"/>
      <c r="G25" s="441"/>
    </row>
    <row r="26" spans="1:7">
      <c r="A26" s="444"/>
      <c r="B26" s="402"/>
      <c r="C26" s="402"/>
      <c r="D26" s="402"/>
      <c r="E26" s="402"/>
      <c r="F26" s="402"/>
      <c r="G26" s="441"/>
    </row>
    <row r="27" spans="1:7">
      <c r="A27" s="444"/>
      <c r="B27" s="402"/>
      <c r="C27" s="402"/>
      <c r="D27" s="402"/>
      <c r="E27" s="402"/>
      <c r="F27" s="402"/>
      <c r="G27" s="441"/>
    </row>
    <row r="28" spans="1:7">
      <c r="A28" s="444"/>
      <c r="B28" s="402"/>
      <c r="C28" s="402"/>
      <c r="D28" s="402"/>
      <c r="E28" s="402"/>
      <c r="F28" s="402"/>
      <c r="G28" s="441"/>
    </row>
    <row r="29" spans="1:7">
      <c r="A29" s="444"/>
      <c r="B29" s="402"/>
      <c r="C29" s="402"/>
      <c r="D29" s="402"/>
      <c r="E29" s="402"/>
      <c r="F29" s="402"/>
      <c r="G29" s="441"/>
    </row>
    <row r="30" spans="1:7">
      <c r="A30" s="937" t="s">
        <v>1080</v>
      </c>
      <c r="B30" s="937"/>
      <c r="C30" s="937"/>
      <c r="D30" s="937"/>
      <c r="E30" s="937"/>
      <c r="F30" s="937"/>
      <c r="G30" s="441"/>
    </row>
    <row r="31" spans="1:7">
      <c r="A31" s="444">
        <v>2007</v>
      </c>
      <c r="B31" s="402">
        <v>30691</v>
      </c>
      <c r="C31" s="402">
        <v>3103</v>
      </c>
      <c r="D31" s="402">
        <v>5299</v>
      </c>
      <c r="E31" s="402">
        <v>18858</v>
      </c>
      <c r="F31" s="402">
        <v>3431</v>
      </c>
      <c r="G31" s="441"/>
    </row>
    <row r="32" spans="1:7">
      <c r="A32" s="444">
        <v>2008</v>
      </c>
      <c r="B32" s="402">
        <v>31774</v>
      </c>
      <c r="C32" s="402">
        <v>3480</v>
      </c>
      <c r="D32" s="402">
        <v>5111</v>
      </c>
      <c r="E32" s="402">
        <v>20211</v>
      </c>
      <c r="F32" s="402">
        <v>2972</v>
      </c>
      <c r="G32" s="441"/>
    </row>
    <row r="33" spans="1:7">
      <c r="A33" s="444">
        <v>2009</v>
      </c>
      <c r="B33" s="402">
        <v>32751</v>
      </c>
      <c r="C33" s="402">
        <v>3744</v>
      </c>
      <c r="D33" s="402">
        <v>5739</v>
      </c>
      <c r="E33" s="402">
        <v>19565</v>
      </c>
      <c r="F33" s="402">
        <v>3703</v>
      </c>
      <c r="G33" s="441"/>
    </row>
    <row r="34" spans="1:7">
      <c r="A34" s="444">
        <v>2010</v>
      </c>
      <c r="B34" s="402">
        <v>33985</v>
      </c>
      <c r="C34" s="402">
        <v>3823</v>
      </c>
      <c r="D34" s="402">
        <v>6437</v>
      </c>
      <c r="E34" s="402">
        <v>20087</v>
      </c>
      <c r="F34" s="402">
        <v>3638</v>
      </c>
      <c r="G34" s="441"/>
    </row>
    <row r="35" spans="1:7">
      <c r="A35" s="444">
        <v>2011</v>
      </c>
      <c r="B35" s="402">
        <v>33776</v>
      </c>
      <c r="C35" s="402">
        <v>3749</v>
      </c>
      <c r="D35" s="402">
        <v>6141</v>
      </c>
      <c r="E35" s="402">
        <v>20111</v>
      </c>
      <c r="F35" s="402">
        <v>3775</v>
      </c>
      <c r="G35" s="441"/>
    </row>
    <row r="36" spans="1:7">
      <c r="A36" s="444">
        <v>2012</v>
      </c>
      <c r="B36" s="402">
        <v>34434</v>
      </c>
      <c r="C36" s="402">
        <v>4207</v>
      </c>
      <c r="D36" s="402">
        <v>5741</v>
      </c>
      <c r="E36" s="402">
        <v>20472</v>
      </c>
      <c r="F36" s="402">
        <v>4014</v>
      </c>
      <c r="G36" s="441"/>
    </row>
    <row r="37" spans="1:7">
      <c r="A37" s="444">
        <v>2013</v>
      </c>
      <c r="B37" s="402">
        <v>34755</v>
      </c>
      <c r="C37" s="402">
        <v>4271</v>
      </c>
      <c r="D37" s="402">
        <v>5805</v>
      </c>
      <c r="E37" s="402">
        <v>20754</v>
      </c>
      <c r="F37" s="402">
        <v>3925</v>
      </c>
      <c r="G37" s="441"/>
    </row>
    <row r="38" spans="1:7">
      <c r="A38" s="444">
        <v>2014</v>
      </c>
      <c r="B38" s="402">
        <v>34402</v>
      </c>
      <c r="C38" s="402">
        <v>3744</v>
      </c>
      <c r="D38" s="402">
        <v>5304</v>
      </c>
      <c r="E38" s="402">
        <v>20754</v>
      </c>
      <c r="F38" s="402">
        <v>4600</v>
      </c>
      <c r="G38" s="441"/>
    </row>
    <row r="39" spans="1:7">
      <c r="A39" s="444">
        <v>2015</v>
      </c>
      <c r="B39" s="402">
        <v>35004</v>
      </c>
      <c r="C39" s="402">
        <v>3903</v>
      </c>
      <c r="D39" s="402">
        <v>5436</v>
      </c>
      <c r="E39" s="402">
        <v>20946</v>
      </c>
      <c r="F39" s="402">
        <v>4719</v>
      </c>
      <c r="G39" s="441"/>
    </row>
    <row r="40" spans="1:7">
      <c r="A40" s="937" t="s">
        <v>1081</v>
      </c>
      <c r="B40" s="937"/>
      <c r="C40" s="937"/>
      <c r="D40" s="937"/>
      <c r="E40" s="937"/>
      <c r="F40" s="937"/>
      <c r="G40" s="441"/>
    </row>
    <row r="41" spans="1:7">
      <c r="A41" s="444">
        <v>2007</v>
      </c>
      <c r="B41" s="402">
        <v>37251</v>
      </c>
      <c r="C41" s="402">
        <v>2777</v>
      </c>
      <c r="D41" s="402">
        <v>4666</v>
      </c>
      <c r="E41" s="402">
        <v>24677</v>
      </c>
      <c r="F41" s="402">
        <v>5131</v>
      </c>
      <c r="G41" s="441"/>
    </row>
    <row r="42" spans="1:7">
      <c r="A42" s="444">
        <v>2008</v>
      </c>
      <c r="B42" s="402">
        <v>40178</v>
      </c>
      <c r="C42" s="402">
        <v>2465</v>
      </c>
      <c r="D42" s="402">
        <v>5066</v>
      </c>
      <c r="E42" s="402">
        <v>27321</v>
      </c>
      <c r="F42" s="402">
        <v>5326</v>
      </c>
      <c r="G42" s="441"/>
    </row>
    <row r="43" spans="1:7">
      <c r="A43" s="444">
        <v>2009</v>
      </c>
      <c r="B43" s="402">
        <v>40366</v>
      </c>
      <c r="C43" s="402">
        <v>2464</v>
      </c>
      <c r="D43" s="402">
        <v>5765</v>
      </c>
      <c r="E43" s="402">
        <v>26459</v>
      </c>
      <c r="F43" s="402">
        <v>5678</v>
      </c>
      <c r="G43" s="441"/>
    </row>
    <row r="44" spans="1:7">
      <c r="A44" s="444">
        <v>2010</v>
      </c>
      <c r="B44" s="402">
        <v>44229</v>
      </c>
      <c r="C44" s="402">
        <v>3908</v>
      </c>
      <c r="D44" s="402">
        <v>6706</v>
      </c>
      <c r="E44" s="402">
        <v>27241</v>
      </c>
      <c r="F44" s="402">
        <v>6374</v>
      </c>
      <c r="G44" s="441"/>
    </row>
    <row r="45" spans="1:7">
      <c r="A45" s="444">
        <v>2011</v>
      </c>
      <c r="B45" s="402">
        <v>45095</v>
      </c>
      <c r="C45" s="402">
        <v>3180</v>
      </c>
      <c r="D45" s="402">
        <v>6985</v>
      </c>
      <c r="E45" s="402">
        <v>28859</v>
      </c>
      <c r="F45" s="402">
        <v>6071</v>
      </c>
      <c r="G45" s="441"/>
    </row>
    <row r="46" spans="1:7">
      <c r="A46" s="444">
        <v>2012</v>
      </c>
      <c r="B46" s="402">
        <v>43690</v>
      </c>
      <c r="C46" s="402">
        <v>3036</v>
      </c>
      <c r="D46" s="402">
        <v>6321</v>
      </c>
      <c r="E46" s="402">
        <v>27789</v>
      </c>
      <c r="F46" s="402">
        <v>6544</v>
      </c>
      <c r="G46" s="441"/>
    </row>
    <row r="47" spans="1:7">
      <c r="A47" s="444">
        <v>2013</v>
      </c>
      <c r="B47" s="402">
        <v>45401</v>
      </c>
      <c r="C47" s="402">
        <v>2889</v>
      </c>
      <c r="D47" s="402">
        <v>5929</v>
      </c>
      <c r="E47" s="402">
        <v>29294</v>
      </c>
      <c r="F47" s="402">
        <v>7289</v>
      </c>
      <c r="G47" s="441"/>
    </row>
    <row r="48" spans="1:7">
      <c r="A48" s="444">
        <v>2014</v>
      </c>
      <c r="B48" s="402">
        <v>44950</v>
      </c>
      <c r="C48" s="402">
        <v>2352</v>
      </c>
      <c r="D48" s="402">
        <v>6386</v>
      </c>
      <c r="E48" s="402">
        <v>28533</v>
      </c>
      <c r="F48" s="402">
        <v>7679</v>
      </c>
      <c r="G48" s="441"/>
    </row>
    <row r="49" spans="1:7">
      <c r="A49" s="444">
        <v>2015</v>
      </c>
      <c r="B49" s="402">
        <v>46691</v>
      </c>
      <c r="C49" s="402">
        <v>2634</v>
      </c>
      <c r="D49" s="402">
        <v>6177</v>
      </c>
      <c r="E49" s="402">
        <v>29999</v>
      </c>
      <c r="F49" s="402">
        <v>7881</v>
      </c>
      <c r="G49" s="441"/>
    </row>
    <row r="50" spans="1:7">
      <c r="A50" s="937" t="s">
        <v>1084</v>
      </c>
      <c r="B50" s="937"/>
      <c r="C50" s="937"/>
      <c r="D50" s="937"/>
      <c r="E50" s="937"/>
      <c r="F50" s="937"/>
      <c r="G50" s="441"/>
    </row>
    <row r="51" spans="1:7">
      <c r="A51" s="444">
        <v>2007</v>
      </c>
      <c r="B51" s="402">
        <v>32437</v>
      </c>
      <c r="C51" s="402">
        <v>2866</v>
      </c>
      <c r="D51" s="402">
        <v>4862</v>
      </c>
      <c r="E51" s="402">
        <v>20530</v>
      </c>
      <c r="F51" s="402">
        <v>4179</v>
      </c>
      <c r="G51" s="441"/>
    </row>
    <row r="52" spans="1:7">
      <c r="A52" s="444">
        <v>2008</v>
      </c>
      <c r="B52" s="402">
        <v>38145</v>
      </c>
      <c r="C52" s="402">
        <v>3045</v>
      </c>
      <c r="D52" s="402">
        <v>5562</v>
      </c>
      <c r="E52" s="402">
        <v>24847</v>
      </c>
      <c r="F52" s="402">
        <v>4691</v>
      </c>
      <c r="G52" s="441"/>
    </row>
    <row r="53" spans="1:7">
      <c r="A53" s="444">
        <v>2009</v>
      </c>
      <c r="B53" s="402">
        <v>36648</v>
      </c>
      <c r="C53" s="402">
        <v>2789</v>
      </c>
      <c r="D53" s="402">
        <v>6009</v>
      </c>
      <c r="E53" s="402">
        <v>22476</v>
      </c>
      <c r="F53" s="402">
        <v>5374</v>
      </c>
      <c r="G53" s="441"/>
    </row>
    <row r="54" spans="1:7">
      <c r="A54" s="444">
        <v>2010</v>
      </c>
      <c r="B54" s="402">
        <v>41100</v>
      </c>
      <c r="C54" s="402">
        <v>4009</v>
      </c>
      <c r="D54" s="402">
        <v>7170</v>
      </c>
      <c r="E54" s="402">
        <v>24117</v>
      </c>
      <c r="F54" s="402">
        <v>5804</v>
      </c>
      <c r="G54" s="441"/>
    </row>
    <row r="55" spans="1:7">
      <c r="A55" s="444">
        <v>2011</v>
      </c>
      <c r="B55" s="402">
        <v>40209</v>
      </c>
      <c r="C55" s="402">
        <v>3504</v>
      </c>
      <c r="D55" s="402">
        <v>6915</v>
      </c>
      <c r="E55" s="402">
        <v>24387</v>
      </c>
      <c r="F55" s="402">
        <v>5403</v>
      </c>
      <c r="G55" s="441"/>
    </row>
    <row r="56" spans="1:7">
      <c r="A56" s="444">
        <v>2012</v>
      </c>
      <c r="B56" s="402">
        <v>41681</v>
      </c>
      <c r="C56" s="402">
        <v>3487</v>
      </c>
      <c r="D56" s="402">
        <v>6763</v>
      </c>
      <c r="E56" s="402">
        <v>25296</v>
      </c>
      <c r="F56" s="402">
        <v>6135</v>
      </c>
      <c r="G56" s="441"/>
    </row>
    <row r="57" spans="1:7">
      <c r="A57" s="444">
        <v>2013</v>
      </c>
      <c r="B57" s="402">
        <v>43060</v>
      </c>
      <c r="C57" s="402">
        <v>3491</v>
      </c>
      <c r="D57" s="402">
        <v>6414</v>
      </c>
      <c r="E57" s="402">
        <v>26558</v>
      </c>
      <c r="F57" s="402">
        <v>6597</v>
      </c>
      <c r="G57" s="441"/>
    </row>
    <row r="58" spans="1:7">
      <c r="A58" s="444">
        <v>2014</v>
      </c>
      <c r="B58" s="402">
        <v>43353</v>
      </c>
      <c r="C58" s="402">
        <v>2443</v>
      </c>
      <c r="D58" s="402">
        <v>6652</v>
      </c>
      <c r="E58" s="402">
        <v>26993</v>
      </c>
      <c r="F58" s="402">
        <v>7265</v>
      </c>
      <c r="G58" s="441"/>
    </row>
    <row r="59" spans="1:7">
      <c r="A59" s="444">
        <v>2015</v>
      </c>
      <c r="B59" s="402">
        <v>45384</v>
      </c>
      <c r="C59" s="402">
        <v>3286</v>
      </c>
      <c r="D59" s="402">
        <v>7067</v>
      </c>
      <c r="E59" s="402">
        <v>27411</v>
      </c>
      <c r="F59" s="402">
        <v>7620</v>
      </c>
      <c r="G59" s="441"/>
    </row>
    <row r="60" spans="1:7">
      <c r="A60" s="936" t="s">
        <v>1085</v>
      </c>
      <c r="B60" s="936"/>
      <c r="C60" s="936"/>
      <c r="D60" s="936"/>
      <c r="E60" s="936"/>
      <c r="F60" s="936"/>
      <c r="G60" s="441"/>
    </row>
    <row r="61" spans="1:7">
      <c r="A61" s="444">
        <v>1999</v>
      </c>
      <c r="B61" s="402"/>
      <c r="C61" s="402"/>
      <c r="D61" s="402"/>
      <c r="E61" s="402"/>
      <c r="F61" s="402"/>
      <c r="G61" s="441"/>
    </row>
    <row r="62" spans="1:7">
      <c r="A62" s="444">
        <v>2007</v>
      </c>
      <c r="B62" s="402">
        <v>35505</v>
      </c>
      <c r="C62" s="402">
        <v>3014</v>
      </c>
      <c r="D62" s="402">
        <v>5103</v>
      </c>
      <c r="E62" s="402">
        <v>23005</v>
      </c>
      <c r="F62" s="402">
        <v>4383</v>
      </c>
      <c r="G62" s="441"/>
    </row>
    <row r="63" spans="1:7">
      <c r="A63" s="444">
        <v>2008</v>
      </c>
      <c r="B63" s="402">
        <v>33807</v>
      </c>
      <c r="C63" s="402">
        <v>2900</v>
      </c>
      <c r="D63" s="402">
        <v>4615</v>
      </c>
      <c r="E63" s="402">
        <v>22685</v>
      </c>
      <c r="F63" s="402">
        <v>3607</v>
      </c>
      <c r="G63" s="441"/>
    </row>
    <row r="64" spans="1:7">
      <c r="A64" s="444">
        <v>2009</v>
      </c>
      <c r="B64" s="402">
        <v>36469</v>
      </c>
      <c r="C64" s="402">
        <v>3419</v>
      </c>
      <c r="D64" s="402">
        <v>5495</v>
      </c>
      <c r="E64" s="402">
        <v>23548</v>
      </c>
      <c r="F64" s="402">
        <v>4007</v>
      </c>
      <c r="G64" s="441"/>
    </row>
    <row r="65" spans="1:7">
      <c r="A65" s="444">
        <v>2010</v>
      </c>
      <c r="B65" s="402">
        <v>37114</v>
      </c>
      <c r="C65" s="402">
        <v>3722</v>
      </c>
      <c r="D65" s="402">
        <v>5973</v>
      </c>
      <c r="E65" s="402">
        <v>23211</v>
      </c>
      <c r="F65" s="402">
        <v>4208</v>
      </c>
      <c r="G65" s="441"/>
    </row>
    <row r="66" spans="1:7">
      <c r="A66" s="444">
        <v>2011</v>
      </c>
      <c r="B66" s="402">
        <v>38662</v>
      </c>
      <c r="C66" s="402">
        <v>3425</v>
      </c>
      <c r="D66" s="402">
        <v>6211</v>
      </c>
      <c r="E66" s="402">
        <v>24583</v>
      </c>
      <c r="F66" s="402">
        <v>4443</v>
      </c>
      <c r="G66" s="441"/>
    </row>
    <row r="67" spans="1:7">
      <c r="A67" s="444">
        <v>2012</v>
      </c>
      <c r="B67" s="402">
        <v>36443</v>
      </c>
      <c r="C67" s="402">
        <v>3756</v>
      </c>
      <c r="D67" s="402">
        <v>5299</v>
      </c>
      <c r="E67" s="402">
        <v>22965</v>
      </c>
      <c r="F67" s="402">
        <v>4423</v>
      </c>
      <c r="G67" s="441"/>
    </row>
    <row r="68" spans="1:7">
      <c r="A68" s="444">
        <v>2013</v>
      </c>
      <c r="B68" s="402">
        <v>37096</v>
      </c>
      <c r="C68" s="402">
        <v>3669</v>
      </c>
      <c r="D68" s="402">
        <v>5320</v>
      </c>
      <c r="E68" s="402">
        <v>23490</v>
      </c>
      <c r="F68" s="402">
        <v>4617</v>
      </c>
      <c r="G68" s="441"/>
    </row>
    <row r="69" spans="1:7">
      <c r="A69" s="444">
        <v>2014</v>
      </c>
      <c r="B69" s="402">
        <v>35999</v>
      </c>
      <c r="C69" s="402">
        <v>3653</v>
      </c>
      <c r="D69" s="402">
        <v>5038</v>
      </c>
      <c r="E69" s="402">
        <v>22294</v>
      </c>
      <c r="F69" s="402">
        <v>5014</v>
      </c>
      <c r="G69" s="441"/>
    </row>
    <row r="70" spans="1:7">
      <c r="A70" s="444">
        <v>2015</v>
      </c>
      <c r="B70" s="402">
        <v>36311</v>
      </c>
      <c r="C70" s="402">
        <v>3251</v>
      </c>
      <c r="D70" s="402">
        <v>4546</v>
      </c>
      <c r="E70" s="402">
        <v>23534</v>
      </c>
      <c r="F70" s="402">
        <v>4980</v>
      </c>
      <c r="G70" s="441"/>
    </row>
    <row r="71" spans="1:7">
      <c r="A71" s="936" t="s">
        <v>1083</v>
      </c>
      <c r="B71" s="936"/>
      <c r="C71" s="936"/>
      <c r="D71" s="936"/>
      <c r="E71" s="936"/>
      <c r="F71" s="936"/>
      <c r="G71" s="441"/>
    </row>
    <row r="72" spans="1:7">
      <c r="A72" s="444">
        <v>2007</v>
      </c>
      <c r="B72" s="437">
        <v>3239.4</v>
      </c>
      <c r="C72" s="437">
        <v>1519.9</v>
      </c>
      <c r="D72" s="437">
        <v>2541.4</v>
      </c>
      <c r="E72" s="437">
        <v>4615.8999999999996</v>
      </c>
      <c r="F72" s="437">
        <v>3135.2</v>
      </c>
      <c r="G72" s="441"/>
    </row>
    <row r="73" spans="1:7">
      <c r="A73" s="444">
        <v>2008</v>
      </c>
      <c r="B73" s="437">
        <v>3427.1</v>
      </c>
      <c r="C73" s="437">
        <v>1598.4</v>
      </c>
      <c r="D73" s="437">
        <v>2592.6999999999998</v>
      </c>
      <c r="E73" s="437">
        <v>4962.8</v>
      </c>
      <c r="F73" s="437">
        <v>3036.4</v>
      </c>
      <c r="G73" s="441"/>
    </row>
    <row r="74" spans="1:7">
      <c r="A74" s="444">
        <v>2009</v>
      </c>
      <c r="B74" s="437">
        <v>3478.9</v>
      </c>
      <c r="C74" s="437">
        <v>1737.6</v>
      </c>
      <c r="D74" s="437">
        <v>2927.8</v>
      </c>
      <c r="E74" s="437">
        <v>4741.8</v>
      </c>
      <c r="F74" s="437">
        <v>3411.7</v>
      </c>
      <c r="G74" s="441"/>
    </row>
    <row r="75" spans="1:7">
      <c r="A75" s="444">
        <v>2010</v>
      </c>
      <c r="B75" s="437">
        <v>3675.6</v>
      </c>
      <c r="C75" s="437">
        <v>1668.8</v>
      </c>
      <c r="D75" s="437">
        <v>3415</v>
      </c>
      <c r="E75" s="437">
        <v>4724.8</v>
      </c>
      <c r="F75" s="437">
        <v>3599.9</v>
      </c>
      <c r="G75" s="441"/>
    </row>
    <row r="76" spans="1:7">
      <c r="A76" s="444">
        <v>2011</v>
      </c>
      <c r="B76" s="437">
        <v>3705.1</v>
      </c>
      <c r="C76" s="437">
        <v>1532.5</v>
      </c>
      <c r="D76" s="437">
        <v>3446.5</v>
      </c>
      <c r="E76" s="437">
        <v>4836</v>
      </c>
      <c r="F76" s="437">
        <v>3478.2</v>
      </c>
      <c r="G76" s="441"/>
    </row>
    <row r="77" spans="1:7">
      <c r="A77" s="444">
        <v>2012</v>
      </c>
      <c r="B77" s="437">
        <v>3667.9</v>
      </c>
      <c r="C77" s="437">
        <v>1634.7</v>
      </c>
      <c r="D77" s="437">
        <v>3228.7</v>
      </c>
      <c r="E77" s="437">
        <v>4717.8</v>
      </c>
      <c r="F77" s="437">
        <v>3636.7</v>
      </c>
      <c r="G77" s="441"/>
    </row>
    <row r="78" spans="1:7">
      <c r="A78" s="444">
        <v>2013</v>
      </c>
      <c r="B78" s="437">
        <v>3764.4</v>
      </c>
      <c r="C78" s="437">
        <v>1648.5</v>
      </c>
      <c r="D78" s="437">
        <v>3221.3</v>
      </c>
      <c r="E78" s="437">
        <v>4849.1000000000004</v>
      </c>
      <c r="F78" s="437">
        <v>3755.5</v>
      </c>
      <c r="G78" s="441"/>
    </row>
    <row r="79" spans="1:7">
      <c r="A79" s="444">
        <v>2014</v>
      </c>
      <c r="B79" s="437">
        <v>3726.9</v>
      </c>
      <c r="C79" s="437">
        <v>1426.2</v>
      </c>
      <c r="D79" s="437">
        <v>3305</v>
      </c>
      <c r="E79" s="437">
        <v>4738.7</v>
      </c>
      <c r="F79" s="437">
        <v>3987.1</v>
      </c>
      <c r="G79" s="441"/>
    </row>
    <row r="80" spans="1:7">
      <c r="A80" s="444">
        <v>2015</v>
      </c>
      <c r="B80" s="437">
        <v>3839.7</v>
      </c>
      <c r="C80" s="437">
        <v>1555.8</v>
      </c>
      <c r="D80" s="437">
        <v>3373.4</v>
      </c>
      <c r="E80" s="437">
        <v>4868.3</v>
      </c>
      <c r="F80" s="437">
        <v>3977.4</v>
      </c>
      <c r="G80" s="441"/>
    </row>
    <row r="81" spans="1:7">
      <c r="A81" s="936" t="s">
        <v>1086</v>
      </c>
      <c r="B81" s="936"/>
      <c r="C81" s="936"/>
      <c r="D81" s="936"/>
      <c r="E81" s="936"/>
      <c r="F81" s="936"/>
      <c r="G81" s="441"/>
    </row>
    <row r="82" spans="1:7">
      <c r="A82" s="444">
        <v>2007</v>
      </c>
      <c r="B82" s="437">
        <v>2993.9</v>
      </c>
      <c r="C82" s="437">
        <v>1567.7</v>
      </c>
      <c r="D82" s="437">
        <v>2645.9</v>
      </c>
      <c r="E82" s="437">
        <v>4020.5</v>
      </c>
      <c r="F82" s="437">
        <v>3256.8</v>
      </c>
      <c r="G82" s="441"/>
    </row>
    <row r="83" spans="1:7">
      <c r="A83" s="444">
        <v>2008</v>
      </c>
      <c r="B83" s="437">
        <v>3096.5</v>
      </c>
      <c r="C83" s="437">
        <v>1828.4</v>
      </c>
      <c r="D83" s="437">
        <v>2549.1</v>
      </c>
      <c r="E83" s="437">
        <v>4240.5</v>
      </c>
      <c r="F83" s="437">
        <v>2824.9</v>
      </c>
      <c r="G83" s="441"/>
    </row>
    <row r="84" spans="1:7">
      <c r="A84" s="444">
        <v>2009</v>
      </c>
      <c r="B84" s="437">
        <v>3187.2</v>
      </c>
      <c r="C84" s="437">
        <v>2046.1</v>
      </c>
      <c r="D84" s="437">
        <v>2857.3</v>
      </c>
      <c r="E84" s="437">
        <v>4047.5</v>
      </c>
      <c r="F84" s="437">
        <v>3499.2</v>
      </c>
      <c r="G84" s="441"/>
    </row>
    <row r="85" spans="1:7">
      <c r="A85" s="444">
        <v>2010</v>
      </c>
      <c r="B85" s="437">
        <v>3262.7</v>
      </c>
      <c r="C85" s="437">
        <v>1611.7</v>
      </c>
      <c r="D85" s="437">
        <v>3267.9</v>
      </c>
      <c r="E85" s="437">
        <v>4013</v>
      </c>
      <c r="F85" s="437">
        <v>3403.7</v>
      </c>
      <c r="G85" s="441"/>
    </row>
    <row r="86" spans="1:7">
      <c r="A86" s="444">
        <v>2011</v>
      </c>
      <c r="B86" s="437">
        <v>3241.1</v>
      </c>
      <c r="C86" s="437">
        <v>1617.9</v>
      </c>
      <c r="D86" s="437">
        <v>3149.8</v>
      </c>
      <c r="E86" s="437">
        <v>3972.3</v>
      </c>
      <c r="F86" s="437">
        <v>3458.8</v>
      </c>
      <c r="G86" s="441"/>
    </row>
    <row r="87" spans="1:7">
      <c r="A87" s="444">
        <v>2012</v>
      </c>
      <c r="B87" s="437">
        <v>3301.6</v>
      </c>
      <c r="C87" s="437">
        <v>1852.4</v>
      </c>
      <c r="D87" s="437">
        <v>2999.6</v>
      </c>
      <c r="E87" s="437">
        <v>3999.6</v>
      </c>
      <c r="F87" s="437">
        <v>3565.4</v>
      </c>
      <c r="G87" s="441"/>
    </row>
    <row r="88" spans="1:7">
      <c r="A88" s="444">
        <v>2013</v>
      </c>
      <c r="B88" s="437">
        <v>3333.5</v>
      </c>
      <c r="C88" s="437">
        <v>1916.8</v>
      </c>
      <c r="D88" s="437">
        <v>3111.8</v>
      </c>
      <c r="E88" s="437">
        <v>4014.8</v>
      </c>
      <c r="F88" s="437">
        <v>3374.9</v>
      </c>
      <c r="G88" s="441"/>
    </row>
    <row r="89" spans="1:7">
      <c r="A89" s="444">
        <v>2014</v>
      </c>
      <c r="B89" s="437">
        <v>3299.4</v>
      </c>
      <c r="C89" s="437">
        <v>1706.8</v>
      </c>
      <c r="D89" s="437">
        <v>2929.4</v>
      </c>
      <c r="E89" s="437">
        <v>3978.9</v>
      </c>
      <c r="F89" s="437">
        <v>3812.3</v>
      </c>
      <c r="G89" s="441"/>
    </row>
    <row r="90" spans="1:7">
      <c r="A90" s="444">
        <v>2015</v>
      </c>
      <c r="B90" s="437">
        <v>3360</v>
      </c>
      <c r="C90" s="437">
        <v>1811.5</v>
      </c>
      <c r="D90" s="437">
        <v>3082.6</v>
      </c>
      <c r="E90" s="437">
        <v>3990.4</v>
      </c>
      <c r="F90" s="437">
        <v>3773</v>
      </c>
      <c r="G90" s="441"/>
    </row>
    <row r="91" spans="1:7">
      <c r="A91" s="936" t="s">
        <v>1087</v>
      </c>
      <c r="B91" s="936"/>
      <c r="C91" s="936"/>
      <c r="D91" s="936"/>
      <c r="E91" s="936"/>
      <c r="F91" s="936"/>
      <c r="G91" s="441"/>
    </row>
    <row r="92" spans="1:7">
      <c r="A92" s="444">
        <v>2007</v>
      </c>
      <c r="B92" s="437">
        <v>3474.2</v>
      </c>
      <c r="C92" s="437">
        <v>1469.8</v>
      </c>
      <c r="D92" s="437">
        <v>2432.4</v>
      </c>
      <c r="E92" s="437">
        <v>5204.8999999999996</v>
      </c>
      <c r="F92" s="437">
        <v>3058.9</v>
      </c>
      <c r="G92" s="441"/>
    </row>
    <row r="93" spans="1:7">
      <c r="A93" s="444">
        <v>2008</v>
      </c>
      <c r="B93" s="437">
        <v>3743.1</v>
      </c>
      <c r="C93" s="437">
        <v>1357.4</v>
      </c>
      <c r="D93" s="437">
        <v>2638.2</v>
      </c>
      <c r="E93" s="437">
        <v>5678.4</v>
      </c>
      <c r="F93" s="437">
        <v>3168.8</v>
      </c>
      <c r="G93" s="441"/>
    </row>
    <row r="94" spans="1:7">
      <c r="A94" s="444">
        <v>2009</v>
      </c>
      <c r="B94" s="437">
        <v>3757.9</v>
      </c>
      <c r="C94" s="437">
        <v>1413.6</v>
      </c>
      <c r="D94" s="437">
        <v>3001.5</v>
      </c>
      <c r="E94" s="437">
        <v>5430.6</v>
      </c>
      <c r="F94" s="437">
        <v>3356.9</v>
      </c>
      <c r="G94" s="441"/>
    </row>
    <row r="95" spans="1:7">
      <c r="A95" s="444">
        <v>2010</v>
      </c>
      <c r="B95" s="437">
        <v>4071.4</v>
      </c>
      <c r="C95" s="437">
        <v>1728.7</v>
      </c>
      <c r="D95" s="437">
        <v>3569.2</v>
      </c>
      <c r="E95" s="437">
        <v>5435.8</v>
      </c>
      <c r="F95" s="437">
        <v>3722.4</v>
      </c>
      <c r="G95" s="441"/>
    </row>
    <row r="96" spans="1:7">
      <c r="A96" s="444">
        <v>2011</v>
      </c>
      <c r="B96" s="437">
        <v>4150.2</v>
      </c>
      <c r="C96" s="437">
        <v>1442.7</v>
      </c>
      <c r="D96" s="437">
        <v>3757.6</v>
      </c>
      <c r="E96" s="437">
        <v>5699.5</v>
      </c>
      <c r="F96" s="437">
        <v>3490.4</v>
      </c>
      <c r="G96" s="441"/>
    </row>
    <row r="97" spans="1:7">
      <c r="A97" s="444">
        <v>2012</v>
      </c>
      <c r="B97" s="437">
        <v>4019.3</v>
      </c>
      <c r="C97" s="437">
        <v>1405.7</v>
      </c>
      <c r="D97" s="437">
        <v>3469.5</v>
      </c>
      <c r="E97" s="437">
        <v>5437</v>
      </c>
      <c r="F97" s="437">
        <v>3681.9</v>
      </c>
      <c r="G97" s="441"/>
    </row>
    <row r="98" spans="1:7">
      <c r="A98" s="444">
        <v>2013</v>
      </c>
      <c r="B98" s="437">
        <v>4177.8999999999996</v>
      </c>
      <c r="C98" s="437">
        <v>1365.9</v>
      </c>
      <c r="D98" s="437">
        <v>3336.3</v>
      </c>
      <c r="E98" s="437">
        <v>5686.3</v>
      </c>
      <c r="F98" s="437">
        <v>3998.3</v>
      </c>
      <c r="G98" s="441"/>
    </row>
    <row r="99" spans="1:7">
      <c r="A99" s="444">
        <v>2014</v>
      </c>
      <c r="B99" s="437">
        <v>4137.1000000000004</v>
      </c>
      <c r="C99" s="437">
        <v>1130.4000000000001</v>
      </c>
      <c r="D99" s="437">
        <v>3698.9</v>
      </c>
      <c r="E99" s="437">
        <v>5503.2</v>
      </c>
      <c r="F99" s="437">
        <v>4099.7</v>
      </c>
      <c r="G99" s="441"/>
    </row>
    <row r="100" spans="1:7">
      <c r="A100" s="444">
        <v>2015</v>
      </c>
      <c r="B100" s="437">
        <v>4299.8</v>
      </c>
      <c r="C100" s="437">
        <v>1286.7</v>
      </c>
      <c r="D100" s="437">
        <v>3678.8</v>
      </c>
      <c r="E100" s="437">
        <v>5752</v>
      </c>
      <c r="F100" s="437">
        <v>4110.7</v>
      </c>
      <c r="G100" s="441"/>
    </row>
    <row r="101" spans="1:7">
      <c r="A101" s="936" t="s">
        <v>1088</v>
      </c>
      <c r="B101" s="936"/>
      <c r="C101" s="936"/>
      <c r="D101" s="936"/>
      <c r="E101" s="936"/>
      <c r="F101" s="936"/>
      <c r="G101" s="441"/>
    </row>
    <row r="102" spans="1:7">
      <c r="A102" s="444">
        <v>2007</v>
      </c>
      <c r="B102" s="437">
        <v>3813.1</v>
      </c>
      <c r="C102" s="437">
        <v>2068.6999999999998</v>
      </c>
      <c r="D102" s="437">
        <v>2913.1</v>
      </c>
      <c r="E102" s="437">
        <v>5080.7</v>
      </c>
      <c r="F102" s="437">
        <v>4063</v>
      </c>
      <c r="G102" s="441"/>
    </row>
    <row r="103" spans="1:7">
      <c r="A103" s="444">
        <v>2008</v>
      </c>
      <c r="B103" s="437">
        <v>4438.2</v>
      </c>
      <c r="C103" s="437">
        <v>2276</v>
      </c>
      <c r="D103" s="437">
        <v>3329.1</v>
      </c>
      <c r="E103" s="437">
        <v>6010.7</v>
      </c>
      <c r="F103" s="437">
        <v>4452.2</v>
      </c>
      <c r="G103" s="441"/>
    </row>
    <row r="104" spans="1:7">
      <c r="A104" s="444">
        <v>2009</v>
      </c>
      <c r="B104" s="437">
        <v>4246.1000000000004</v>
      </c>
      <c r="C104" s="437">
        <v>2169.5</v>
      </c>
      <c r="D104" s="437">
        <v>3626.4</v>
      </c>
      <c r="E104" s="437">
        <v>5357.3</v>
      </c>
      <c r="F104" s="437">
        <v>4981.7</v>
      </c>
      <c r="G104" s="441"/>
    </row>
    <row r="105" spans="1:7">
      <c r="A105" s="444">
        <v>2010</v>
      </c>
      <c r="B105" s="437">
        <v>4658.5</v>
      </c>
      <c r="C105" s="437">
        <v>2357</v>
      </c>
      <c r="D105" s="437">
        <v>4413.8999999999996</v>
      </c>
      <c r="E105" s="437">
        <v>5505.6</v>
      </c>
      <c r="F105" s="437">
        <v>5196.8999999999996</v>
      </c>
      <c r="G105" s="441"/>
    </row>
    <row r="106" spans="1:7">
      <c r="A106" s="444">
        <v>2011</v>
      </c>
      <c r="B106" s="437">
        <v>4565.3999999999996</v>
      </c>
      <c r="C106" s="437">
        <v>2108.6999999999998</v>
      </c>
      <c r="D106" s="437">
        <v>4383</v>
      </c>
      <c r="E106" s="437">
        <v>5525.1</v>
      </c>
      <c r="F106" s="437">
        <v>4681.3999999999996</v>
      </c>
      <c r="G106" s="441"/>
    </row>
    <row r="107" spans="1:7">
      <c r="A107" s="444">
        <v>2012</v>
      </c>
      <c r="B107" s="437">
        <v>4732.6000000000004</v>
      </c>
      <c r="C107" s="437">
        <v>2127.1</v>
      </c>
      <c r="D107" s="437">
        <v>4457.1000000000004</v>
      </c>
      <c r="E107" s="437">
        <v>5689</v>
      </c>
      <c r="F107" s="437">
        <v>5095.1000000000004</v>
      </c>
      <c r="G107" s="441"/>
    </row>
    <row r="108" spans="1:7">
      <c r="A108" s="444">
        <v>2013</v>
      </c>
      <c r="B108" s="437">
        <v>4902.7</v>
      </c>
      <c r="C108" s="437">
        <v>2162.6999999999998</v>
      </c>
      <c r="D108" s="437">
        <v>4435.6000000000004</v>
      </c>
      <c r="E108" s="437">
        <v>5947.4</v>
      </c>
      <c r="F108" s="437">
        <v>5247</v>
      </c>
      <c r="G108" s="441"/>
    </row>
    <row r="109" spans="1:7">
      <c r="A109" s="444">
        <v>2014</v>
      </c>
      <c r="B109" s="437">
        <v>4924.6000000000004</v>
      </c>
      <c r="C109" s="437">
        <v>1520.3</v>
      </c>
      <c r="D109" s="437">
        <v>4826.7</v>
      </c>
      <c r="E109" s="437">
        <v>5999.8</v>
      </c>
      <c r="F109" s="437">
        <v>5507.1</v>
      </c>
      <c r="G109" s="441"/>
    </row>
    <row r="110" spans="1:7">
      <c r="A110" s="444">
        <v>2015</v>
      </c>
      <c r="B110" s="437">
        <v>5171</v>
      </c>
      <c r="C110" s="437">
        <v>2071.6</v>
      </c>
      <c r="D110" s="437">
        <v>5383.9</v>
      </c>
      <c r="E110" s="437">
        <v>6086.4</v>
      </c>
      <c r="F110" s="437">
        <v>5544.8</v>
      </c>
      <c r="G110" s="441"/>
    </row>
    <row r="111" spans="1:7">
      <c r="A111" s="936" t="s">
        <v>1089</v>
      </c>
      <c r="B111" s="936"/>
      <c r="C111" s="936"/>
      <c r="D111" s="936"/>
      <c r="E111" s="936"/>
      <c r="F111" s="936"/>
      <c r="G111" s="441"/>
    </row>
    <row r="112" spans="1:7">
      <c r="A112" s="444">
        <v>2007</v>
      </c>
      <c r="B112" s="437">
        <v>2848</v>
      </c>
      <c r="C112" s="437">
        <v>1213.7</v>
      </c>
      <c r="D112" s="437">
        <v>2266</v>
      </c>
      <c r="E112" s="437">
        <v>4267.5</v>
      </c>
      <c r="F112" s="437">
        <v>2574.6999999999998</v>
      </c>
      <c r="G112" s="441"/>
    </row>
    <row r="113" spans="1:7">
      <c r="A113" s="444">
        <v>2008</v>
      </c>
      <c r="B113" s="437">
        <v>2726.3</v>
      </c>
      <c r="C113" s="437">
        <v>1217.7</v>
      </c>
      <c r="D113" s="437">
        <v>2046.9</v>
      </c>
      <c r="E113" s="437">
        <v>4167.1000000000004</v>
      </c>
      <c r="F113" s="437">
        <v>2148.1</v>
      </c>
      <c r="G113" s="441"/>
    </row>
    <row r="114" spans="1:7">
      <c r="A114" s="444">
        <v>2009</v>
      </c>
      <c r="B114" s="437">
        <v>2944.3</v>
      </c>
      <c r="C114" s="437">
        <v>1494.8</v>
      </c>
      <c r="D114" s="437">
        <v>2418.4</v>
      </c>
      <c r="E114" s="437">
        <v>4273.2</v>
      </c>
      <c r="F114" s="437">
        <v>2398</v>
      </c>
      <c r="G114" s="441"/>
    </row>
    <row r="115" spans="1:7">
      <c r="A115" s="444">
        <v>2010</v>
      </c>
      <c r="B115" s="437">
        <v>2979.4</v>
      </c>
      <c r="C115" s="437">
        <v>1269.5</v>
      </c>
      <c r="D115" s="437">
        <v>2685.4</v>
      </c>
      <c r="E115" s="437">
        <v>4118</v>
      </c>
      <c r="F115" s="437">
        <v>2528.3000000000002</v>
      </c>
      <c r="G115" s="441"/>
    </row>
    <row r="116" spans="1:7">
      <c r="A116" s="444">
        <v>2011</v>
      </c>
      <c r="B116" s="437">
        <v>3098</v>
      </c>
      <c r="C116" s="437">
        <v>1197.7</v>
      </c>
      <c r="D116" s="437">
        <v>2784.1</v>
      </c>
      <c r="E116" s="437">
        <v>4303.5</v>
      </c>
      <c r="F116" s="437">
        <v>2650</v>
      </c>
      <c r="G116" s="441"/>
    </row>
    <row r="117" spans="1:7">
      <c r="A117" s="444">
        <v>2012</v>
      </c>
      <c r="B117" s="437">
        <v>2917.2</v>
      </c>
      <c r="C117" s="437">
        <v>1345.5</v>
      </c>
      <c r="D117" s="437">
        <v>2388.6</v>
      </c>
      <c r="E117" s="437">
        <v>3971</v>
      </c>
      <c r="F117" s="437">
        <v>2603.1999999999998</v>
      </c>
      <c r="G117" s="441"/>
    </row>
    <row r="118" spans="1:7">
      <c r="A118" s="444">
        <v>2013</v>
      </c>
      <c r="B118" s="437">
        <v>2965.3</v>
      </c>
      <c r="C118" s="437">
        <v>1344.4</v>
      </c>
      <c r="D118" s="437">
        <v>2421.9</v>
      </c>
      <c r="E118" s="437">
        <v>4011.6</v>
      </c>
      <c r="F118" s="437">
        <v>2670.8</v>
      </c>
      <c r="G118" s="441"/>
    </row>
    <row r="119" spans="1:7">
      <c r="A119" s="444">
        <v>2014</v>
      </c>
      <c r="B119" s="437">
        <v>2882.6</v>
      </c>
      <c r="C119" s="437">
        <v>1369.5</v>
      </c>
      <c r="D119" s="437">
        <v>2333.6</v>
      </c>
      <c r="E119" s="437">
        <v>3777.4</v>
      </c>
      <c r="F119" s="437">
        <v>2848.1</v>
      </c>
      <c r="G119" s="441"/>
    </row>
    <row r="120" spans="1:7">
      <c r="A120" s="444">
        <v>2015</v>
      </c>
      <c r="B120" s="437">
        <v>2904.9</v>
      </c>
      <c r="C120" s="437">
        <v>1243</v>
      </c>
      <c r="D120" s="437">
        <v>2134.4</v>
      </c>
      <c r="E120" s="437">
        <v>3948</v>
      </c>
      <c r="F120" s="437">
        <v>2776.5</v>
      </c>
      <c r="G120" s="441"/>
    </row>
  </sheetData>
  <mergeCells count="12">
    <mergeCell ref="A40:F40"/>
    <mergeCell ref="A5:F5"/>
    <mergeCell ref="I5:O5"/>
    <mergeCell ref="A15:F15"/>
    <mergeCell ref="A30:F30"/>
    <mergeCell ref="A111:F111"/>
    <mergeCell ref="A50:F50"/>
    <mergeCell ref="A60:F60"/>
    <mergeCell ref="A71:F71"/>
    <mergeCell ref="A81:F81"/>
    <mergeCell ref="A91:F91"/>
    <mergeCell ref="A101:F101"/>
  </mergeCells>
  <hyperlinks>
    <hyperlink ref="A1" r:id="rId1" display="https://bdoz.rzeszow.uw.gov.pl/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topLeftCell="A13" workbookViewId="0">
      <selection activeCell="A2" sqref="A2:R24"/>
    </sheetView>
  </sheetViews>
  <sheetFormatPr defaultRowHeight="14.25"/>
  <cols>
    <col min="1" max="4" width="9.140625" style="331"/>
    <col min="5" max="5" width="11.7109375" style="331" customWidth="1"/>
    <col min="6" max="6" width="9.140625" style="331"/>
    <col min="7" max="7" width="11.5703125" style="331" customWidth="1"/>
    <col min="8" max="8" width="9.140625" style="331"/>
    <col min="9" max="9" width="10.28515625" style="331" customWidth="1"/>
    <col min="10" max="10" width="10.85546875" style="331" customWidth="1"/>
    <col min="11" max="13" width="9.140625" style="331"/>
    <col min="14" max="14" width="9.85546875" style="331" customWidth="1"/>
    <col min="15" max="15" width="13" style="331" customWidth="1"/>
    <col min="16" max="16" width="9.140625" style="331"/>
    <col min="17" max="17" width="10.7109375" style="331" customWidth="1"/>
    <col min="18" max="18" width="15" style="331" customWidth="1"/>
    <col min="19" max="16384" width="9.140625" style="331"/>
  </cols>
  <sheetData>
    <row r="1" spans="1:18" ht="14.25" customHeight="1">
      <c r="A1" s="326" t="s">
        <v>1028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ht="14.25" customHeight="1">
      <c r="A2" s="331" t="s">
        <v>1090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>
      <c r="A3" s="445"/>
      <c r="B3" s="446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6"/>
    </row>
    <row r="4" spans="1:18" ht="77.25" customHeight="1">
      <c r="A4" s="448" t="s">
        <v>1022</v>
      </c>
      <c r="B4" s="448" t="s">
        <v>1091</v>
      </c>
      <c r="C4" s="415" t="s">
        <v>1092</v>
      </c>
      <c r="D4" s="415" t="s">
        <v>1093</v>
      </c>
      <c r="E4" s="415" t="s">
        <v>1094</v>
      </c>
      <c r="F4" s="415" t="s">
        <v>1095</v>
      </c>
      <c r="G4" s="415" t="s">
        <v>1692</v>
      </c>
      <c r="H4" s="415" t="s">
        <v>1097</v>
      </c>
      <c r="I4" s="415" t="s">
        <v>1098</v>
      </c>
      <c r="J4" s="415" t="s">
        <v>1099</v>
      </c>
      <c r="K4" s="449" t="s">
        <v>1100</v>
      </c>
      <c r="L4" s="415" t="s">
        <v>1101</v>
      </c>
      <c r="M4" s="415" t="s">
        <v>1102</v>
      </c>
      <c r="N4" s="415" t="s">
        <v>1103</v>
      </c>
      <c r="O4" s="415" t="s">
        <v>1104</v>
      </c>
      <c r="P4" s="415" t="s">
        <v>1105</v>
      </c>
      <c r="Q4" s="415" t="s">
        <v>1106</v>
      </c>
      <c r="R4" s="415" t="s">
        <v>1107</v>
      </c>
    </row>
    <row r="5" spans="1:18">
      <c r="A5" s="450" t="s">
        <v>354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2"/>
    </row>
    <row r="6" spans="1:18">
      <c r="A6" s="438">
        <v>2007</v>
      </c>
      <c r="B6" s="453">
        <v>67942</v>
      </c>
      <c r="C6" s="453">
        <v>9509</v>
      </c>
      <c r="D6" s="453">
        <v>6800</v>
      </c>
      <c r="E6" s="453">
        <v>4152</v>
      </c>
      <c r="F6" s="453">
        <v>7748</v>
      </c>
      <c r="G6" s="453">
        <v>7451</v>
      </c>
      <c r="H6" s="453">
        <v>3311</v>
      </c>
      <c r="I6" s="453">
        <v>16137</v>
      </c>
      <c r="J6" s="453">
        <v>268</v>
      </c>
      <c r="K6" s="453">
        <v>184</v>
      </c>
      <c r="L6" s="453">
        <v>1400</v>
      </c>
      <c r="M6" s="453">
        <v>4394</v>
      </c>
      <c r="N6" s="453">
        <v>314</v>
      </c>
      <c r="O6" s="453">
        <v>150</v>
      </c>
      <c r="P6" s="453">
        <v>2305</v>
      </c>
      <c r="Q6" s="453">
        <v>197</v>
      </c>
      <c r="R6" s="453">
        <v>468</v>
      </c>
    </row>
    <row r="7" spans="1:18">
      <c r="A7" s="454">
        <v>2008</v>
      </c>
      <c r="B7" s="453">
        <v>71952</v>
      </c>
      <c r="C7" s="453">
        <v>10280</v>
      </c>
      <c r="D7" s="453">
        <v>7167</v>
      </c>
      <c r="E7" s="453">
        <v>4831</v>
      </c>
      <c r="F7" s="453">
        <v>7360</v>
      </c>
      <c r="G7" s="453">
        <v>7804</v>
      </c>
      <c r="H7" s="453">
        <v>3594</v>
      </c>
      <c r="I7" s="453">
        <v>17882</v>
      </c>
      <c r="J7" s="453">
        <v>252</v>
      </c>
      <c r="K7" s="453">
        <v>207</v>
      </c>
      <c r="L7" s="453">
        <v>2104</v>
      </c>
      <c r="M7" s="453">
        <v>4347</v>
      </c>
      <c r="N7" s="453">
        <v>464</v>
      </c>
      <c r="O7" s="453">
        <v>219</v>
      </c>
      <c r="P7" s="453">
        <v>2903</v>
      </c>
      <c r="Q7" s="453">
        <v>217</v>
      </c>
      <c r="R7" s="453">
        <v>530</v>
      </c>
    </row>
    <row r="8" spans="1:18">
      <c r="A8" s="438">
        <v>2009</v>
      </c>
      <c r="B8" s="453">
        <v>73117</v>
      </c>
      <c r="C8" s="453">
        <v>11031</v>
      </c>
      <c r="D8" s="453">
        <v>7396</v>
      </c>
      <c r="E8" s="453">
        <v>3941</v>
      </c>
      <c r="F8" s="453">
        <v>6584</v>
      </c>
      <c r="G8" s="453">
        <v>8165</v>
      </c>
      <c r="H8" s="453">
        <v>3288</v>
      </c>
      <c r="I8" s="453">
        <v>19188</v>
      </c>
      <c r="J8" s="453">
        <v>363</v>
      </c>
      <c r="K8" s="453">
        <v>206</v>
      </c>
      <c r="L8" s="453">
        <v>1870</v>
      </c>
      <c r="M8" s="453">
        <v>4359</v>
      </c>
      <c r="N8" s="453">
        <v>464</v>
      </c>
      <c r="O8" s="453">
        <v>213</v>
      </c>
      <c r="P8" s="453">
        <v>3137</v>
      </c>
      <c r="Q8" s="453">
        <v>165</v>
      </c>
      <c r="R8" s="453">
        <v>248</v>
      </c>
    </row>
    <row r="9" spans="1:18">
      <c r="A9" s="438">
        <v>2010</v>
      </c>
      <c r="B9" s="453">
        <v>78214</v>
      </c>
      <c r="C9" s="453">
        <v>10872</v>
      </c>
      <c r="D9" s="453">
        <v>8239</v>
      </c>
      <c r="E9" s="453">
        <v>3347</v>
      </c>
      <c r="F9" s="453">
        <v>7883</v>
      </c>
      <c r="G9" s="453">
        <v>8267</v>
      </c>
      <c r="H9" s="453">
        <v>3637</v>
      </c>
      <c r="I9" s="453">
        <v>21280</v>
      </c>
      <c r="J9" s="453">
        <v>537</v>
      </c>
      <c r="K9" s="453">
        <v>220</v>
      </c>
      <c r="L9" s="453">
        <v>2260</v>
      </c>
      <c r="M9" s="453">
        <v>4584</v>
      </c>
      <c r="N9" s="453">
        <v>428</v>
      </c>
      <c r="O9" s="453">
        <v>570</v>
      </c>
      <c r="P9" s="453">
        <v>4993</v>
      </c>
      <c r="Q9" s="453">
        <v>145</v>
      </c>
      <c r="R9" s="453">
        <v>300</v>
      </c>
    </row>
    <row r="10" spans="1:18">
      <c r="A10" s="438">
        <v>2011</v>
      </c>
      <c r="B10" s="453">
        <v>78871</v>
      </c>
      <c r="C10" s="453">
        <v>11450</v>
      </c>
      <c r="D10" s="453">
        <v>8935</v>
      </c>
      <c r="E10" s="453">
        <v>3365</v>
      </c>
      <c r="F10" s="453">
        <v>8175</v>
      </c>
      <c r="G10" s="453">
        <v>8658</v>
      </c>
      <c r="H10" s="453">
        <v>3342</v>
      </c>
      <c r="I10" s="453">
        <v>19849</v>
      </c>
      <c r="J10" s="453">
        <v>389</v>
      </c>
      <c r="K10" s="453">
        <v>255</v>
      </c>
      <c r="L10" s="453">
        <v>3120</v>
      </c>
      <c r="M10" s="453">
        <v>4797</v>
      </c>
      <c r="N10" s="453">
        <v>735</v>
      </c>
      <c r="O10" s="453">
        <v>322</v>
      </c>
      <c r="P10" s="453">
        <v>4130</v>
      </c>
      <c r="Q10" s="453">
        <v>171</v>
      </c>
      <c r="R10" s="453">
        <v>270</v>
      </c>
    </row>
    <row r="11" spans="1:18">
      <c r="A11" s="454">
        <v>2012</v>
      </c>
      <c r="B11" s="453">
        <v>78124</v>
      </c>
      <c r="C11" s="453">
        <v>12100</v>
      </c>
      <c r="D11" s="453">
        <v>8739</v>
      </c>
      <c r="E11" s="453">
        <v>2663</v>
      </c>
      <c r="F11" s="453">
        <v>8437</v>
      </c>
      <c r="G11" s="453">
        <v>8502</v>
      </c>
      <c r="H11" s="453">
        <v>2866</v>
      </c>
      <c r="I11" s="453">
        <v>19100</v>
      </c>
      <c r="J11" s="453">
        <v>444</v>
      </c>
      <c r="K11" s="453">
        <v>262</v>
      </c>
      <c r="L11" s="453">
        <v>3023</v>
      </c>
      <c r="M11" s="453">
        <v>4484</v>
      </c>
      <c r="N11" s="453">
        <v>762</v>
      </c>
      <c r="O11" s="453">
        <v>452</v>
      </c>
      <c r="P11" s="453">
        <v>4428</v>
      </c>
      <c r="Q11" s="453">
        <v>144</v>
      </c>
      <c r="R11" s="453">
        <v>168</v>
      </c>
    </row>
    <row r="12" spans="1:18">
      <c r="A12" s="454">
        <v>2013</v>
      </c>
      <c r="B12" s="453">
        <v>80156</v>
      </c>
      <c r="C12" s="453">
        <v>12007</v>
      </c>
      <c r="D12" s="453">
        <v>8968</v>
      </c>
      <c r="E12" s="453">
        <v>2314</v>
      </c>
      <c r="F12" s="453">
        <v>9207</v>
      </c>
      <c r="G12" s="453">
        <v>9119</v>
      </c>
      <c r="H12" s="453">
        <v>2826</v>
      </c>
      <c r="I12" s="453">
        <v>20032</v>
      </c>
      <c r="J12" s="453">
        <v>428</v>
      </c>
      <c r="K12" s="453">
        <v>472</v>
      </c>
      <c r="L12" s="453">
        <v>2669</v>
      </c>
      <c r="M12" s="453">
        <v>4311</v>
      </c>
      <c r="N12" s="453">
        <v>1086</v>
      </c>
      <c r="O12" s="453">
        <v>649</v>
      </c>
      <c r="P12" s="453">
        <v>4041</v>
      </c>
      <c r="Q12" s="453">
        <v>126</v>
      </c>
      <c r="R12" s="453">
        <v>204</v>
      </c>
    </row>
    <row r="13" spans="1:18">
      <c r="A13" s="454">
        <v>2014</v>
      </c>
      <c r="B13" s="453">
        <v>79352</v>
      </c>
      <c r="C13" s="453">
        <v>11230</v>
      </c>
      <c r="D13" s="453">
        <v>9529</v>
      </c>
      <c r="E13" s="453">
        <v>2239</v>
      </c>
      <c r="F13" s="453">
        <v>8690</v>
      </c>
      <c r="G13" s="453">
        <v>9901</v>
      </c>
      <c r="H13" s="453">
        <v>3725</v>
      </c>
      <c r="I13" s="453">
        <v>20511</v>
      </c>
      <c r="J13" s="453">
        <v>422</v>
      </c>
      <c r="K13" s="453">
        <v>427</v>
      </c>
      <c r="L13" s="453">
        <v>2191</v>
      </c>
      <c r="M13" s="453">
        <v>4821</v>
      </c>
      <c r="N13" s="453">
        <v>1336</v>
      </c>
      <c r="O13" s="453">
        <v>497</v>
      </c>
      <c r="P13" s="453">
        <v>3712</v>
      </c>
      <c r="Q13" s="453">
        <v>121</v>
      </c>
      <c r="R13" s="453">
        <v>294</v>
      </c>
    </row>
    <row r="14" spans="1:18">
      <c r="A14" s="454">
        <v>2015</v>
      </c>
      <c r="B14" s="453">
        <v>81695</v>
      </c>
      <c r="C14" s="453">
        <v>11841</v>
      </c>
      <c r="D14" s="453">
        <v>9399</v>
      </c>
      <c r="E14" s="453">
        <v>2393</v>
      </c>
      <c r="F14" s="453">
        <v>8799</v>
      </c>
      <c r="G14" s="453">
        <v>10409</v>
      </c>
      <c r="H14" s="453">
        <v>3439</v>
      </c>
      <c r="I14" s="453">
        <v>22137</v>
      </c>
      <c r="J14" s="453">
        <v>509</v>
      </c>
      <c r="K14" s="453">
        <v>458</v>
      </c>
      <c r="L14" s="453">
        <v>2054</v>
      </c>
      <c r="M14" s="453">
        <v>4608</v>
      </c>
      <c r="N14" s="453">
        <v>2211</v>
      </c>
      <c r="O14" s="453">
        <v>446</v>
      </c>
      <c r="P14" s="453">
        <v>2874</v>
      </c>
      <c r="Q14" s="453">
        <v>118</v>
      </c>
      <c r="R14" s="453">
        <v>201</v>
      </c>
    </row>
    <row r="15" spans="1:18">
      <c r="A15" s="454" t="s">
        <v>1083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6"/>
    </row>
    <row r="16" spans="1:18">
      <c r="A16" s="438">
        <v>2007</v>
      </c>
      <c r="B16" s="457">
        <v>3239.4</v>
      </c>
      <c r="C16" s="457">
        <v>453.4</v>
      </c>
      <c r="D16" s="457">
        <v>324.2</v>
      </c>
      <c r="E16" s="457">
        <v>198</v>
      </c>
      <c r="F16" s="457">
        <v>369.4</v>
      </c>
      <c r="G16" s="457">
        <v>355.3</v>
      </c>
      <c r="H16" s="457">
        <v>157.9</v>
      </c>
      <c r="I16" s="457">
        <v>769.4</v>
      </c>
      <c r="J16" s="457">
        <v>12.8</v>
      </c>
      <c r="K16" s="457">
        <v>8.8000000000000007</v>
      </c>
      <c r="L16" s="457">
        <v>66.8</v>
      </c>
      <c r="M16" s="457">
        <v>209.5</v>
      </c>
      <c r="N16" s="457">
        <v>15</v>
      </c>
      <c r="O16" s="457">
        <v>7.2</v>
      </c>
      <c r="P16" s="457">
        <v>109.9</v>
      </c>
      <c r="Q16" s="457">
        <v>9.4</v>
      </c>
      <c r="R16" s="457">
        <v>22.3</v>
      </c>
    </row>
    <row r="17" spans="1:18">
      <c r="A17" s="454">
        <v>2008</v>
      </c>
      <c r="B17" s="457">
        <v>3427.1</v>
      </c>
      <c r="C17" s="457">
        <v>489.6</v>
      </c>
      <c r="D17" s="457">
        <v>341.4</v>
      </c>
      <c r="E17" s="457">
        <v>230.1</v>
      </c>
      <c r="F17" s="457">
        <v>350.6</v>
      </c>
      <c r="G17" s="457">
        <v>371.7</v>
      </c>
      <c r="H17" s="457">
        <v>171.2</v>
      </c>
      <c r="I17" s="457">
        <v>851.7</v>
      </c>
      <c r="J17" s="457">
        <v>12</v>
      </c>
      <c r="K17" s="457">
        <v>9.9</v>
      </c>
      <c r="L17" s="457">
        <v>100.2</v>
      </c>
      <c r="M17" s="457">
        <v>207</v>
      </c>
      <c r="N17" s="457">
        <v>22.1</v>
      </c>
      <c r="O17" s="457">
        <v>10.4</v>
      </c>
      <c r="P17" s="457">
        <v>138.30000000000001</v>
      </c>
      <c r="Q17" s="457">
        <v>10.3</v>
      </c>
      <c r="R17" s="457">
        <v>25.2</v>
      </c>
    </row>
    <row r="18" spans="1:18">
      <c r="A18" s="454">
        <v>2009</v>
      </c>
      <c r="B18" s="457">
        <v>3478.9</v>
      </c>
      <c r="C18" s="457">
        <v>524.9</v>
      </c>
      <c r="D18" s="457">
        <v>351.9</v>
      </c>
      <c r="E18" s="457">
        <v>187.5</v>
      </c>
      <c r="F18" s="457">
        <v>313.3</v>
      </c>
      <c r="G18" s="457">
        <v>388.5</v>
      </c>
      <c r="H18" s="457">
        <v>156.4</v>
      </c>
      <c r="I18" s="457">
        <v>913</v>
      </c>
      <c r="J18" s="457">
        <v>17.3</v>
      </c>
      <c r="K18" s="457">
        <v>9.8000000000000007</v>
      </c>
      <c r="L18" s="457">
        <v>89</v>
      </c>
      <c r="M18" s="457">
        <v>207.4</v>
      </c>
      <c r="N18" s="457">
        <v>22.1</v>
      </c>
      <c r="O18" s="457">
        <v>10.1</v>
      </c>
      <c r="P18" s="457">
        <v>149.30000000000001</v>
      </c>
      <c r="Q18" s="457">
        <v>7.9</v>
      </c>
      <c r="R18" s="457">
        <v>11.8</v>
      </c>
    </row>
    <row r="19" spans="1:18">
      <c r="A19" s="454">
        <v>2010</v>
      </c>
      <c r="B19" s="457">
        <v>3675.6</v>
      </c>
      <c r="C19" s="457">
        <v>510.9</v>
      </c>
      <c r="D19" s="457">
        <v>387.2</v>
      </c>
      <c r="E19" s="457">
        <v>157.30000000000001</v>
      </c>
      <c r="F19" s="457">
        <v>370.5</v>
      </c>
      <c r="G19" s="457">
        <v>388.5</v>
      </c>
      <c r="H19" s="457">
        <v>170.9</v>
      </c>
      <c r="I19" s="457">
        <v>1000</v>
      </c>
      <c r="J19" s="457">
        <v>25.2</v>
      </c>
      <c r="K19" s="457">
        <v>10.3</v>
      </c>
      <c r="L19" s="457">
        <v>106.2</v>
      </c>
      <c r="M19" s="457">
        <v>215.4</v>
      </c>
      <c r="N19" s="457">
        <v>20.100000000000001</v>
      </c>
      <c r="O19" s="457">
        <v>26.8</v>
      </c>
      <c r="P19" s="457">
        <v>234.6</v>
      </c>
      <c r="Q19" s="457">
        <v>6.8</v>
      </c>
      <c r="R19" s="457">
        <v>14.1</v>
      </c>
    </row>
    <row r="20" spans="1:18">
      <c r="A20" s="454">
        <v>2011</v>
      </c>
      <c r="B20" s="457">
        <v>3705.1</v>
      </c>
      <c r="C20" s="457">
        <v>537.9</v>
      </c>
      <c r="D20" s="457">
        <v>419.7</v>
      </c>
      <c r="E20" s="457">
        <v>158.1</v>
      </c>
      <c r="F20" s="457">
        <v>384</v>
      </c>
      <c r="G20" s="457">
        <v>406.7</v>
      </c>
      <c r="H20" s="457">
        <v>157</v>
      </c>
      <c r="I20" s="457">
        <v>932.5</v>
      </c>
      <c r="J20" s="457">
        <v>18.3</v>
      </c>
      <c r="K20" s="457">
        <v>12</v>
      </c>
      <c r="L20" s="457">
        <v>146.6</v>
      </c>
      <c r="M20" s="457">
        <v>225.4</v>
      </c>
      <c r="N20" s="457">
        <v>34.5</v>
      </c>
      <c r="O20" s="457">
        <v>15.1</v>
      </c>
      <c r="P20" s="457">
        <v>194</v>
      </c>
      <c r="Q20" s="457">
        <v>8</v>
      </c>
      <c r="R20" s="457">
        <v>12.7</v>
      </c>
    </row>
    <row r="21" spans="1:18">
      <c r="A21" s="454">
        <v>2012</v>
      </c>
      <c r="B21" s="457">
        <v>3667.9</v>
      </c>
      <c r="C21" s="457">
        <v>568.1</v>
      </c>
      <c r="D21" s="457">
        <v>410.3</v>
      </c>
      <c r="E21" s="457">
        <v>125</v>
      </c>
      <c r="F21" s="457">
        <v>396.1</v>
      </c>
      <c r="G21" s="457">
        <v>399.2</v>
      </c>
      <c r="H21" s="457">
        <v>134.6</v>
      </c>
      <c r="I21" s="457">
        <v>896.7</v>
      </c>
      <c r="J21" s="457">
        <v>20.8</v>
      </c>
      <c r="K21" s="457">
        <v>12.3</v>
      </c>
      <c r="L21" s="457">
        <v>141.9</v>
      </c>
      <c r="M21" s="457">
        <v>210.5</v>
      </c>
      <c r="N21" s="457">
        <v>35.799999999999997</v>
      </c>
      <c r="O21" s="457">
        <v>21.2</v>
      </c>
      <c r="P21" s="457">
        <v>207.9</v>
      </c>
      <c r="Q21" s="457">
        <v>6.8</v>
      </c>
      <c r="R21" s="457">
        <v>7.9</v>
      </c>
    </row>
    <row r="22" spans="1:18">
      <c r="A22" s="458">
        <v>2013</v>
      </c>
      <c r="B22" s="457">
        <v>3764.4</v>
      </c>
      <c r="C22" s="457">
        <v>563.9</v>
      </c>
      <c r="D22" s="457">
        <v>421.2</v>
      </c>
      <c r="E22" s="457">
        <v>108.7</v>
      </c>
      <c r="F22" s="457">
        <v>432.4</v>
      </c>
      <c r="G22" s="457">
        <v>428.3</v>
      </c>
      <c r="H22" s="457">
        <v>132.69999999999999</v>
      </c>
      <c r="I22" s="457">
        <v>940.8</v>
      </c>
      <c r="J22" s="457">
        <v>20.100000000000001</v>
      </c>
      <c r="K22" s="457">
        <v>22.2</v>
      </c>
      <c r="L22" s="457">
        <v>125.3</v>
      </c>
      <c r="M22" s="457">
        <v>202.5</v>
      </c>
      <c r="N22" s="457">
        <v>51</v>
      </c>
      <c r="O22" s="457">
        <v>30.5</v>
      </c>
      <c r="P22" s="457">
        <v>189.8</v>
      </c>
      <c r="Q22" s="457">
        <v>5.9</v>
      </c>
      <c r="R22" s="457">
        <v>9.6</v>
      </c>
    </row>
    <row r="23" spans="1:18">
      <c r="A23" s="438">
        <v>2014</v>
      </c>
      <c r="B23" s="457">
        <v>3726.9</v>
      </c>
      <c r="C23" s="457">
        <v>527.4</v>
      </c>
      <c r="D23" s="457">
        <v>447.5</v>
      </c>
      <c r="E23" s="457">
        <v>105.2</v>
      </c>
      <c r="F23" s="457">
        <v>408.1</v>
      </c>
      <c r="G23" s="457">
        <v>465</v>
      </c>
      <c r="H23" s="457">
        <v>174.9</v>
      </c>
      <c r="I23" s="457">
        <v>963.3</v>
      </c>
      <c r="J23" s="457">
        <v>19.8</v>
      </c>
      <c r="K23" s="457">
        <v>20.100000000000001</v>
      </c>
      <c r="L23" s="457">
        <v>102.9</v>
      </c>
      <c r="M23" s="457">
        <v>226.4</v>
      </c>
      <c r="N23" s="457">
        <v>62.7</v>
      </c>
      <c r="O23" s="457">
        <v>23.3</v>
      </c>
      <c r="P23" s="457">
        <v>174.3</v>
      </c>
      <c r="Q23" s="457">
        <v>5.7</v>
      </c>
      <c r="R23" s="457">
        <v>13.8</v>
      </c>
    </row>
    <row r="24" spans="1:18">
      <c r="A24" s="459">
        <v>2015</v>
      </c>
      <c r="B24" s="457">
        <v>3839.7</v>
      </c>
      <c r="C24" s="457">
        <v>556.5</v>
      </c>
      <c r="D24" s="457">
        <v>441.8</v>
      </c>
      <c r="E24" s="457">
        <v>112.5</v>
      </c>
      <c r="F24" s="457">
        <v>413.6</v>
      </c>
      <c r="G24" s="457">
        <v>489.2</v>
      </c>
      <c r="H24" s="457">
        <v>161.6</v>
      </c>
      <c r="I24" s="457">
        <v>1040.4000000000001</v>
      </c>
      <c r="J24" s="457">
        <v>23.9</v>
      </c>
      <c r="K24" s="457">
        <v>21.5</v>
      </c>
      <c r="L24" s="457">
        <v>96.5</v>
      </c>
      <c r="M24" s="457">
        <v>216.6</v>
      </c>
      <c r="N24" s="457">
        <v>103.9</v>
      </c>
      <c r="O24" s="457">
        <v>21</v>
      </c>
      <c r="P24" s="457">
        <v>135.1</v>
      </c>
      <c r="Q24" s="457">
        <v>5.5</v>
      </c>
      <c r="R24" s="457">
        <v>9.4</v>
      </c>
    </row>
  </sheetData>
  <hyperlinks>
    <hyperlink ref="A1" r:id="rId1" display="https://bdoz.rzeszow.uw.gov.pl/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3"/>
  <sheetViews>
    <sheetView workbookViewId="0"/>
  </sheetViews>
  <sheetFormatPr defaultRowHeight="14.25"/>
  <cols>
    <col min="1" max="16384" width="9.140625" style="331"/>
  </cols>
  <sheetData>
    <row r="1" spans="1:21">
      <c r="A1" s="326" t="s">
        <v>1028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21">
      <c r="A2" s="331" t="s">
        <v>1108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21" ht="13.5" customHeight="1">
      <c r="A3" s="445"/>
      <c r="B3" s="446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6"/>
    </row>
    <row r="4" spans="1:21" ht="100.5" customHeight="1">
      <c r="A4" s="448" t="s">
        <v>1022</v>
      </c>
      <c r="B4" s="448" t="s">
        <v>1091</v>
      </c>
      <c r="C4" s="415" t="s">
        <v>1092</v>
      </c>
      <c r="D4" s="415" t="s">
        <v>1093</v>
      </c>
      <c r="E4" s="415" t="s">
        <v>1094</v>
      </c>
      <c r="F4" s="415" t="s">
        <v>1095</v>
      </c>
      <c r="G4" s="415" t="s">
        <v>1096</v>
      </c>
      <c r="H4" s="449" t="s">
        <v>1097</v>
      </c>
      <c r="I4" s="449" t="s">
        <v>1098</v>
      </c>
      <c r="J4" s="449" t="s">
        <v>1099</v>
      </c>
      <c r="K4" s="415" t="s">
        <v>1100</v>
      </c>
      <c r="L4" s="415" t="s">
        <v>1101</v>
      </c>
      <c r="M4" s="415" t="s">
        <v>1102</v>
      </c>
      <c r="N4" s="415" t="s">
        <v>1103</v>
      </c>
      <c r="O4" s="415" t="s">
        <v>1104</v>
      </c>
      <c r="P4" s="415" t="s">
        <v>1105</v>
      </c>
      <c r="Q4" s="415" t="s">
        <v>1106</v>
      </c>
      <c r="R4" s="415" t="s">
        <v>1107</v>
      </c>
    </row>
    <row r="5" spans="1:21">
      <c r="A5" s="438">
        <v>2007</v>
      </c>
      <c r="B5" s="453">
        <v>15652</v>
      </c>
      <c r="C5" s="453">
        <v>1924</v>
      </c>
      <c r="D5" s="453">
        <v>764</v>
      </c>
      <c r="E5" s="453">
        <v>526</v>
      </c>
      <c r="F5" s="453">
        <v>2000</v>
      </c>
      <c r="G5" s="453">
        <v>995</v>
      </c>
      <c r="H5" s="453">
        <v>576</v>
      </c>
      <c r="I5" s="453">
        <v>4330</v>
      </c>
      <c r="J5" s="453">
        <v>103</v>
      </c>
      <c r="K5" s="453">
        <v>47</v>
      </c>
      <c r="L5" s="453">
        <v>351</v>
      </c>
      <c r="M5" s="453">
        <v>785</v>
      </c>
      <c r="N5" s="453">
        <v>134</v>
      </c>
      <c r="O5" s="453">
        <v>70</v>
      </c>
      <c r="P5" s="453">
        <v>995</v>
      </c>
      <c r="Q5" s="453">
        <v>107</v>
      </c>
      <c r="R5" s="453">
        <v>285</v>
      </c>
    </row>
    <row r="6" spans="1:21">
      <c r="A6" s="454">
        <v>2008</v>
      </c>
      <c r="B6" s="453">
        <v>16494</v>
      </c>
      <c r="C6" s="453">
        <v>2077</v>
      </c>
      <c r="D6" s="453">
        <v>918</v>
      </c>
      <c r="E6" s="453">
        <v>698</v>
      </c>
      <c r="F6" s="453">
        <v>1974</v>
      </c>
      <c r="G6" s="453">
        <v>1016</v>
      </c>
      <c r="H6" s="453">
        <v>507</v>
      </c>
      <c r="I6" s="453">
        <v>5017</v>
      </c>
      <c r="J6" s="453">
        <v>96</v>
      </c>
      <c r="K6" s="453">
        <v>66</v>
      </c>
      <c r="L6" s="453">
        <v>407</v>
      </c>
      <c r="M6" s="453">
        <v>988</v>
      </c>
      <c r="N6" s="453">
        <v>196</v>
      </c>
      <c r="O6" s="453">
        <v>81</v>
      </c>
      <c r="P6" s="453">
        <v>1273</v>
      </c>
      <c r="Q6" s="453">
        <v>66</v>
      </c>
      <c r="R6" s="453">
        <v>266</v>
      </c>
    </row>
    <row r="7" spans="1:21">
      <c r="A7" s="438">
        <v>2009</v>
      </c>
      <c r="B7" s="453">
        <v>16847</v>
      </c>
      <c r="C7" s="453">
        <v>2561</v>
      </c>
      <c r="D7" s="453">
        <v>810</v>
      </c>
      <c r="E7" s="453">
        <v>533</v>
      </c>
      <c r="F7" s="453">
        <v>2042</v>
      </c>
      <c r="G7" s="453">
        <v>1002</v>
      </c>
      <c r="H7" s="453">
        <v>477</v>
      </c>
      <c r="I7" s="453">
        <v>5379</v>
      </c>
      <c r="J7" s="453">
        <v>110</v>
      </c>
      <c r="K7" s="453">
        <v>75</v>
      </c>
      <c r="L7" s="453">
        <v>556</v>
      </c>
      <c r="M7" s="453">
        <v>814</v>
      </c>
      <c r="N7" s="453">
        <v>231</v>
      </c>
      <c r="O7" s="453">
        <v>65</v>
      </c>
      <c r="P7" s="453">
        <v>1289</v>
      </c>
      <c r="Q7" s="453">
        <v>46</v>
      </c>
      <c r="R7" s="453">
        <v>175</v>
      </c>
    </row>
    <row r="8" spans="1:21">
      <c r="A8" s="438">
        <v>2010</v>
      </c>
      <c r="B8" s="453">
        <v>16539</v>
      </c>
      <c r="C8" s="453">
        <v>2298</v>
      </c>
      <c r="D8" s="453">
        <v>962</v>
      </c>
      <c r="E8" s="453">
        <v>458</v>
      </c>
      <c r="F8" s="453">
        <v>1634</v>
      </c>
      <c r="G8" s="453">
        <v>886</v>
      </c>
      <c r="H8" s="453">
        <v>568</v>
      </c>
      <c r="I8" s="453">
        <v>5495</v>
      </c>
      <c r="J8" s="453">
        <v>127</v>
      </c>
      <c r="K8" s="453">
        <v>74</v>
      </c>
      <c r="L8" s="453">
        <v>560</v>
      </c>
      <c r="M8" s="453">
        <v>997</v>
      </c>
      <c r="N8" s="453">
        <v>145</v>
      </c>
      <c r="O8" s="453">
        <v>173</v>
      </c>
      <c r="P8" s="453">
        <v>1520</v>
      </c>
      <c r="Q8" s="453">
        <v>69</v>
      </c>
      <c r="R8" s="453">
        <v>217</v>
      </c>
    </row>
    <row r="9" spans="1:21">
      <c r="A9" s="438">
        <v>2011</v>
      </c>
      <c r="B9" s="453">
        <v>18788</v>
      </c>
      <c r="C9" s="453">
        <v>2608</v>
      </c>
      <c r="D9" s="453">
        <v>1038</v>
      </c>
      <c r="E9" s="453">
        <v>439</v>
      </c>
      <c r="F9" s="453">
        <v>2567</v>
      </c>
      <c r="G9" s="453">
        <v>1123</v>
      </c>
      <c r="H9" s="453">
        <v>434</v>
      </c>
      <c r="I9" s="453">
        <v>5905</v>
      </c>
      <c r="J9" s="453">
        <v>152</v>
      </c>
      <c r="K9" s="453">
        <v>87</v>
      </c>
      <c r="L9" s="453">
        <v>1194</v>
      </c>
      <c r="M9" s="453">
        <v>1023</v>
      </c>
      <c r="N9" s="453">
        <v>430</v>
      </c>
      <c r="O9" s="453">
        <v>82</v>
      </c>
      <c r="P9" s="453">
        <v>1383</v>
      </c>
      <c r="Q9" s="453">
        <v>90</v>
      </c>
      <c r="R9" s="453">
        <v>168</v>
      </c>
    </row>
    <row r="10" spans="1:21">
      <c r="A10" s="454">
        <v>2012</v>
      </c>
      <c r="B10" s="453">
        <v>18362</v>
      </c>
      <c r="C10" s="453">
        <v>2600</v>
      </c>
      <c r="D10" s="453">
        <v>886</v>
      </c>
      <c r="E10" s="453">
        <v>457</v>
      </c>
      <c r="F10" s="453">
        <v>2254</v>
      </c>
      <c r="G10" s="453">
        <v>1049</v>
      </c>
      <c r="H10" s="453">
        <v>434</v>
      </c>
      <c r="I10" s="453">
        <v>5599</v>
      </c>
      <c r="J10" s="453">
        <v>124</v>
      </c>
      <c r="K10" s="453">
        <v>78</v>
      </c>
      <c r="L10" s="453">
        <v>1240</v>
      </c>
      <c r="M10" s="453">
        <v>821</v>
      </c>
      <c r="N10" s="453">
        <v>437</v>
      </c>
      <c r="O10" s="453">
        <v>85</v>
      </c>
      <c r="P10" s="453">
        <v>1728</v>
      </c>
      <c r="Q10" s="453">
        <v>67</v>
      </c>
      <c r="R10" s="453">
        <v>149</v>
      </c>
      <c r="U10" s="331" t="s">
        <v>1108</v>
      </c>
    </row>
    <row r="11" spans="1:21">
      <c r="A11" s="454">
        <v>2013</v>
      </c>
      <c r="B11" s="453">
        <v>15942</v>
      </c>
      <c r="C11" s="453">
        <v>2139</v>
      </c>
      <c r="D11" s="453">
        <v>658</v>
      </c>
      <c r="E11" s="453">
        <v>363</v>
      </c>
      <c r="F11" s="453">
        <v>1923</v>
      </c>
      <c r="G11" s="453">
        <v>932</v>
      </c>
      <c r="H11" s="453">
        <v>475</v>
      </c>
      <c r="I11" s="453">
        <v>4968</v>
      </c>
      <c r="J11" s="453">
        <v>101</v>
      </c>
      <c r="K11" s="453">
        <v>254</v>
      </c>
      <c r="L11" s="453">
        <v>796</v>
      </c>
      <c r="M11" s="453">
        <v>735</v>
      </c>
      <c r="N11" s="453">
        <v>613</v>
      </c>
      <c r="O11" s="453">
        <v>157</v>
      </c>
      <c r="P11" s="453">
        <v>1320</v>
      </c>
      <c r="Q11" s="453">
        <v>48</v>
      </c>
      <c r="R11" s="453">
        <v>170</v>
      </c>
    </row>
    <row r="12" spans="1:21">
      <c r="A12" s="454">
        <v>2014</v>
      </c>
      <c r="B12" s="453">
        <v>15425</v>
      </c>
      <c r="C12" s="453">
        <v>2066</v>
      </c>
      <c r="D12" s="453">
        <v>819</v>
      </c>
      <c r="E12" s="453">
        <v>341</v>
      </c>
      <c r="F12" s="453">
        <v>2037</v>
      </c>
      <c r="G12" s="453">
        <v>1084</v>
      </c>
      <c r="H12" s="453">
        <v>584</v>
      </c>
      <c r="I12" s="453">
        <v>5056</v>
      </c>
      <c r="J12" s="453">
        <v>105</v>
      </c>
      <c r="K12" s="453">
        <v>168</v>
      </c>
      <c r="L12" s="453">
        <v>633</v>
      </c>
      <c r="M12" s="453">
        <v>773</v>
      </c>
      <c r="N12" s="453">
        <v>428</v>
      </c>
      <c r="O12" s="453">
        <v>194</v>
      </c>
      <c r="P12" s="453">
        <v>1078</v>
      </c>
      <c r="Q12" s="453">
        <v>59</v>
      </c>
      <c r="R12" s="453">
        <v>254</v>
      </c>
    </row>
    <row r="13" spans="1:21">
      <c r="A13" s="454">
        <v>2015</v>
      </c>
      <c r="B13" s="453">
        <v>17779</v>
      </c>
      <c r="C13" s="453">
        <v>2190</v>
      </c>
      <c r="D13" s="453">
        <v>653</v>
      </c>
      <c r="E13" s="453">
        <v>372</v>
      </c>
      <c r="F13" s="453">
        <v>2209</v>
      </c>
      <c r="G13" s="453">
        <v>1156</v>
      </c>
      <c r="H13" s="453">
        <v>492</v>
      </c>
      <c r="I13" s="453">
        <v>6935</v>
      </c>
      <c r="J13" s="453">
        <v>133</v>
      </c>
      <c r="K13" s="453">
        <v>159</v>
      </c>
      <c r="L13" s="453">
        <v>777</v>
      </c>
      <c r="M13" s="453">
        <v>670</v>
      </c>
      <c r="N13" s="453">
        <v>853</v>
      </c>
      <c r="O13" s="453">
        <v>163</v>
      </c>
      <c r="P13" s="453">
        <v>932</v>
      </c>
      <c r="Q13" s="453">
        <v>85</v>
      </c>
      <c r="R13" s="453">
        <v>122</v>
      </c>
    </row>
    <row r="14" spans="1:21">
      <c r="A14" s="454" t="s">
        <v>1083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6"/>
    </row>
    <row r="15" spans="1:21">
      <c r="A15" s="438">
        <v>2007</v>
      </c>
      <c r="B15" s="457">
        <v>746.3</v>
      </c>
      <c r="C15" s="457">
        <v>91.7</v>
      </c>
      <c r="D15" s="457">
        <v>36.4</v>
      </c>
      <c r="E15" s="457">
        <v>25.1</v>
      </c>
      <c r="F15" s="457">
        <v>95.4</v>
      </c>
      <c r="G15" s="457">
        <v>47.4</v>
      </c>
      <c r="H15" s="457">
        <v>27.5</v>
      </c>
      <c r="I15" s="457">
        <v>206.5</v>
      </c>
      <c r="J15" s="457">
        <v>4.9000000000000004</v>
      </c>
      <c r="K15" s="457">
        <v>2.2000000000000002</v>
      </c>
      <c r="L15" s="457">
        <v>16.7</v>
      </c>
      <c r="M15" s="457">
        <v>37.4</v>
      </c>
      <c r="N15" s="457">
        <v>6.4</v>
      </c>
      <c r="O15" s="457">
        <v>3.3</v>
      </c>
      <c r="P15" s="457">
        <v>47.4</v>
      </c>
      <c r="Q15" s="457">
        <v>5.0999999999999996</v>
      </c>
      <c r="R15" s="457">
        <v>13.6</v>
      </c>
    </row>
    <row r="16" spans="1:21">
      <c r="A16" s="454">
        <v>2008</v>
      </c>
      <c r="B16" s="457">
        <v>786.4</v>
      </c>
      <c r="C16" s="457">
        <v>99</v>
      </c>
      <c r="D16" s="457">
        <v>43.8</v>
      </c>
      <c r="E16" s="457">
        <v>33.299999999999997</v>
      </c>
      <c r="F16" s="457">
        <v>94.1</v>
      </c>
      <c r="G16" s="457">
        <v>48.4</v>
      </c>
      <c r="H16" s="457">
        <v>24.2</v>
      </c>
      <c r="I16" s="457">
        <v>239.2</v>
      </c>
      <c r="J16" s="457">
        <v>4.5999999999999996</v>
      </c>
      <c r="K16" s="457">
        <v>3.1</v>
      </c>
      <c r="L16" s="457">
        <v>19.399999999999999</v>
      </c>
      <c r="M16" s="457">
        <v>47.1</v>
      </c>
      <c r="N16" s="457">
        <v>9.3000000000000007</v>
      </c>
      <c r="O16" s="457">
        <v>3.9</v>
      </c>
      <c r="P16" s="457">
        <v>60.7</v>
      </c>
      <c r="Q16" s="457">
        <v>3.1</v>
      </c>
      <c r="R16" s="457">
        <v>12.7</v>
      </c>
    </row>
    <row r="17" spans="1:18">
      <c r="A17" s="454">
        <v>2009</v>
      </c>
      <c r="B17" s="457">
        <v>802.1</v>
      </c>
      <c r="C17" s="457">
        <v>121.9</v>
      </c>
      <c r="D17" s="457">
        <v>38.6</v>
      </c>
      <c r="E17" s="457">
        <v>25.4</v>
      </c>
      <c r="F17" s="457">
        <v>97.2</v>
      </c>
      <c r="G17" s="457">
        <v>47.7</v>
      </c>
      <c r="H17" s="457">
        <v>22.7</v>
      </c>
      <c r="I17" s="457">
        <v>256.10000000000002</v>
      </c>
      <c r="J17" s="457">
        <v>5.2</v>
      </c>
      <c r="K17" s="457">
        <v>3.6</v>
      </c>
      <c r="L17" s="457">
        <v>26.5</v>
      </c>
      <c r="M17" s="457">
        <v>38.799999999999997</v>
      </c>
      <c r="N17" s="457">
        <v>11</v>
      </c>
      <c r="O17" s="457">
        <v>3.1</v>
      </c>
      <c r="P17" s="457">
        <v>61.4</v>
      </c>
      <c r="Q17" s="457">
        <v>2.2000000000000002</v>
      </c>
      <c r="R17" s="457">
        <v>8.3000000000000007</v>
      </c>
    </row>
    <row r="18" spans="1:18">
      <c r="A18" s="454">
        <v>2010</v>
      </c>
      <c r="B18" s="457">
        <v>777.5</v>
      </c>
      <c r="C18" s="457">
        <v>108</v>
      </c>
      <c r="D18" s="457">
        <v>45.2</v>
      </c>
      <c r="E18" s="457">
        <v>21.5</v>
      </c>
      <c r="F18" s="457">
        <v>76.8</v>
      </c>
      <c r="G18" s="457">
        <v>41.7</v>
      </c>
      <c r="H18" s="457">
        <v>26.7</v>
      </c>
      <c r="I18" s="457">
        <v>258.3</v>
      </c>
      <c r="J18" s="457">
        <v>6</v>
      </c>
      <c r="K18" s="457">
        <v>3.5</v>
      </c>
      <c r="L18" s="457">
        <v>26.3</v>
      </c>
      <c r="M18" s="457">
        <v>46.9</v>
      </c>
      <c r="N18" s="457">
        <v>6.8</v>
      </c>
      <c r="O18" s="457">
        <v>8.1</v>
      </c>
      <c r="P18" s="457">
        <v>71.5</v>
      </c>
      <c r="Q18" s="457">
        <v>3.2</v>
      </c>
      <c r="R18" s="457">
        <v>10.199999999999999</v>
      </c>
    </row>
    <row r="19" spans="1:18">
      <c r="A19" s="454">
        <v>2011</v>
      </c>
      <c r="B19" s="457">
        <v>883</v>
      </c>
      <c r="C19" s="457">
        <v>122.6</v>
      </c>
      <c r="D19" s="457">
        <v>48.8</v>
      </c>
      <c r="E19" s="457">
        <v>20.6</v>
      </c>
      <c r="F19" s="457">
        <v>120.6</v>
      </c>
      <c r="G19" s="457">
        <v>52.8</v>
      </c>
      <c r="H19" s="457">
        <v>20.399999999999999</v>
      </c>
      <c r="I19" s="457">
        <v>277.5</v>
      </c>
      <c r="J19" s="457">
        <v>7.1</v>
      </c>
      <c r="K19" s="457">
        <v>4.0999999999999996</v>
      </c>
      <c r="L19" s="457">
        <v>56.1</v>
      </c>
      <c r="M19" s="457">
        <v>48.1</v>
      </c>
      <c r="N19" s="457">
        <v>20.2</v>
      </c>
      <c r="O19" s="457">
        <v>3.9</v>
      </c>
      <c r="P19" s="457">
        <v>65</v>
      </c>
      <c r="Q19" s="457">
        <v>4.2</v>
      </c>
      <c r="R19" s="457">
        <v>7.9</v>
      </c>
    </row>
    <row r="20" spans="1:18">
      <c r="A20" s="454">
        <v>2012</v>
      </c>
      <c r="B20" s="457">
        <v>862.5</v>
      </c>
      <c r="C20" s="457">
        <v>122.1</v>
      </c>
      <c r="D20" s="457">
        <v>41.6</v>
      </c>
      <c r="E20" s="457">
        <v>21.5</v>
      </c>
      <c r="F20" s="457">
        <v>105.9</v>
      </c>
      <c r="G20" s="457">
        <v>49.3</v>
      </c>
      <c r="H20" s="457">
        <v>20.399999999999999</v>
      </c>
      <c r="I20" s="457">
        <v>263</v>
      </c>
      <c r="J20" s="457">
        <v>5.8</v>
      </c>
      <c r="K20" s="457">
        <v>3.7</v>
      </c>
      <c r="L20" s="457">
        <v>58.2</v>
      </c>
      <c r="M20" s="457">
        <v>38.6</v>
      </c>
      <c r="N20" s="457">
        <v>20.5</v>
      </c>
      <c r="O20" s="457">
        <v>4</v>
      </c>
      <c r="P20" s="457">
        <v>81.2</v>
      </c>
      <c r="Q20" s="457">
        <v>3.1</v>
      </c>
      <c r="R20" s="457">
        <v>7</v>
      </c>
    </row>
    <row r="21" spans="1:18">
      <c r="A21" s="458">
        <v>2013</v>
      </c>
      <c r="B21" s="457">
        <v>748.9</v>
      </c>
      <c r="C21" s="457">
        <v>100.5</v>
      </c>
      <c r="D21" s="457">
        <v>30.9</v>
      </c>
      <c r="E21" s="457">
        <v>17.100000000000001</v>
      </c>
      <c r="F21" s="457">
        <v>90.3</v>
      </c>
      <c r="G21" s="457">
        <v>43.8</v>
      </c>
      <c r="H21" s="457">
        <v>22.3</v>
      </c>
      <c r="I21" s="457">
        <v>233.4</v>
      </c>
      <c r="J21" s="457">
        <v>4.7</v>
      </c>
      <c r="K21" s="457">
        <v>11.9</v>
      </c>
      <c r="L21" s="457">
        <v>37.4</v>
      </c>
      <c r="M21" s="457">
        <v>34.5</v>
      </c>
      <c r="N21" s="457">
        <v>28.8</v>
      </c>
      <c r="O21" s="457">
        <v>7.4</v>
      </c>
      <c r="P21" s="457">
        <v>62</v>
      </c>
      <c r="Q21" s="457">
        <v>2.2999999999999998</v>
      </c>
      <c r="R21" s="457">
        <v>8</v>
      </c>
    </row>
    <row r="22" spans="1:18">
      <c r="A22" s="438">
        <v>2014</v>
      </c>
      <c r="B22" s="457">
        <v>724.7</v>
      </c>
      <c r="C22" s="457">
        <v>97.1</v>
      </c>
      <c r="D22" s="457">
        <v>38.5</v>
      </c>
      <c r="E22" s="457">
        <v>16</v>
      </c>
      <c r="F22" s="457">
        <v>95.7</v>
      </c>
      <c r="G22" s="457">
        <v>50.9</v>
      </c>
      <c r="H22" s="457">
        <v>27.4</v>
      </c>
      <c r="I22" s="457">
        <v>237.5</v>
      </c>
      <c r="J22" s="457">
        <v>4.9000000000000004</v>
      </c>
      <c r="K22" s="457">
        <v>7.9</v>
      </c>
      <c r="L22" s="457">
        <v>29.7</v>
      </c>
      <c r="M22" s="457">
        <v>36.299999999999997</v>
      </c>
      <c r="N22" s="457">
        <v>20.100000000000001</v>
      </c>
      <c r="O22" s="457">
        <v>9.1</v>
      </c>
      <c r="P22" s="457">
        <v>50.6</v>
      </c>
      <c r="Q22" s="457">
        <v>2.8</v>
      </c>
      <c r="R22" s="457">
        <v>11.9</v>
      </c>
    </row>
    <row r="23" spans="1:18">
      <c r="A23" s="459">
        <v>2015</v>
      </c>
      <c r="B23" s="457">
        <v>835.7</v>
      </c>
      <c r="C23" s="457">
        <v>102.9</v>
      </c>
      <c r="D23" s="457">
        <v>30.7</v>
      </c>
      <c r="E23" s="457">
        <v>17.5</v>
      </c>
      <c r="F23" s="457">
        <v>103.8</v>
      </c>
      <c r="G23" s="457">
        <v>54.3</v>
      </c>
      <c r="H23" s="457">
        <v>23.1</v>
      </c>
      <c r="I23" s="457">
        <v>326</v>
      </c>
      <c r="J23" s="457">
        <v>6.3</v>
      </c>
      <c r="K23" s="457">
        <v>7.5</v>
      </c>
      <c r="L23" s="457">
        <v>36.5</v>
      </c>
      <c r="M23" s="457">
        <v>31.5</v>
      </c>
      <c r="N23" s="457">
        <v>40.1</v>
      </c>
      <c r="O23" s="457">
        <v>7.7</v>
      </c>
      <c r="P23" s="457">
        <v>43.8</v>
      </c>
      <c r="Q23" s="457">
        <v>4</v>
      </c>
      <c r="R23" s="457">
        <v>5.7</v>
      </c>
    </row>
  </sheetData>
  <hyperlinks>
    <hyperlink ref="A1" r:id="rId1" display="https://bdoz.rzeszow.uw.gov.pl/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23" sqref="C23:C24"/>
    </sheetView>
  </sheetViews>
  <sheetFormatPr defaultRowHeight="14.25"/>
  <cols>
    <col min="1" max="16384" width="9.140625" style="331"/>
  </cols>
  <sheetData>
    <row r="1" spans="1:6">
      <c r="A1" s="326" t="s">
        <v>1028</v>
      </c>
      <c r="B1" s="439"/>
      <c r="C1" s="439"/>
      <c r="D1" s="439"/>
      <c r="E1" s="439"/>
      <c r="F1" s="439"/>
    </row>
    <row r="2" spans="1:6">
      <c r="A2" s="331" t="s">
        <v>1109</v>
      </c>
      <c r="B2" s="439"/>
      <c r="C2" s="439"/>
      <c r="D2" s="439"/>
      <c r="E2" s="439"/>
      <c r="F2" s="439"/>
    </row>
    <row r="3" spans="1:6">
      <c r="A3" s="442"/>
      <c r="B3" s="440"/>
      <c r="C3" s="440"/>
      <c r="D3" s="440"/>
      <c r="E3" s="440"/>
      <c r="F3" s="440"/>
    </row>
    <row r="4" spans="1:6">
      <c r="A4" s="443" t="s">
        <v>1022</v>
      </c>
      <c r="B4" s="443" t="s">
        <v>2</v>
      </c>
      <c r="C4" s="746" t="s">
        <v>181</v>
      </c>
      <c r="D4" s="443" t="s">
        <v>182</v>
      </c>
      <c r="E4" s="443" t="s">
        <v>183</v>
      </c>
      <c r="F4" s="443" t="s">
        <v>74</v>
      </c>
    </row>
    <row r="5" spans="1:6">
      <c r="A5" s="937" t="s">
        <v>354</v>
      </c>
      <c r="B5" s="937"/>
      <c r="C5" s="937"/>
      <c r="D5" s="937"/>
      <c r="E5" s="937"/>
      <c r="F5" s="937"/>
    </row>
    <row r="6" spans="1:6">
      <c r="A6" s="444">
        <v>2007</v>
      </c>
      <c r="B6" s="402">
        <v>15652</v>
      </c>
      <c r="C6" s="747">
        <v>2932</v>
      </c>
      <c r="D6" s="402">
        <v>2930</v>
      </c>
      <c r="E6" s="402">
        <v>7578</v>
      </c>
      <c r="F6" s="402">
        <v>2212</v>
      </c>
    </row>
    <row r="7" spans="1:6">
      <c r="A7" s="444">
        <v>2008</v>
      </c>
      <c r="B7" s="402">
        <v>16494</v>
      </c>
      <c r="C7" s="747">
        <v>2504</v>
      </c>
      <c r="D7" s="402">
        <v>3046</v>
      </c>
      <c r="E7" s="402">
        <v>9042</v>
      </c>
      <c r="F7" s="402">
        <v>1902</v>
      </c>
    </row>
    <row r="8" spans="1:6">
      <c r="A8" s="444">
        <v>2009</v>
      </c>
      <c r="B8" s="402">
        <v>16847</v>
      </c>
      <c r="C8" s="747">
        <v>2489</v>
      </c>
      <c r="D8" s="402">
        <v>2977</v>
      </c>
      <c r="E8" s="402">
        <v>9035</v>
      </c>
      <c r="F8" s="402">
        <v>2346</v>
      </c>
    </row>
    <row r="9" spans="1:6">
      <c r="A9" s="444">
        <v>2010</v>
      </c>
      <c r="B9" s="402">
        <v>16539</v>
      </c>
      <c r="C9" s="747">
        <v>2911</v>
      </c>
      <c r="D9" s="402">
        <v>3267</v>
      </c>
      <c r="E9" s="402">
        <v>8381</v>
      </c>
      <c r="F9" s="402">
        <v>1980</v>
      </c>
    </row>
    <row r="10" spans="1:6">
      <c r="A10" s="444">
        <v>2011</v>
      </c>
      <c r="B10" s="402">
        <v>18788</v>
      </c>
      <c r="C10" s="747">
        <v>2714</v>
      </c>
      <c r="D10" s="402">
        <v>3813</v>
      </c>
      <c r="E10" s="402">
        <v>9948</v>
      </c>
      <c r="F10" s="402">
        <v>2313</v>
      </c>
    </row>
    <row r="11" spans="1:6">
      <c r="A11" s="444">
        <v>2012</v>
      </c>
      <c r="B11" s="402">
        <v>18362</v>
      </c>
      <c r="C11" s="747">
        <v>2906</v>
      </c>
      <c r="D11" s="402">
        <v>3596</v>
      </c>
      <c r="E11" s="402">
        <v>9466</v>
      </c>
      <c r="F11" s="402">
        <v>2394</v>
      </c>
    </row>
    <row r="12" spans="1:6">
      <c r="A12" s="444">
        <v>2013</v>
      </c>
      <c r="B12" s="402">
        <v>15942</v>
      </c>
      <c r="C12" s="747">
        <v>2503</v>
      </c>
      <c r="D12" s="402">
        <v>3015</v>
      </c>
      <c r="E12" s="402">
        <v>8366</v>
      </c>
      <c r="F12" s="402">
        <v>2058</v>
      </c>
    </row>
    <row r="13" spans="1:6">
      <c r="A13" s="444">
        <v>2014</v>
      </c>
      <c r="B13" s="402">
        <v>15425</v>
      </c>
      <c r="C13" s="747">
        <v>1921</v>
      </c>
      <c r="D13" s="402">
        <v>3117</v>
      </c>
      <c r="E13" s="402">
        <v>8281</v>
      </c>
      <c r="F13" s="402">
        <v>2106</v>
      </c>
    </row>
    <row r="14" spans="1:6">
      <c r="A14" s="444">
        <v>2015</v>
      </c>
      <c r="B14" s="402">
        <v>17779</v>
      </c>
      <c r="C14" s="747">
        <v>2476</v>
      </c>
      <c r="D14" s="402">
        <v>3445</v>
      </c>
      <c r="E14" s="402">
        <v>9540</v>
      </c>
      <c r="F14" s="402">
        <v>2318</v>
      </c>
    </row>
    <row r="15" spans="1:6">
      <c r="A15" s="936" t="s">
        <v>1083</v>
      </c>
      <c r="B15" s="936"/>
      <c r="C15" s="936"/>
      <c r="D15" s="936"/>
      <c r="E15" s="936"/>
      <c r="F15" s="936"/>
    </row>
    <row r="16" spans="1:6">
      <c r="A16" s="444">
        <v>2007</v>
      </c>
      <c r="B16" s="437">
        <v>746.3</v>
      </c>
      <c r="C16" s="748">
        <v>590.20000000000005</v>
      </c>
      <c r="D16" s="437">
        <v>747.8</v>
      </c>
      <c r="E16" s="437">
        <v>809.8</v>
      </c>
      <c r="F16" s="437">
        <v>810.4</v>
      </c>
    </row>
    <row r="17" spans="1:6">
      <c r="A17" s="444">
        <v>2008</v>
      </c>
      <c r="B17" s="437">
        <v>786.4</v>
      </c>
      <c r="C17" s="748">
        <v>519.29999999999995</v>
      </c>
      <c r="D17" s="437">
        <v>776.6</v>
      </c>
      <c r="E17" s="437">
        <v>951.6</v>
      </c>
      <c r="F17" s="437">
        <v>697.5</v>
      </c>
    </row>
    <row r="18" spans="1:6">
      <c r="A18" s="444">
        <v>2009</v>
      </c>
      <c r="B18" s="437">
        <v>802.1</v>
      </c>
      <c r="C18" s="748">
        <v>529.5</v>
      </c>
      <c r="D18" s="437">
        <v>758.3</v>
      </c>
      <c r="E18" s="437">
        <v>937.3</v>
      </c>
      <c r="F18" s="437">
        <v>857</v>
      </c>
    </row>
    <row r="19" spans="1:6">
      <c r="A19" s="444">
        <v>2010</v>
      </c>
      <c r="B19" s="437">
        <v>777.5</v>
      </c>
      <c r="C19" s="748">
        <v>620.6</v>
      </c>
      <c r="D19" s="437">
        <v>844.9</v>
      </c>
      <c r="E19" s="437">
        <v>842.7</v>
      </c>
      <c r="F19" s="437">
        <v>715.1</v>
      </c>
    </row>
    <row r="20" spans="1:6">
      <c r="A20" s="444">
        <v>2011</v>
      </c>
      <c r="B20" s="437">
        <v>883</v>
      </c>
      <c r="C20" s="748">
        <v>593.4</v>
      </c>
      <c r="D20" s="437">
        <v>995.8</v>
      </c>
      <c r="E20" s="437">
        <v>987.7</v>
      </c>
      <c r="F20" s="437">
        <v>824.9</v>
      </c>
    </row>
    <row r="21" spans="1:6">
      <c r="A21" s="444">
        <v>2012</v>
      </c>
      <c r="B21" s="437">
        <v>862.5</v>
      </c>
      <c r="C21" s="748">
        <v>649.1</v>
      </c>
      <c r="D21" s="437">
        <v>953.7</v>
      </c>
      <c r="E21" s="437">
        <v>930.1</v>
      </c>
      <c r="F21" s="437">
        <v>835.7</v>
      </c>
    </row>
    <row r="22" spans="1:6">
      <c r="A22" s="444">
        <v>2013</v>
      </c>
      <c r="B22" s="437">
        <v>748.9</v>
      </c>
      <c r="C22" s="748">
        <v>570.70000000000005</v>
      </c>
      <c r="D22" s="437">
        <v>818.1</v>
      </c>
      <c r="E22" s="437">
        <v>814.2</v>
      </c>
      <c r="F22" s="437">
        <v>699.8</v>
      </c>
    </row>
    <row r="23" spans="1:6">
      <c r="A23" s="444">
        <v>2014</v>
      </c>
      <c r="B23" s="437">
        <v>724.7</v>
      </c>
      <c r="C23" s="748">
        <v>446</v>
      </c>
      <c r="D23" s="437">
        <v>869</v>
      </c>
      <c r="E23" s="437">
        <v>799.3</v>
      </c>
      <c r="F23" s="437">
        <v>695</v>
      </c>
    </row>
    <row r="24" spans="1:6">
      <c r="A24" s="444">
        <v>2015</v>
      </c>
      <c r="B24" s="437">
        <v>835.7</v>
      </c>
      <c r="C24" s="748">
        <v>584.6</v>
      </c>
      <c r="D24" s="437">
        <v>988.4</v>
      </c>
      <c r="E24" s="437">
        <v>914.4</v>
      </c>
      <c r="F24" s="437">
        <v>743</v>
      </c>
    </row>
  </sheetData>
  <mergeCells count="2">
    <mergeCell ref="A5:F5"/>
    <mergeCell ref="A15:F15"/>
  </mergeCells>
  <hyperlinks>
    <hyperlink ref="A1" r:id="rId1" display="https://bdoz.rzeszow.uw.gov.pl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0"/>
  <sheetViews>
    <sheetView topLeftCell="A240" workbookViewId="0">
      <selection activeCell="A249" sqref="A249:C251"/>
    </sheetView>
  </sheetViews>
  <sheetFormatPr defaultRowHeight="15"/>
  <cols>
    <col min="1" max="1" width="23.85546875" style="572" customWidth="1"/>
    <col min="2" max="2" width="31" style="572" customWidth="1"/>
    <col min="3" max="3" width="29.5703125" style="572" customWidth="1"/>
    <col min="4" max="4" width="36" style="572" customWidth="1"/>
    <col min="5" max="5" width="36.5703125" style="572" customWidth="1"/>
    <col min="6" max="16384" width="9.140625" style="572"/>
  </cols>
  <sheetData>
    <row r="1" spans="1:5">
      <c r="A1" s="572" t="s">
        <v>1222</v>
      </c>
    </row>
    <row r="3" spans="1:5" ht="15.75" thickBot="1">
      <c r="A3" s="571" t="s">
        <v>1177</v>
      </c>
    </row>
    <row r="4" spans="1:5" ht="15.75" thickBot="1">
      <c r="A4" s="573" t="s">
        <v>1178</v>
      </c>
      <c r="B4" s="574" t="s">
        <v>1179</v>
      </c>
      <c r="C4" s="574" t="s">
        <v>1180</v>
      </c>
      <c r="D4" s="574" t="s">
        <v>1181</v>
      </c>
    </row>
    <row r="5" spans="1:5" ht="39" thickBot="1">
      <c r="A5" s="575" t="s">
        <v>1182</v>
      </c>
      <c r="B5" s="568">
        <v>883</v>
      </c>
      <c r="C5" s="569">
        <v>41407</v>
      </c>
      <c r="D5" s="570">
        <v>46.9</v>
      </c>
    </row>
    <row r="6" spans="1:5" ht="51.75" thickBot="1">
      <c r="A6" s="575" t="s">
        <v>1183</v>
      </c>
      <c r="B6" s="568">
        <v>225</v>
      </c>
      <c r="C6" s="569">
        <v>10631</v>
      </c>
      <c r="D6" s="570">
        <v>47.2</v>
      </c>
    </row>
    <row r="7" spans="1:5" ht="51.75" thickBot="1">
      <c r="A7" s="575" t="s">
        <v>1184</v>
      </c>
      <c r="B7" s="568">
        <v>76</v>
      </c>
      <c r="C7" s="569">
        <v>4055</v>
      </c>
      <c r="D7" s="570">
        <v>53.4</v>
      </c>
    </row>
    <row r="8" spans="1:5" ht="26.25" thickBot="1">
      <c r="A8" s="575" t="s">
        <v>1185</v>
      </c>
      <c r="B8" s="568">
        <v>24</v>
      </c>
      <c r="C8" s="569">
        <v>2429</v>
      </c>
      <c r="D8" s="570">
        <v>101.2</v>
      </c>
    </row>
    <row r="9" spans="1:5" ht="39" thickBot="1">
      <c r="A9" s="575" t="s">
        <v>1186</v>
      </c>
      <c r="B9" s="568">
        <v>77</v>
      </c>
      <c r="C9" s="569">
        <v>3810</v>
      </c>
      <c r="D9" s="570">
        <v>49.5</v>
      </c>
    </row>
    <row r="10" spans="1:5" ht="26.25" thickBot="1">
      <c r="A10" s="575" t="s">
        <v>1187</v>
      </c>
      <c r="B10" s="568">
        <v>410</v>
      </c>
      <c r="C10" s="569">
        <v>10371</v>
      </c>
      <c r="D10" s="570">
        <v>25.3</v>
      </c>
    </row>
    <row r="12" spans="1:5" ht="15.75" thickBot="1">
      <c r="A12" s="572" t="s">
        <v>1221</v>
      </c>
    </row>
    <row r="13" spans="1:5" ht="15.75" thickBot="1">
      <c r="A13" s="573" t="s">
        <v>1178</v>
      </c>
      <c r="B13" s="574" t="s">
        <v>1188</v>
      </c>
      <c r="C13" s="574" t="s">
        <v>1179</v>
      </c>
      <c r="D13" s="574" t="s">
        <v>1180</v>
      </c>
      <c r="E13" s="574" t="s">
        <v>1181</v>
      </c>
    </row>
    <row r="14" spans="1:5" ht="39" thickBot="1">
      <c r="A14" s="939" t="s">
        <v>1182</v>
      </c>
      <c r="B14" s="576" t="s">
        <v>1189</v>
      </c>
      <c r="C14" s="583">
        <v>95</v>
      </c>
      <c r="D14" s="584">
        <v>4194</v>
      </c>
      <c r="E14" s="583">
        <v>44.1</v>
      </c>
    </row>
    <row r="15" spans="1:5" ht="15.75" thickBot="1">
      <c r="A15" s="940"/>
      <c r="B15" s="576" t="s">
        <v>120</v>
      </c>
      <c r="C15" s="583">
        <v>54</v>
      </c>
      <c r="D15" s="584">
        <v>3483</v>
      </c>
      <c r="E15" s="583">
        <v>64.5</v>
      </c>
    </row>
    <row r="16" spans="1:5" ht="26.25" thickBot="1">
      <c r="A16" s="940"/>
      <c r="B16" s="576" t="s">
        <v>1190</v>
      </c>
      <c r="C16" s="583">
        <v>35</v>
      </c>
      <c r="D16" s="584">
        <v>1495</v>
      </c>
      <c r="E16" s="583">
        <v>42.7</v>
      </c>
    </row>
    <row r="17" spans="1:5" ht="15.75" thickBot="1">
      <c r="A17" s="940"/>
      <c r="B17" s="576" t="s">
        <v>290</v>
      </c>
      <c r="C17" s="583">
        <v>44</v>
      </c>
      <c r="D17" s="584">
        <v>2158</v>
      </c>
      <c r="E17" s="583">
        <v>49</v>
      </c>
    </row>
    <row r="18" spans="1:5" ht="51.75" thickBot="1">
      <c r="A18" s="940"/>
      <c r="B18" s="576" t="s">
        <v>112</v>
      </c>
      <c r="C18" s="583">
        <v>92</v>
      </c>
      <c r="D18" s="584">
        <v>3574</v>
      </c>
      <c r="E18" s="583">
        <v>38.799999999999997</v>
      </c>
    </row>
    <row r="19" spans="1:5" ht="26.25" thickBot="1">
      <c r="A19" s="940"/>
      <c r="B19" s="576" t="s">
        <v>155</v>
      </c>
      <c r="C19" s="583">
        <v>54</v>
      </c>
      <c r="D19" s="584">
        <v>2895</v>
      </c>
      <c r="E19" s="583">
        <v>53.6</v>
      </c>
    </row>
    <row r="20" spans="1:5" ht="51.75" thickBot="1">
      <c r="A20" s="940"/>
      <c r="B20" s="576" t="s">
        <v>129</v>
      </c>
      <c r="C20" s="583">
        <v>143</v>
      </c>
      <c r="D20" s="584">
        <v>5774</v>
      </c>
      <c r="E20" s="583">
        <v>40.4</v>
      </c>
    </row>
    <row r="21" spans="1:5" ht="26.25" thickBot="1">
      <c r="A21" s="940"/>
      <c r="B21" s="576" t="s">
        <v>135</v>
      </c>
      <c r="C21" s="583">
        <v>112</v>
      </c>
      <c r="D21" s="584">
        <v>5315</v>
      </c>
      <c r="E21" s="583">
        <v>47.5</v>
      </c>
    </row>
    <row r="22" spans="1:5" ht="51.75" thickBot="1">
      <c r="A22" s="940"/>
      <c r="B22" s="576" t="s">
        <v>1191</v>
      </c>
      <c r="C22" s="583">
        <v>205</v>
      </c>
      <c r="D22" s="584">
        <v>8337</v>
      </c>
      <c r="E22" s="583">
        <v>40.700000000000003</v>
      </c>
    </row>
    <row r="23" spans="1:5" ht="26.25" thickBot="1">
      <c r="A23" s="941"/>
      <c r="B23" s="576" t="s">
        <v>1192</v>
      </c>
      <c r="C23" s="583">
        <v>52</v>
      </c>
      <c r="D23" s="584">
        <v>4182</v>
      </c>
      <c r="E23" s="583">
        <v>80.400000000000006</v>
      </c>
    </row>
    <row r="24" spans="1:5" ht="26.25" thickBot="1">
      <c r="A24" s="944" t="s">
        <v>1183</v>
      </c>
      <c r="B24" s="749" t="s">
        <v>1193</v>
      </c>
      <c r="C24" s="750">
        <v>26</v>
      </c>
      <c r="D24" s="751">
        <v>1097</v>
      </c>
      <c r="E24" s="750">
        <v>42.2</v>
      </c>
    </row>
    <row r="25" spans="1:5" ht="26.25" thickBot="1">
      <c r="A25" s="945"/>
      <c r="B25" s="749" t="s">
        <v>1194</v>
      </c>
      <c r="C25" s="750">
        <v>137</v>
      </c>
      <c r="D25" s="751">
        <v>5535</v>
      </c>
      <c r="E25" s="750">
        <v>40.4</v>
      </c>
    </row>
    <row r="26" spans="1:5" ht="26.25" thickBot="1">
      <c r="A26" s="946"/>
      <c r="B26" s="749" t="s">
        <v>139</v>
      </c>
      <c r="C26" s="750">
        <v>66</v>
      </c>
      <c r="D26" s="751">
        <v>3999</v>
      </c>
      <c r="E26" s="750">
        <v>60.6</v>
      </c>
    </row>
    <row r="27" spans="1:5" ht="39" thickBot="1">
      <c r="A27" s="577" t="s">
        <v>1184</v>
      </c>
      <c r="B27" s="576" t="s">
        <v>1192</v>
      </c>
      <c r="C27" s="583">
        <v>76</v>
      </c>
      <c r="D27" s="584">
        <v>4055</v>
      </c>
      <c r="E27" s="583">
        <v>53.4</v>
      </c>
    </row>
    <row r="28" spans="1:5" ht="51.75" thickBot="1">
      <c r="A28" s="577" t="s">
        <v>1185</v>
      </c>
      <c r="B28" s="576" t="s">
        <v>1195</v>
      </c>
      <c r="C28" s="583">
        <v>24</v>
      </c>
      <c r="D28" s="584">
        <v>2429</v>
      </c>
      <c r="E28" s="583">
        <v>101.2</v>
      </c>
    </row>
    <row r="29" spans="1:5" ht="15.75" thickBot="1">
      <c r="A29" s="939" t="s">
        <v>1186</v>
      </c>
      <c r="B29" s="576" t="s">
        <v>1196</v>
      </c>
      <c r="C29" s="583">
        <v>31</v>
      </c>
      <c r="D29" s="584">
        <v>1705</v>
      </c>
      <c r="E29" s="583">
        <v>55</v>
      </c>
    </row>
    <row r="30" spans="1:5" ht="26.25" thickBot="1">
      <c r="A30" s="941"/>
      <c r="B30" s="576" t="s">
        <v>1197</v>
      </c>
      <c r="C30" s="583">
        <v>46</v>
      </c>
      <c r="D30" s="584">
        <v>2105</v>
      </c>
      <c r="E30" s="583">
        <v>45.8</v>
      </c>
    </row>
    <row r="31" spans="1:5" ht="26.25" thickBot="1">
      <c r="A31" s="939" t="s">
        <v>1187</v>
      </c>
      <c r="B31" s="576" t="s">
        <v>165</v>
      </c>
      <c r="C31" s="583">
        <v>58</v>
      </c>
      <c r="D31" s="584">
        <v>1470</v>
      </c>
      <c r="E31" s="583">
        <v>25.3</v>
      </c>
    </row>
    <row r="32" spans="1:5" ht="39" thickBot="1">
      <c r="A32" s="940"/>
      <c r="B32" s="576" t="s">
        <v>157</v>
      </c>
      <c r="C32" s="583">
        <v>109</v>
      </c>
      <c r="D32" s="584">
        <v>2685</v>
      </c>
      <c r="E32" s="583">
        <v>24.6</v>
      </c>
    </row>
    <row r="33" spans="1:5" ht="39" thickBot="1">
      <c r="A33" s="940"/>
      <c r="B33" s="576" t="s">
        <v>1198</v>
      </c>
      <c r="C33" s="583">
        <v>87</v>
      </c>
      <c r="D33" s="584">
        <v>1952</v>
      </c>
      <c r="E33" s="583">
        <v>22.4</v>
      </c>
    </row>
    <row r="34" spans="1:5" ht="26.25" thickBot="1">
      <c r="A34" s="941"/>
      <c r="B34" s="576" t="s">
        <v>1199</v>
      </c>
      <c r="C34" s="583">
        <v>156</v>
      </c>
      <c r="D34" s="584">
        <v>4264</v>
      </c>
      <c r="E34" s="583">
        <v>27.3</v>
      </c>
    </row>
    <row r="36" spans="1:5" ht="15.75" thickBot="1">
      <c r="A36" s="572" t="s">
        <v>1200</v>
      </c>
    </row>
    <row r="37" spans="1:5" ht="15.75" thickBot="1">
      <c r="A37" s="573" t="s">
        <v>1178</v>
      </c>
      <c r="B37" s="574" t="s">
        <v>1201</v>
      </c>
      <c r="C37" s="574" t="s">
        <v>1179</v>
      </c>
      <c r="D37" s="574" t="s">
        <v>1180</v>
      </c>
      <c r="E37" s="574" t="s">
        <v>1181</v>
      </c>
    </row>
    <row r="38" spans="1:5" ht="15.75" thickBot="1">
      <c r="A38" s="939" t="s">
        <v>1182</v>
      </c>
      <c r="B38" s="578" t="s">
        <v>3</v>
      </c>
      <c r="C38" s="570">
        <v>2</v>
      </c>
      <c r="D38" s="570">
        <v>21</v>
      </c>
      <c r="E38" s="570">
        <v>10.5</v>
      </c>
    </row>
    <row r="39" spans="1:5" ht="15.75" thickBot="1">
      <c r="A39" s="940"/>
      <c r="B39" s="578" t="s">
        <v>88</v>
      </c>
      <c r="C39" s="570">
        <v>67</v>
      </c>
      <c r="D39" s="585">
        <v>2999</v>
      </c>
      <c r="E39" s="570">
        <v>44.8</v>
      </c>
    </row>
    <row r="40" spans="1:5" ht="15.75" thickBot="1">
      <c r="A40" s="940"/>
      <c r="B40" s="578" t="s">
        <v>89</v>
      </c>
      <c r="C40" s="570">
        <v>1</v>
      </c>
      <c r="D40" s="570">
        <v>58</v>
      </c>
      <c r="E40" s="570">
        <v>58</v>
      </c>
    </row>
    <row r="41" spans="1:5" ht="15.75" thickBot="1">
      <c r="A41" s="940"/>
      <c r="B41" s="578" t="s">
        <v>90</v>
      </c>
      <c r="C41" s="570">
        <v>139</v>
      </c>
      <c r="D41" s="585">
        <v>5810</v>
      </c>
      <c r="E41" s="570">
        <v>41.8</v>
      </c>
    </row>
    <row r="42" spans="1:5" ht="15.75" thickBot="1">
      <c r="A42" s="940"/>
      <c r="B42" s="578" t="s">
        <v>91</v>
      </c>
      <c r="C42" s="570">
        <v>58</v>
      </c>
      <c r="D42" s="585">
        <v>3629</v>
      </c>
      <c r="E42" s="570">
        <v>62.6</v>
      </c>
    </row>
    <row r="43" spans="1:5" ht="15.75" thickBot="1">
      <c r="A43" s="940"/>
      <c r="B43" s="578" t="s">
        <v>92</v>
      </c>
      <c r="C43" s="570">
        <v>47</v>
      </c>
      <c r="D43" s="585">
        <v>3892</v>
      </c>
      <c r="E43" s="570">
        <v>82.8</v>
      </c>
    </row>
    <row r="44" spans="1:5" ht="15.75" thickBot="1">
      <c r="A44" s="940"/>
      <c r="B44" s="578" t="s">
        <v>93</v>
      </c>
      <c r="C44" s="570">
        <v>26</v>
      </c>
      <c r="D44" s="585">
        <v>1285</v>
      </c>
      <c r="E44" s="570">
        <v>49.4</v>
      </c>
    </row>
    <row r="45" spans="1:5" ht="15.75" thickBot="1">
      <c r="A45" s="940"/>
      <c r="B45" s="578" t="s">
        <v>95</v>
      </c>
      <c r="C45" s="570">
        <v>2</v>
      </c>
      <c r="D45" s="570">
        <v>75</v>
      </c>
      <c r="E45" s="570">
        <v>37.5</v>
      </c>
    </row>
    <row r="46" spans="1:5" ht="15.75" thickBot="1">
      <c r="A46" s="940"/>
      <c r="B46" s="578" t="s">
        <v>96</v>
      </c>
      <c r="C46" s="570">
        <v>12</v>
      </c>
      <c r="D46" s="570">
        <v>517</v>
      </c>
      <c r="E46" s="570">
        <v>43.1</v>
      </c>
    </row>
    <row r="47" spans="1:5" ht="15.75" thickBot="1">
      <c r="A47" s="940"/>
      <c r="B47" s="578" t="s">
        <v>97</v>
      </c>
      <c r="C47" s="570">
        <v>4</v>
      </c>
      <c r="D47" s="570">
        <v>214</v>
      </c>
      <c r="E47" s="570">
        <v>53.5</v>
      </c>
    </row>
    <row r="48" spans="1:5" ht="15.75" thickBot="1">
      <c r="A48" s="940"/>
      <c r="B48" s="578" t="s">
        <v>98</v>
      </c>
      <c r="C48" s="570">
        <v>20</v>
      </c>
      <c r="D48" s="570">
        <v>782</v>
      </c>
      <c r="E48" s="570">
        <v>39.1</v>
      </c>
    </row>
    <row r="49" spans="1:5" ht="15.75" thickBot="1">
      <c r="A49" s="940"/>
      <c r="B49" s="578" t="s">
        <v>99</v>
      </c>
      <c r="C49" s="570">
        <v>72</v>
      </c>
      <c r="D49" s="585">
        <v>2687</v>
      </c>
      <c r="E49" s="570">
        <v>37.299999999999997</v>
      </c>
    </row>
    <row r="50" spans="1:5" ht="15.75" thickBot="1">
      <c r="A50" s="940"/>
      <c r="B50" s="578" t="s">
        <v>100</v>
      </c>
      <c r="C50" s="570">
        <v>19</v>
      </c>
      <c r="D50" s="570">
        <v>773</v>
      </c>
      <c r="E50" s="570">
        <v>40.700000000000003</v>
      </c>
    </row>
    <row r="51" spans="1:5" ht="15.75" thickBot="1">
      <c r="A51" s="940"/>
      <c r="B51" s="578" t="s">
        <v>101</v>
      </c>
      <c r="C51" s="570">
        <v>3</v>
      </c>
      <c r="D51" s="570">
        <v>179</v>
      </c>
      <c r="E51" s="570">
        <v>59.7</v>
      </c>
    </row>
    <row r="52" spans="1:5" ht="15.75" thickBot="1">
      <c r="A52" s="940"/>
      <c r="B52" s="578" t="s">
        <v>102</v>
      </c>
      <c r="C52" s="570">
        <v>22</v>
      </c>
      <c r="D52" s="585">
        <v>1079</v>
      </c>
      <c r="E52" s="570">
        <v>49</v>
      </c>
    </row>
    <row r="53" spans="1:5" ht="15.75" thickBot="1">
      <c r="A53" s="940"/>
      <c r="B53" s="578" t="s">
        <v>103</v>
      </c>
      <c r="C53" s="570">
        <v>27</v>
      </c>
      <c r="D53" s="585">
        <v>1310</v>
      </c>
      <c r="E53" s="570">
        <v>48.5</v>
      </c>
    </row>
    <row r="54" spans="1:5" ht="15.75" thickBot="1">
      <c r="A54" s="940"/>
      <c r="B54" s="578" t="s">
        <v>104</v>
      </c>
      <c r="C54" s="570">
        <v>62</v>
      </c>
      <c r="D54" s="585">
        <v>2314</v>
      </c>
      <c r="E54" s="570">
        <v>37.299999999999997</v>
      </c>
    </row>
    <row r="55" spans="1:5" ht="15.75" thickBot="1">
      <c r="A55" s="940"/>
      <c r="B55" s="578" t="s">
        <v>105</v>
      </c>
      <c r="C55" s="570">
        <v>9</v>
      </c>
      <c r="D55" s="570">
        <v>377</v>
      </c>
      <c r="E55" s="570">
        <v>41.9</v>
      </c>
    </row>
    <row r="56" spans="1:5" ht="15.75" thickBot="1">
      <c r="A56" s="940"/>
      <c r="B56" s="578" t="s">
        <v>106</v>
      </c>
      <c r="C56" s="570">
        <v>41</v>
      </c>
      <c r="D56" s="585">
        <v>2107</v>
      </c>
      <c r="E56" s="570">
        <v>51.4</v>
      </c>
    </row>
    <row r="57" spans="1:5" ht="15.75" thickBot="1">
      <c r="A57" s="940"/>
      <c r="B57" s="578" t="s">
        <v>107</v>
      </c>
      <c r="C57" s="570">
        <v>28</v>
      </c>
      <c r="D57" s="585">
        <v>1256</v>
      </c>
      <c r="E57" s="570">
        <v>44.9</v>
      </c>
    </row>
    <row r="58" spans="1:5" ht="15.75" thickBot="1">
      <c r="A58" s="940"/>
      <c r="B58" s="578" t="s">
        <v>24</v>
      </c>
      <c r="C58" s="570">
        <v>27</v>
      </c>
      <c r="D58" s="585">
        <v>1475</v>
      </c>
      <c r="E58" s="570">
        <v>54.6</v>
      </c>
    </row>
    <row r="59" spans="1:5" ht="15.75" thickBot="1">
      <c r="A59" s="940"/>
      <c r="B59" s="578" t="s">
        <v>25</v>
      </c>
      <c r="C59" s="570">
        <v>116</v>
      </c>
      <c r="D59" s="585">
        <v>4969</v>
      </c>
      <c r="E59" s="570">
        <v>42.8</v>
      </c>
    </row>
    <row r="60" spans="1:5" ht="15.75" thickBot="1">
      <c r="A60" s="940"/>
      <c r="B60" s="578" t="s">
        <v>26</v>
      </c>
      <c r="C60" s="570">
        <v>67</v>
      </c>
      <c r="D60" s="585">
        <v>3081</v>
      </c>
      <c r="E60" s="570">
        <v>46</v>
      </c>
    </row>
    <row r="61" spans="1:5" ht="15.75" thickBot="1">
      <c r="A61" s="941"/>
      <c r="B61" s="578" t="s">
        <v>27</v>
      </c>
      <c r="C61" s="570">
        <v>6</v>
      </c>
      <c r="D61" s="570">
        <v>208</v>
      </c>
      <c r="E61" s="570">
        <v>34.700000000000003</v>
      </c>
    </row>
    <row r="62" spans="1:5" ht="15.75" thickBot="1">
      <c r="A62" s="944" t="s">
        <v>1183</v>
      </c>
      <c r="B62" s="752" t="s">
        <v>3</v>
      </c>
      <c r="C62" s="753">
        <v>1</v>
      </c>
      <c r="D62" s="753">
        <v>27</v>
      </c>
      <c r="E62" s="753">
        <v>27</v>
      </c>
    </row>
    <row r="63" spans="1:5" ht="15.75" thickBot="1">
      <c r="A63" s="945"/>
      <c r="B63" s="752" t="s">
        <v>90</v>
      </c>
      <c r="C63" s="753">
        <v>11</v>
      </c>
      <c r="D63" s="753">
        <v>497</v>
      </c>
      <c r="E63" s="753">
        <v>45.2</v>
      </c>
    </row>
    <row r="64" spans="1:5" ht="15.75" thickBot="1">
      <c r="A64" s="945"/>
      <c r="B64" s="752" t="s">
        <v>91</v>
      </c>
      <c r="C64" s="753">
        <v>1</v>
      </c>
      <c r="D64" s="753">
        <v>15</v>
      </c>
      <c r="E64" s="753">
        <v>15</v>
      </c>
    </row>
    <row r="65" spans="1:5" ht="15.75" thickBot="1">
      <c r="A65" s="945"/>
      <c r="B65" s="752" t="s">
        <v>93</v>
      </c>
      <c r="C65" s="753">
        <v>2</v>
      </c>
      <c r="D65" s="753">
        <v>31</v>
      </c>
      <c r="E65" s="753">
        <v>15.5</v>
      </c>
    </row>
    <row r="66" spans="1:5" ht="15.75" thickBot="1">
      <c r="A66" s="945"/>
      <c r="B66" s="752" t="s">
        <v>94</v>
      </c>
      <c r="C66" s="753">
        <v>1</v>
      </c>
      <c r="D66" s="753">
        <v>4</v>
      </c>
      <c r="E66" s="753">
        <v>4</v>
      </c>
    </row>
    <row r="67" spans="1:5" ht="15.75" thickBot="1">
      <c r="A67" s="945"/>
      <c r="B67" s="752" t="s">
        <v>95</v>
      </c>
      <c r="C67" s="753">
        <v>1</v>
      </c>
      <c r="D67" s="753">
        <v>113</v>
      </c>
      <c r="E67" s="753">
        <v>113</v>
      </c>
    </row>
    <row r="68" spans="1:5" ht="15.75" thickBot="1">
      <c r="A68" s="945"/>
      <c r="B68" s="752" t="s">
        <v>96</v>
      </c>
      <c r="C68" s="753">
        <v>41</v>
      </c>
      <c r="D68" s="754">
        <v>2670</v>
      </c>
      <c r="E68" s="753">
        <v>65.099999999999994</v>
      </c>
    </row>
    <row r="69" spans="1:5" ht="15.75" thickBot="1">
      <c r="A69" s="945"/>
      <c r="B69" s="752" t="s">
        <v>97</v>
      </c>
      <c r="C69" s="753">
        <v>1</v>
      </c>
      <c r="D69" s="753">
        <v>28</v>
      </c>
      <c r="E69" s="753">
        <v>28</v>
      </c>
    </row>
    <row r="70" spans="1:5" ht="15.75" thickBot="1">
      <c r="A70" s="945"/>
      <c r="B70" s="752" t="s">
        <v>98</v>
      </c>
      <c r="C70" s="753">
        <v>1</v>
      </c>
      <c r="D70" s="753">
        <v>44</v>
      </c>
      <c r="E70" s="753">
        <v>44</v>
      </c>
    </row>
    <row r="71" spans="1:5" ht="15.75" thickBot="1">
      <c r="A71" s="945"/>
      <c r="B71" s="752" t="s">
        <v>99</v>
      </c>
      <c r="C71" s="753">
        <v>2</v>
      </c>
      <c r="D71" s="753">
        <v>11</v>
      </c>
      <c r="E71" s="753">
        <v>5.5</v>
      </c>
    </row>
    <row r="72" spans="1:5" ht="15.75" thickBot="1">
      <c r="A72" s="945"/>
      <c r="B72" s="752" t="s">
        <v>100</v>
      </c>
      <c r="C72" s="753">
        <v>10</v>
      </c>
      <c r="D72" s="753">
        <v>380</v>
      </c>
      <c r="E72" s="753">
        <v>38</v>
      </c>
    </row>
    <row r="73" spans="1:5" ht="15.75" thickBot="1">
      <c r="A73" s="945"/>
      <c r="B73" s="752" t="s">
        <v>101</v>
      </c>
      <c r="C73" s="753">
        <v>6</v>
      </c>
      <c r="D73" s="753">
        <v>196</v>
      </c>
      <c r="E73" s="753">
        <v>32.700000000000003</v>
      </c>
    </row>
    <row r="74" spans="1:5" ht="15.75" thickBot="1">
      <c r="A74" s="945"/>
      <c r="B74" s="752" t="s">
        <v>102</v>
      </c>
      <c r="C74" s="753">
        <v>39</v>
      </c>
      <c r="D74" s="754">
        <v>1919</v>
      </c>
      <c r="E74" s="753">
        <v>49.2</v>
      </c>
    </row>
    <row r="75" spans="1:5" ht="15.75" thickBot="1">
      <c r="A75" s="945"/>
      <c r="B75" s="752" t="s">
        <v>103</v>
      </c>
      <c r="C75" s="753">
        <v>1</v>
      </c>
      <c r="D75" s="753">
        <v>6</v>
      </c>
      <c r="E75" s="753">
        <v>6</v>
      </c>
    </row>
    <row r="76" spans="1:5" ht="15.75" thickBot="1">
      <c r="A76" s="945"/>
      <c r="B76" s="752" t="s">
        <v>104</v>
      </c>
      <c r="C76" s="753">
        <v>7</v>
      </c>
      <c r="D76" s="753">
        <v>93</v>
      </c>
      <c r="E76" s="753">
        <v>13.3</v>
      </c>
    </row>
    <row r="77" spans="1:5" ht="15.75" thickBot="1">
      <c r="A77" s="945"/>
      <c r="B77" s="752" t="s">
        <v>105</v>
      </c>
      <c r="C77" s="753">
        <v>6</v>
      </c>
      <c r="D77" s="753">
        <v>107</v>
      </c>
      <c r="E77" s="753">
        <v>17.8</v>
      </c>
    </row>
    <row r="78" spans="1:5" ht="15.75" thickBot="1">
      <c r="A78" s="945"/>
      <c r="B78" s="752" t="s">
        <v>106</v>
      </c>
      <c r="C78" s="753">
        <v>1</v>
      </c>
      <c r="D78" s="753">
        <v>25</v>
      </c>
      <c r="E78" s="753">
        <v>25</v>
      </c>
    </row>
    <row r="79" spans="1:5" ht="15.75" thickBot="1">
      <c r="A79" s="945"/>
      <c r="B79" s="752" t="s">
        <v>107</v>
      </c>
      <c r="C79" s="753">
        <v>1</v>
      </c>
      <c r="D79" s="753">
        <v>13</v>
      </c>
      <c r="E79" s="753">
        <v>13</v>
      </c>
    </row>
    <row r="80" spans="1:5" ht="15.75" thickBot="1">
      <c r="A80" s="945"/>
      <c r="B80" s="752" t="s">
        <v>24</v>
      </c>
      <c r="C80" s="753">
        <v>1</v>
      </c>
      <c r="D80" s="753">
        <v>69</v>
      </c>
      <c r="E80" s="753">
        <v>69</v>
      </c>
    </row>
    <row r="81" spans="1:5" ht="15.75" thickBot="1">
      <c r="A81" s="945"/>
      <c r="B81" s="752" t="s">
        <v>25</v>
      </c>
      <c r="C81" s="753">
        <v>2</v>
      </c>
      <c r="D81" s="753">
        <v>45</v>
      </c>
      <c r="E81" s="753">
        <v>22.5</v>
      </c>
    </row>
    <row r="82" spans="1:5" ht="15.75" thickBot="1">
      <c r="A82" s="945"/>
      <c r="B82" s="752" t="s">
        <v>26</v>
      </c>
      <c r="C82" s="753">
        <v>75</v>
      </c>
      <c r="D82" s="754">
        <v>3597</v>
      </c>
      <c r="E82" s="753">
        <v>48</v>
      </c>
    </row>
    <row r="83" spans="1:5" ht="15.75" thickBot="1">
      <c r="A83" s="946"/>
      <c r="B83" s="752" t="s">
        <v>27</v>
      </c>
      <c r="C83" s="753">
        <v>7</v>
      </c>
      <c r="D83" s="753">
        <v>69</v>
      </c>
      <c r="E83" s="753">
        <v>9.9</v>
      </c>
    </row>
    <row r="84" spans="1:5" ht="15.75" thickBot="1">
      <c r="A84" s="939" t="s">
        <v>1184</v>
      </c>
      <c r="B84" s="578" t="s">
        <v>94</v>
      </c>
      <c r="C84" s="570">
        <v>2</v>
      </c>
      <c r="D84" s="570">
        <v>133</v>
      </c>
      <c r="E84" s="570">
        <v>66.5</v>
      </c>
    </row>
    <row r="85" spans="1:5" ht="15.75" thickBot="1">
      <c r="A85" s="940"/>
      <c r="B85" s="578" t="s">
        <v>95</v>
      </c>
      <c r="C85" s="570">
        <v>1</v>
      </c>
      <c r="D85" s="570">
        <v>56</v>
      </c>
      <c r="E85" s="570">
        <v>56</v>
      </c>
    </row>
    <row r="86" spans="1:5" ht="15.75" thickBot="1">
      <c r="A86" s="940"/>
      <c r="B86" s="578" t="s">
        <v>96</v>
      </c>
      <c r="C86" s="570">
        <v>6</v>
      </c>
      <c r="D86" s="570">
        <v>241</v>
      </c>
      <c r="E86" s="570">
        <v>40.200000000000003</v>
      </c>
    </row>
    <row r="87" spans="1:5" ht="15.75" thickBot="1">
      <c r="A87" s="940"/>
      <c r="B87" s="578" t="s">
        <v>97</v>
      </c>
      <c r="C87" s="570">
        <v>2</v>
      </c>
      <c r="D87" s="570">
        <v>52</v>
      </c>
      <c r="E87" s="570">
        <v>26</v>
      </c>
    </row>
    <row r="88" spans="1:5" ht="15.75" thickBot="1">
      <c r="A88" s="940"/>
      <c r="B88" s="578" t="s">
        <v>99</v>
      </c>
      <c r="C88" s="570">
        <v>1</v>
      </c>
      <c r="D88" s="570">
        <v>12</v>
      </c>
      <c r="E88" s="570">
        <v>12</v>
      </c>
    </row>
    <row r="89" spans="1:5" ht="15.75" thickBot="1">
      <c r="A89" s="940"/>
      <c r="B89" s="578" t="s">
        <v>101</v>
      </c>
      <c r="C89" s="570">
        <v>2</v>
      </c>
      <c r="D89" s="570">
        <v>70</v>
      </c>
      <c r="E89" s="570">
        <v>35</v>
      </c>
    </row>
    <row r="90" spans="1:5" ht="15.75" thickBot="1">
      <c r="A90" s="940"/>
      <c r="B90" s="578" t="s">
        <v>102</v>
      </c>
      <c r="C90" s="570">
        <v>8</v>
      </c>
      <c r="D90" s="570">
        <v>373</v>
      </c>
      <c r="E90" s="570">
        <v>46.6</v>
      </c>
    </row>
    <row r="91" spans="1:5" ht="15.75" thickBot="1">
      <c r="A91" s="940"/>
      <c r="B91" s="578" t="s">
        <v>105</v>
      </c>
      <c r="C91" s="570">
        <v>4</v>
      </c>
      <c r="D91" s="570">
        <v>168</v>
      </c>
      <c r="E91" s="570">
        <v>42</v>
      </c>
    </row>
    <row r="92" spans="1:5" ht="15.75" thickBot="1">
      <c r="A92" s="941"/>
      <c r="B92" s="578" t="s">
        <v>26</v>
      </c>
      <c r="C92" s="570">
        <v>50</v>
      </c>
      <c r="D92" s="585">
        <v>2950</v>
      </c>
      <c r="E92" s="570">
        <v>59</v>
      </c>
    </row>
    <row r="93" spans="1:5" ht="15.75" thickBot="1">
      <c r="A93" s="939" t="s">
        <v>1185</v>
      </c>
      <c r="B93" s="578" t="s">
        <v>92</v>
      </c>
      <c r="C93" s="570">
        <v>2</v>
      </c>
      <c r="D93" s="570">
        <v>42</v>
      </c>
      <c r="E93" s="570">
        <v>21</v>
      </c>
    </row>
    <row r="94" spans="1:5" ht="15.75" thickBot="1">
      <c r="A94" s="940"/>
      <c r="B94" s="578" t="s">
        <v>106</v>
      </c>
      <c r="C94" s="570">
        <v>2</v>
      </c>
      <c r="D94" s="570">
        <v>150</v>
      </c>
      <c r="E94" s="570">
        <v>75</v>
      </c>
    </row>
    <row r="95" spans="1:5" ht="15.75" thickBot="1">
      <c r="A95" s="941"/>
      <c r="B95" s="578" t="s">
        <v>27</v>
      </c>
      <c r="C95" s="570">
        <v>16</v>
      </c>
      <c r="D95" s="585">
        <v>1796</v>
      </c>
      <c r="E95" s="570">
        <v>112.3</v>
      </c>
    </row>
    <row r="96" spans="1:5" ht="15.75" thickBot="1">
      <c r="A96" s="939" t="s">
        <v>1186</v>
      </c>
      <c r="B96" s="578" t="s">
        <v>88</v>
      </c>
      <c r="C96" s="570">
        <v>2</v>
      </c>
      <c r="D96" s="570">
        <v>106</v>
      </c>
      <c r="E96" s="570">
        <v>53</v>
      </c>
    </row>
    <row r="97" spans="1:5" ht="15.75" thickBot="1">
      <c r="A97" s="940"/>
      <c r="B97" s="578" t="s">
        <v>89</v>
      </c>
      <c r="C97" s="570">
        <v>1</v>
      </c>
      <c r="D97" s="570">
        <v>71</v>
      </c>
      <c r="E97" s="570">
        <v>71</v>
      </c>
    </row>
    <row r="98" spans="1:5" ht="15.75" thickBot="1">
      <c r="A98" s="940"/>
      <c r="B98" s="578" t="s">
        <v>90</v>
      </c>
      <c r="C98" s="570">
        <v>2</v>
      </c>
      <c r="D98" s="570">
        <v>41</v>
      </c>
      <c r="E98" s="570">
        <v>20.5</v>
      </c>
    </row>
    <row r="99" spans="1:5" ht="15.75" thickBot="1">
      <c r="A99" s="940"/>
      <c r="B99" s="578" t="s">
        <v>91</v>
      </c>
      <c r="C99" s="570">
        <v>6</v>
      </c>
      <c r="D99" s="570">
        <v>290</v>
      </c>
      <c r="E99" s="570">
        <v>48.3</v>
      </c>
    </row>
    <row r="100" spans="1:5" ht="15.75" thickBot="1">
      <c r="A100" s="940"/>
      <c r="B100" s="578" t="s">
        <v>93</v>
      </c>
      <c r="C100" s="570">
        <v>13</v>
      </c>
      <c r="D100" s="570">
        <v>571</v>
      </c>
      <c r="E100" s="570">
        <v>43.9</v>
      </c>
    </row>
    <row r="101" spans="1:5" ht="15.75" thickBot="1">
      <c r="A101" s="940"/>
      <c r="B101" s="578" t="s">
        <v>96</v>
      </c>
      <c r="C101" s="570">
        <v>3</v>
      </c>
      <c r="D101" s="570">
        <v>203</v>
      </c>
      <c r="E101" s="570">
        <v>67.7</v>
      </c>
    </row>
    <row r="102" spans="1:5" ht="15.75" thickBot="1">
      <c r="A102" s="940"/>
      <c r="B102" s="578" t="s">
        <v>100</v>
      </c>
      <c r="C102" s="570">
        <v>1</v>
      </c>
      <c r="D102" s="570">
        <v>53</v>
      </c>
      <c r="E102" s="570">
        <v>53</v>
      </c>
    </row>
    <row r="103" spans="1:5" ht="15.75" thickBot="1">
      <c r="A103" s="940"/>
      <c r="B103" s="578" t="s">
        <v>101</v>
      </c>
      <c r="C103" s="570">
        <v>2</v>
      </c>
      <c r="D103" s="570">
        <v>98</v>
      </c>
      <c r="E103" s="570">
        <v>49</v>
      </c>
    </row>
    <row r="104" spans="1:5" ht="15.75" thickBot="1">
      <c r="A104" s="940"/>
      <c r="B104" s="578" t="s">
        <v>102</v>
      </c>
      <c r="C104" s="570">
        <v>8</v>
      </c>
      <c r="D104" s="570">
        <v>412</v>
      </c>
      <c r="E104" s="570">
        <v>51.5</v>
      </c>
    </row>
    <row r="105" spans="1:5" ht="15.75" thickBot="1">
      <c r="A105" s="940"/>
      <c r="B105" s="578" t="s">
        <v>103</v>
      </c>
      <c r="C105" s="570">
        <v>1</v>
      </c>
      <c r="D105" s="570">
        <v>44</v>
      </c>
      <c r="E105" s="570">
        <v>44</v>
      </c>
    </row>
    <row r="106" spans="1:5" ht="15.75" thickBot="1">
      <c r="A106" s="940"/>
      <c r="B106" s="578" t="s">
        <v>105</v>
      </c>
      <c r="C106" s="570">
        <v>2</v>
      </c>
      <c r="D106" s="570">
        <v>108</v>
      </c>
      <c r="E106" s="570">
        <v>54</v>
      </c>
    </row>
    <row r="107" spans="1:5" ht="15.75" thickBot="1">
      <c r="A107" s="940"/>
      <c r="B107" s="578" t="s">
        <v>24</v>
      </c>
      <c r="C107" s="570">
        <v>24</v>
      </c>
      <c r="D107" s="585">
        <v>1056</v>
      </c>
      <c r="E107" s="570">
        <v>44</v>
      </c>
    </row>
    <row r="108" spans="1:5" ht="15.75" thickBot="1">
      <c r="A108" s="941"/>
      <c r="B108" s="578" t="s">
        <v>26</v>
      </c>
      <c r="C108" s="570">
        <v>12</v>
      </c>
      <c r="D108" s="570">
        <v>607</v>
      </c>
      <c r="E108" s="570">
        <v>50.6</v>
      </c>
    </row>
    <row r="109" spans="1:5" ht="15.75" thickBot="1">
      <c r="A109" s="939" t="s">
        <v>1187</v>
      </c>
      <c r="B109" s="578" t="s">
        <v>88</v>
      </c>
      <c r="C109" s="570">
        <v>3</v>
      </c>
      <c r="D109" s="570">
        <v>87</v>
      </c>
      <c r="E109" s="570">
        <v>29</v>
      </c>
    </row>
    <row r="110" spans="1:5" ht="15.75" thickBot="1">
      <c r="A110" s="940"/>
      <c r="B110" s="578" t="s">
        <v>89</v>
      </c>
      <c r="C110" s="570">
        <v>3</v>
      </c>
      <c r="D110" s="570">
        <v>98</v>
      </c>
      <c r="E110" s="570">
        <v>32.700000000000003</v>
      </c>
    </row>
    <row r="111" spans="1:5" ht="15.75" thickBot="1">
      <c r="A111" s="940"/>
      <c r="B111" s="578" t="s">
        <v>91</v>
      </c>
      <c r="C111" s="570">
        <v>145</v>
      </c>
      <c r="D111" s="585">
        <v>3954</v>
      </c>
      <c r="E111" s="570">
        <v>27.3</v>
      </c>
    </row>
    <row r="112" spans="1:5" ht="15.75" thickBot="1">
      <c r="A112" s="940"/>
      <c r="B112" s="578" t="s">
        <v>92</v>
      </c>
      <c r="C112" s="570">
        <v>3</v>
      </c>
      <c r="D112" s="570">
        <v>77</v>
      </c>
      <c r="E112" s="570">
        <v>25.7</v>
      </c>
    </row>
    <row r="113" spans="1:5" ht="15.75" thickBot="1">
      <c r="A113" s="940"/>
      <c r="B113" s="578" t="s">
        <v>93</v>
      </c>
      <c r="C113" s="570">
        <v>2</v>
      </c>
      <c r="D113" s="570">
        <v>65</v>
      </c>
      <c r="E113" s="570">
        <v>32.5</v>
      </c>
    </row>
    <row r="114" spans="1:5" ht="15.75" thickBot="1">
      <c r="A114" s="940"/>
      <c r="B114" s="578" t="s">
        <v>95</v>
      </c>
      <c r="C114" s="570">
        <v>1</v>
      </c>
      <c r="D114" s="570">
        <v>1</v>
      </c>
      <c r="E114" s="570">
        <v>1</v>
      </c>
    </row>
    <row r="115" spans="1:5" ht="15.75" thickBot="1">
      <c r="A115" s="940"/>
      <c r="B115" s="578" t="s">
        <v>97</v>
      </c>
      <c r="C115" s="570">
        <v>74</v>
      </c>
      <c r="D115" s="585">
        <v>1672</v>
      </c>
      <c r="E115" s="570">
        <v>22.6</v>
      </c>
    </row>
    <row r="116" spans="1:5" ht="15.75" thickBot="1">
      <c r="A116" s="940"/>
      <c r="B116" s="578" t="s">
        <v>98</v>
      </c>
      <c r="C116" s="570">
        <v>10</v>
      </c>
      <c r="D116" s="570">
        <v>199</v>
      </c>
      <c r="E116" s="570">
        <v>19.899999999999999</v>
      </c>
    </row>
    <row r="117" spans="1:5" ht="15.75" thickBot="1">
      <c r="A117" s="940"/>
      <c r="B117" s="578" t="s">
        <v>102</v>
      </c>
      <c r="C117" s="570">
        <v>1</v>
      </c>
      <c r="D117" s="570">
        <v>32</v>
      </c>
      <c r="E117" s="570">
        <v>32</v>
      </c>
    </row>
    <row r="118" spans="1:5" ht="15.75" thickBot="1">
      <c r="A118" s="940"/>
      <c r="B118" s="578" t="s">
        <v>103</v>
      </c>
      <c r="C118" s="570">
        <v>52</v>
      </c>
      <c r="D118" s="585">
        <v>1325</v>
      </c>
      <c r="E118" s="570">
        <v>25.5</v>
      </c>
    </row>
    <row r="119" spans="1:5" ht="15.75" thickBot="1">
      <c r="A119" s="940"/>
      <c r="B119" s="578" t="s">
        <v>104</v>
      </c>
      <c r="C119" s="570">
        <v>38</v>
      </c>
      <c r="D119" s="570">
        <v>919</v>
      </c>
      <c r="E119" s="570">
        <v>24.2</v>
      </c>
    </row>
    <row r="120" spans="1:5" ht="15.75" thickBot="1">
      <c r="A120" s="940"/>
      <c r="B120" s="578" t="s">
        <v>105</v>
      </c>
      <c r="C120" s="570">
        <v>3</v>
      </c>
      <c r="D120" s="570">
        <v>84</v>
      </c>
      <c r="E120" s="570">
        <v>28</v>
      </c>
    </row>
    <row r="121" spans="1:5" ht="15.75" thickBot="1">
      <c r="A121" s="940"/>
      <c r="B121" s="578" t="s">
        <v>106</v>
      </c>
      <c r="C121" s="570">
        <v>19</v>
      </c>
      <c r="D121" s="570">
        <v>571</v>
      </c>
      <c r="E121" s="570">
        <v>30.1</v>
      </c>
    </row>
    <row r="122" spans="1:5" ht="15.75" thickBot="1">
      <c r="A122" s="940"/>
      <c r="B122" s="578" t="s">
        <v>107</v>
      </c>
      <c r="C122" s="570">
        <v>3</v>
      </c>
      <c r="D122" s="570">
        <v>58</v>
      </c>
      <c r="E122" s="570">
        <v>19.3</v>
      </c>
    </row>
    <row r="123" spans="1:5" ht="15.75" thickBot="1">
      <c r="A123" s="940"/>
      <c r="B123" s="578" t="s">
        <v>26</v>
      </c>
      <c r="C123" s="570">
        <v>1</v>
      </c>
      <c r="D123" s="570">
        <v>36</v>
      </c>
      <c r="E123" s="570">
        <v>36</v>
      </c>
    </row>
    <row r="124" spans="1:5" ht="15.75" thickBot="1">
      <c r="A124" s="941"/>
      <c r="B124" s="578" t="s">
        <v>27</v>
      </c>
      <c r="C124" s="570">
        <v>30</v>
      </c>
      <c r="D124" s="570">
        <v>730</v>
      </c>
      <c r="E124" s="570">
        <v>24.3</v>
      </c>
    </row>
    <row r="126" spans="1:5" ht="15.75" thickBot="1">
      <c r="A126" s="572" t="s">
        <v>1202</v>
      </c>
    </row>
    <row r="127" spans="1:5" ht="26.25" thickBot="1">
      <c r="A127" s="573" t="s">
        <v>1201</v>
      </c>
      <c r="B127" s="574" t="s">
        <v>1179</v>
      </c>
      <c r="C127" s="574" t="s">
        <v>1180</v>
      </c>
      <c r="D127" s="574" t="s">
        <v>1181</v>
      </c>
      <c r="E127" s="574" t="s">
        <v>1203</v>
      </c>
    </row>
    <row r="128" spans="1:5" ht="15.75" thickBot="1">
      <c r="A128" s="580" t="s">
        <v>3</v>
      </c>
      <c r="B128" s="570">
        <v>84</v>
      </c>
      <c r="C128" s="585">
        <v>3800</v>
      </c>
      <c r="D128" s="570">
        <v>45.2</v>
      </c>
      <c r="E128" s="570" t="s">
        <v>1204</v>
      </c>
    </row>
    <row r="129" spans="1:5" ht="15.75" thickBot="1">
      <c r="A129" s="580" t="s">
        <v>88</v>
      </c>
      <c r="B129" s="570">
        <v>181</v>
      </c>
      <c r="C129" s="585">
        <v>7701</v>
      </c>
      <c r="D129" s="570">
        <v>42.5</v>
      </c>
      <c r="E129" s="570"/>
    </row>
    <row r="130" spans="1:5" ht="15.75" thickBot="1">
      <c r="A130" s="580" t="s">
        <v>89</v>
      </c>
      <c r="B130" s="570">
        <v>656</v>
      </c>
      <c r="C130" s="585">
        <v>22994</v>
      </c>
      <c r="D130" s="570">
        <v>35.1</v>
      </c>
      <c r="E130" s="570"/>
    </row>
    <row r="131" spans="1:5" ht="15.75" thickBot="1">
      <c r="A131" s="580" t="s">
        <v>90</v>
      </c>
      <c r="B131" s="570">
        <v>765</v>
      </c>
      <c r="C131" s="585">
        <v>47166</v>
      </c>
      <c r="D131" s="570">
        <v>61.7</v>
      </c>
      <c r="E131" s="570"/>
    </row>
    <row r="132" spans="1:5" ht="15.75" thickBot="1">
      <c r="A132" s="580" t="s">
        <v>91</v>
      </c>
      <c r="B132" s="570">
        <v>343</v>
      </c>
      <c r="C132" s="585">
        <v>13324</v>
      </c>
      <c r="D132" s="570">
        <v>38.799999999999997</v>
      </c>
      <c r="E132" s="570"/>
    </row>
    <row r="133" spans="1:5" ht="15.75" thickBot="1">
      <c r="A133" s="580" t="s">
        <v>92</v>
      </c>
      <c r="B133" s="570">
        <v>284</v>
      </c>
      <c r="C133" s="585">
        <v>10856</v>
      </c>
      <c r="D133" s="570">
        <v>38.200000000000003</v>
      </c>
      <c r="E133" s="570"/>
    </row>
    <row r="134" spans="1:5" ht="15.75" thickBot="1">
      <c r="A134" s="580" t="s">
        <v>93</v>
      </c>
      <c r="B134" s="570">
        <v>332</v>
      </c>
      <c r="C134" s="585">
        <v>17058</v>
      </c>
      <c r="D134" s="570">
        <v>51.4</v>
      </c>
      <c r="E134" s="570"/>
    </row>
    <row r="135" spans="1:5" ht="15.75" thickBot="1">
      <c r="A135" s="580" t="s">
        <v>94</v>
      </c>
      <c r="B135" s="570">
        <v>538</v>
      </c>
      <c r="C135" s="585">
        <v>18654</v>
      </c>
      <c r="D135" s="570">
        <v>34.700000000000003</v>
      </c>
      <c r="E135" s="570"/>
    </row>
    <row r="136" spans="1:5" ht="15.75" thickBot="1">
      <c r="A136" s="580" t="s">
        <v>95</v>
      </c>
      <c r="B136" s="570">
        <v>316</v>
      </c>
      <c r="C136" s="585">
        <v>14980</v>
      </c>
      <c r="D136" s="570">
        <v>47.4</v>
      </c>
      <c r="E136" s="570"/>
    </row>
    <row r="137" spans="1:5" ht="15.75" thickBot="1">
      <c r="A137" s="580" t="s">
        <v>96</v>
      </c>
      <c r="B137" s="570">
        <v>366</v>
      </c>
      <c r="C137" s="585">
        <v>15561</v>
      </c>
      <c r="D137" s="570">
        <v>42.5</v>
      </c>
      <c r="E137" s="570"/>
    </row>
    <row r="138" spans="1:5" ht="15.75" thickBot="1">
      <c r="A138" s="580" t="s">
        <v>97</v>
      </c>
      <c r="B138" s="570">
        <v>481</v>
      </c>
      <c r="C138" s="585">
        <v>18453</v>
      </c>
      <c r="D138" s="570">
        <v>38.4</v>
      </c>
      <c r="E138" s="570"/>
    </row>
    <row r="139" spans="1:5" ht="15.75" thickBot="1">
      <c r="A139" s="580" t="s">
        <v>98</v>
      </c>
      <c r="B139" s="570">
        <v>340</v>
      </c>
      <c r="C139" s="585">
        <v>13439</v>
      </c>
      <c r="D139" s="570">
        <v>39.5</v>
      </c>
      <c r="E139" s="570"/>
    </row>
    <row r="140" spans="1:5" ht="15.75" thickBot="1">
      <c r="A140" s="580" t="s">
        <v>99</v>
      </c>
      <c r="B140" s="570">
        <v>512</v>
      </c>
      <c r="C140" s="585">
        <v>20869</v>
      </c>
      <c r="D140" s="570">
        <v>40.799999999999997</v>
      </c>
      <c r="E140" s="570"/>
    </row>
    <row r="141" spans="1:5" ht="15.75" thickBot="1">
      <c r="A141" s="580" t="s">
        <v>100</v>
      </c>
      <c r="B141" s="570">
        <v>477</v>
      </c>
      <c r="C141" s="585">
        <v>23385</v>
      </c>
      <c r="D141" s="570">
        <v>49</v>
      </c>
      <c r="E141" s="570"/>
    </row>
    <row r="142" spans="1:5" ht="15.75" thickBot="1">
      <c r="A142" s="580" t="s">
        <v>101</v>
      </c>
      <c r="B142" s="570">
        <v>274</v>
      </c>
      <c r="C142" s="585">
        <v>12082</v>
      </c>
      <c r="D142" s="570">
        <v>44.1</v>
      </c>
      <c r="E142" s="570"/>
    </row>
    <row r="143" spans="1:5" ht="15.75" thickBot="1">
      <c r="A143" s="580" t="s">
        <v>102</v>
      </c>
      <c r="B143" s="570">
        <v>471</v>
      </c>
      <c r="C143" s="585">
        <v>21344</v>
      </c>
      <c r="D143" s="570">
        <v>45.3</v>
      </c>
      <c r="E143" s="570"/>
    </row>
    <row r="144" spans="1:5" ht="15.75" thickBot="1">
      <c r="A144" s="580" t="s">
        <v>103</v>
      </c>
      <c r="B144" s="570">
        <v>252</v>
      </c>
      <c r="C144" s="585">
        <v>12341</v>
      </c>
      <c r="D144" s="570">
        <v>49</v>
      </c>
      <c r="E144" s="570"/>
    </row>
    <row r="145" spans="1:5" ht="15.75" thickBot="1">
      <c r="A145" s="580" t="s">
        <v>104</v>
      </c>
      <c r="B145" s="570">
        <v>682</v>
      </c>
      <c r="C145" s="585">
        <v>23863</v>
      </c>
      <c r="D145" s="570">
        <v>35</v>
      </c>
      <c r="E145" s="570"/>
    </row>
    <row r="146" spans="1:5" ht="15.75" thickBot="1">
      <c r="A146" s="580" t="s">
        <v>105</v>
      </c>
      <c r="B146" s="570">
        <v>180</v>
      </c>
      <c r="C146" s="585">
        <v>9096</v>
      </c>
      <c r="D146" s="570">
        <v>50.5</v>
      </c>
      <c r="E146" s="570"/>
    </row>
    <row r="147" spans="1:5" ht="15.75" thickBot="1">
      <c r="A147" s="580" t="s">
        <v>106</v>
      </c>
      <c r="B147" s="570">
        <v>372</v>
      </c>
      <c r="C147" s="585">
        <v>13831</v>
      </c>
      <c r="D147" s="570">
        <v>37.200000000000003</v>
      </c>
      <c r="E147" s="570"/>
    </row>
    <row r="148" spans="1:5" ht="15.75" thickBot="1">
      <c r="A148" s="580" t="s">
        <v>107</v>
      </c>
      <c r="B148" s="570">
        <v>81</v>
      </c>
      <c r="C148" s="585">
        <v>4718</v>
      </c>
      <c r="D148" s="570">
        <v>58.2</v>
      </c>
      <c r="E148" s="570"/>
    </row>
    <row r="149" spans="1:5" ht="15.75" thickBot="1">
      <c r="A149" s="580" t="s">
        <v>24</v>
      </c>
      <c r="B149" s="570">
        <v>158</v>
      </c>
      <c r="C149" s="585">
        <v>8558</v>
      </c>
      <c r="D149" s="570">
        <v>54.2</v>
      </c>
      <c r="E149" s="570"/>
    </row>
    <row r="150" spans="1:5" ht="15.75" thickBot="1">
      <c r="A150" s="580" t="s">
        <v>25</v>
      </c>
      <c r="B150" s="570">
        <v>547</v>
      </c>
      <c r="C150" s="585">
        <v>23846</v>
      </c>
      <c r="D150" s="570">
        <v>43.6</v>
      </c>
      <c r="E150" s="570"/>
    </row>
    <row r="151" spans="1:5" ht="15.75" thickBot="1">
      <c r="A151" s="580" t="s">
        <v>26</v>
      </c>
      <c r="B151" s="570">
        <v>503</v>
      </c>
      <c r="C151" s="585">
        <v>25506</v>
      </c>
      <c r="D151" s="570">
        <v>50.7</v>
      </c>
      <c r="E151" s="570"/>
    </row>
    <row r="152" spans="1:5" ht="15.75" thickBot="1">
      <c r="A152" s="580" t="s">
        <v>27</v>
      </c>
      <c r="B152" s="570">
        <v>295</v>
      </c>
      <c r="C152" s="585">
        <v>12396</v>
      </c>
      <c r="D152" s="570">
        <v>42</v>
      </c>
      <c r="E152" s="570"/>
    </row>
    <row r="154" spans="1:5" ht="15.75" thickBot="1">
      <c r="A154" s="572" t="s">
        <v>1205</v>
      </c>
    </row>
    <row r="155" spans="1:5" ht="15.75" thickBot="1">
      <c r="A155" s="573" t="s">
        <v>1</v>
      </c>
      <c r="B155" s="574" t="s">
        <v>1206</v>
      </c>
    </row>
    <row r="156" spans="1:5" ht="15.75" thickBot="1">
      <c r="A156" s="580" t="s">
        <v>88</v>
      </c>
      <c r="B156" s="570">
        <v>1</v>
      </c>
    </row>
    <row r="157" spans="1:5" ht="15.75" thickBot="1">
      <c r="A157" s="580" t="s">
        <v>90</v>
      </c>
      <c r="B157" s="570">
        <v>1</v>
      </c>
    </row>
    <row r="158" spans="1:5" ht="15.75" thickBot="1">
      <c r="A158" s="580" t="s">
        <v>92</v>
      </c>
      <c r="B158" s="570">
        <v>1</v>
      </c>
    </row>
    <row r="159" spans="1:5" ht="15.75" thickBot="1">
      <c r="A159" s="580" t="s">
        <v>106</v>
      </c>
      <c r="B159" s="570">
        <v>1</v>
      </c>
    </row>
    <row r="160" spans="1:5" ht="15.75" thickBot="1">
      <c r="A160" s="580" t="s">
        <v>26</v>
      </c>
      <c r="B160" s="570">
        <v>4</v>
      </c>
    </row>
    <row r="161" spans="1:3" ht="15.75" thickBot="1">
      <c r="A161" s="581" t="s">
        <v>2</v>
      </c>
      <c r="B161" s="582">
        <v>8</v>
      </c>
    </row>
    <row r="165" spans="1:3" ht="15.75" thickBot="1">
      <c r="A165" s="572" t="s">
        <v>1207</v>
      </c>
    </row>
    <row r="166" spans="1:3" ht="15.75" thickBot="1">
      <c r="A166" s="573" t="s">
        <v>1178</v>
      </c>
      <c r="B166" s="574" t="s">
        <v>1</v>
      </c>
      <c r="C166" s="574" t="s">
        <v>1208</v>
      </c>
    </row>
    <row r="167" spans="1:3" ht="15.75" thickBot="1">
      <c r="A167" s="942" t="s">
        <v>1209</v>
      </c>
      <c r="B167" s="578" t="s">
        <v>3</v>
      </c>
      <c r="C167" s="570">
        <v>1</v>
      </c>
    </row>
    <row r="168" spans="1:3" ht="15.75" thickBot="1">
      <c r="A168" s="947"/>
      <c r="B168" s="578" t="s">
        <v>88</v>
      </c>
      <c r="C168" s="570">
        <v>1</v>
      </c>
    </row>
    <row r="169" spans="1:3" ht="15.75" thickBot="1">
      <c r="A169" s="947"/>
      <c r="B169" s="578" t="s">
        <v>89</v>
      </c>
      <c r="C169" s="570">
        <v>1</v>
      </c>
    </row>
    <row r="170" spans="1:3" ht="15.75" thickBot="1">
      <c r="A170" s="947"/>
      <c r="B170" s="578" t="s">
        <v>90</v>
      </c>
      <c r="C170" s="570">
        <v>1</v>
      </c>
    </row>
    <row r="171" spans="1:3" ht="15.75" thickBot="1">
      <c r="A171" s="947"/>
      <c r="B171" s="578" t="s">
        <v>91</v>
      </c>
      <c r="C171" s="570">
        <v>3</v>
      </c>
    </row>
    <row r="172" spans="1:3" ht="15.75" thickBot="1">
      <c r="A172" s="947"/>
      <c r="B172" s="578" t="s">
        <v>92</v>
      </c>
      <c r="C172" s="570">
        <v>1</v>
      </c>
    </row>
    <row r="173" spans="1:3" ht="15.75" thickBot="1">
      <c r="A173" s="947"/>
      <c r="B173" s="578" t="s">
        <v>93</v>
      </c>
      <c r="C173" s="570">
        <v>1</v>
      </c>
    </row>
    <row r="174" spans="1:3" ht="15.75" thickBot="1">
      <c r="A174" s="947"/>
      <c r="B174" s="578" t="s">
        <v>94</v>
      </c>
      <c r="C174" s="570">
        <v>1</v>
      </c>
    </row>
    <row r="175" spans="1:3" ht="15.75" thickBot="1">
      <c r="A175" s="947"/>
      <c r="B175" s="578" t="s">
        <v>95</v>
      </c>
      <c r="C175" s="570">
        <v>2</v>
      </c>
    </row>
    <row r="176" spans="1:3" ht="15.75" thickBot="1">
      <c r="A176" s="947"/>
      <c r="B176" s="578" t="s">
        <v>96</v>
      </c>
      <c r="C176" s="570">
        <v>2</v>
      </c>
    </row>
    <row r="177" spans="1:3" ht="15.75" thickBot="1">
      <c r="A177" s="947"/>
      <c r="B177" s="578" t="s">
        <v>97</v>
      </c>
      <c r="C177" s="570">
        <v>1</v>
      </c>
    </row>
    <row r="178" spans="1:3" ht="15.75" thickBot="1">
      <c r="A178" s="947"/>
      <c r="B178" s="578" t="s">
        <v>98</v>
      </c>
      <c r="C178" s="570">
        <v>1</v>
      </c>
    </row>
    <row r="179" spans="1:3" ht="15.75" thickBot="1">
      <c r="A179" s="947"/>
      <c r="B179" s="578" t="s">
        <v>100</v>
      </c>
      <c r="C179" s="570">
        <v>1</v>
      </c>
    </row>
    <row r="180" spans="1:3" ht="15.75" thickBot="1">
      <c r="A180" s="947"/>
      <c r="B180" s="578" t="s">
        <v>101</v>
      </c>
      <c r="C180" s="570">
        <v>2</v>
      </c>
    </row>
    <row r="181" spans="1:3" ht="15.75" thickBot="1">
      <c r="A181" s="947"/>
      <c r="B181" s="578" t="s">
        <v>103</v>
      </c>
      <c r="C181" s="570">
        <v>2</v>
      </c>
    </row>
    <row r="182" spans="1:3" ht="15.75" thickBot="1">
      <c r="A182" s="947"/>
      <c r="B182" s="578" t="s">
        <v>104</v>
      </c>
      <c r="C182" s="570">
        <v>2</v>
      </c>
    </row>
    <row r="183" spans="1:3" ht="15.75" thickBot="1">
      <c r="A183" s="947"/>
      <c r="B183" s="578" t="s">
        <v>105</v>
      </c>
      <c r="C183" s="570">
        <v>1</v>
      </c>
    </row>
    <row r="184" spans="1:3" ht="15.75" thickBot="1">
      <c r="A184" s="947"/>
      <c r="B184" s="578" t="s">
        <v>106</v>
      </c>
      <c r="C184" s="570">
        <v>1</v>
      </c>
    </row>
    <row r="185" spans="1:3" ht="15.75" thickBot="1">
      <c r="A185" s="947"/>
      <c r="B185" s="578" t="s">
        <v>107</v>
      </c>
      <c r="C185" s="570">
        <v>1</v>
      </c>
    </row>
    <row r="186" spans="1:3" ht="15.75" thickBot="1">
      <c r="A186" s="947"/>
      <c r="B186" s="578" t="s">
        <v>24</v>
      </c>
      <c r="C186" s="570">
        <v>2</v>
      </c>
    </row>
    <row r="187" spans="1:3" ht="15.75" thickBot="1">
      <c r="A187" s="947"/>
      <c r="B187" s="578" t="s">
        <v>25</v>
      </c>
      <c r="C187" s="570">
        <v>3</v>
      </c>
    </row>
    <row r="188" spans="1:3" ht="15.75" thickBot="1">
      <c r="A188" s="947"/>
      <c r="B188" s="578" t="s">
        <v>26</v>
      </c>
      <c r="C188" s="570">
        <v>13</v>
      </c>
    </row>
    <row r="189" spans="1:3" ht="15.75" thickBot="1">
      <c r="A189" s="947"/>
      <c r="B189" s="578" t="s">
        <v>27</v>
      </c>
      <c r="C189" s="570">
        <v>2</v>
      </c>
    </row>
    <row r="190" spans="1:3" ht="15.75" thickBot="1">
      <c r="A190" s="943"/>
      <c r="B190" s="582" t="s">
        <v>354</v>
      </c>
      <c r="C190" s="582">
        <v>46</v>
      </c>
    </row>
    <row r="191" spans="1:3" ht="15.75" thickBot="1">
      <c r="A191" s="948" t="s">
        <v>1210</v>
      </c>
      <c r="B191" s="752" t="s">
        <v>92</v>
      </c>
      <c r="C191" s="753">
        <v>1</v>
      </c>
    </row>
    <row r="192" spans="1:3" ht="15.75" thickBot="1">
      <c r="A192" s="949"/>
      <c r="B192" s="752" t="s">
        <v>96</v>
      </c>
      <c r="C192" s="753">
        <v>1</v>
      </c>
    </row>
    <row r="193" spans="1:3" ht="15.75" thickBot="1">
      <c r="A193" s="949"/>
      <c r="B193" s="752" t="s">
        <v>25</v>
      </c>
      <c r="C193" s="753">
        <v>1</v>
      </c>
    </row>
    <row r="194" spans="1:3" ht="15.75" thickBot="1">
      <c r="A194" s="949"/>
      <c r="B194" s="752" t="s">
        <v>26</v>
      </c>
      <c r="C194" s="753">
        <v>4</v>
      </c>
    </row>
    <row r="195" spans="1:3" ht="15.75" thickBot="1">
      <c r="A195" s="950"/>
      <c r="B195" s="755" t="s">
        <v>354</v>
      </c>
      <c r="C195" s="755">
        <v>7</v>
      </c>
    </row>
    <row r="196" spans="1:3" ht="15.75" thickBot="1">
      <c r="A196" s="942" t="s">
        <v>1211</v>
      </c>
      <c r="B196" s="578" t="s">
        <v>24</v>
      </c>
      <c r="C196" s="570">
        <v>1</v>
      </c>
    </row>
    <row r="197" spans="1:3" ht="15.75" thickBot="1">
      <c r="A197" s="947"/>
      <c r="B197" s="578" t="s">
        <v>26</v>
      </c>
      <c r="C197" s="570">
        <v>1</v>
      </c>
    </row>
    <row r="198" spans="1:3" ht="15.75" thickBot="1">
      <c r="A198" s="943"/>
      <c r="B198" s="582" t="s">
        <v>354</v>
      </c>
      <c r="C198" s="582">
        <v>2</v>
      </c>
    </row>
    <row r="199" spans="1:3" ht="44.25" customHeight="1" thickBot="1">
      <c r="A199" s="942" t="s">
        <v>1212</v>
      </c>
      <c r="B199" s="578" t="s">
        <v>26</v>
      </c>
      <c r="C199" s="570">
        <v>1</v>
      </c>
    </row>
    <row r="200" spans="1:3" ht="15.75" thickBot="1">
      <c r="A200" s="943"/>
      <c r="B200" s="582" t="s">
        <v>354</v>
      </c>
      <c r="C200" s="582">
        <v>1</v>
      </c>
    </row>
    <row r="201" spans="1:3" ht="15.75" thickBot="1">
      <c r="A201" s="942" t="s">
        <v>1213</v>
      </c>
      <c r="B201" s="578" t="s">
        <v>89</v>
      </c>
      <c r="C201" s="570">
        <v>1</v>
      </c>
    </row>
    <row r="202" spans="1:3" ht="15.75" thickBot="1">
      <c r="A202" s="947"/>
      <c r="B202" s="578" t="s">
        <v>90</v>
      </c>
      <c r="C202" s="570">
        <v>1</v>
      </c>
    </row>
    <row r="203" spans="1:3" ht="15.75" thickBot="1">
      <c r="A203" s="947"/>
      <c r="B203" s="578" t="s">
        <v>91</v>
      </c>
      <c r="C203" s="570">
        <v>1</v>
      </c>
    </row>
    <row r="204" spans="1:3" ht="15.75" thickBot="1">
      <c r="A204" s="947"/>
      <c r="B204" s="578" t="s">
        <v>92</v>
      </c>
      <c r="C204" s="570">
        <v>1</v>
      </c>
    </row>
    <row r="205" spans="1:3" ht="15.75" thickBot="1">
      <c r="A205" s="947"/>
      <c r="B205" s="578" t="s">
        <v>94</v>
      </c>
      <c r="C205" s="570">
        <v>1</v>
      </c>
    </row>
    <row r="206" spans="1:3" ht="15.75" thickBot="1">
      <c r="A206" s="947"/>
      <c r="B206" s="578" t="s">
        <v>96</v>
      </c>
      <c r="C206" s="570">
        <v>1</v>
      </c>
    </row>
    <row r="207" spans="1:3" ht="15.75" thickBot="1">
      <c r="A207" s="947"/>
      <c r="B207" s="578" t="s">
        <v>98</v>
      </c>
      <c r="C207" s="570">
        <v>1</v>
      </c>
    </row>
    <row r="208" spans="1:3" ht="15.75" thickBot="1">
      <c r="A208" s="947"/>
      <c r="B208" s="578" t="s">
        <v>100</v>
      </c>
      <c r="C208" s="570">
        <v>1</v>
      </c>
    </row>
    <row r="209" spans="1:3" ht="15.75" thickBot="1">
      <c r="A209" s="947"/>
      <c r="B209" s="578" t="s">
        <v>103</v>
      </c>
      <c r="C209" s="570">
        <v>1</v>
      </c>
    </row>
    <row r="210" spans="1:3" ht="15.75" thickBot="1">
      <c r="A210" s="947"/>
      <c r="B210" s="578" t="s">
        <v>106</v>
      </c>
      <c r="C210" s="570">
        <v>1</v>
      </c>
    </row>
    <row r="211" spans="1:3" ht="15.75" thickBot="1">
      <c r="A211" s="947"/>
      <c r="B211" s="578" t="s">
        <v>107</v>
      </c>
      <c r="C211" s="570">
        <v>1</v>
      </c>
    </row>
    <row r="212" spans="1:3" ht="15.75" thickBot="1">
      <c r="A212" s="943"/>
      <c r="B212" s="582" t="s">
        <v>354</v>
      </c>
      <c r="C212" s="582">
        <v>11</v>
      </c>
    </row>
    <row r="213" spans="1:3" ht="15.75" thickBot="1">
      <c r="A213" s="942" t="s">
        <v>1214</v>
      </c>
      <c r="B213" s="578" t="s">
        <v>91</v>
      </c>
      <c r="C213" s="570">
        <v>1</v>
      </c>
    </row>
    <row r="214" spans="1:3" ht="15.75" thickBot="1">
      <c r="A214" s="947"/>
      <c r="B214" s="578" t="s">
        <v>26</v>
      </c>
      <c r="C214" s="570">
        <v>1</v>
      </c>
    </row>
    <row r="215" spans="1:3" ht="15.75" thickBot="1">
      <c r="A215" s="943"/>
      <c r="B215" s="582" t="s">
        <v>354</v>
      </c>
      <c r="C215" s="582">
        <v>2</v>
      </c>
    </row>
    <row r="216" spans="1:3" ht="15.75" thickBot="1">
      <c r="A216" s="942" t="s">
        <v>1215</v>
      </c>
      <c r="B216" s="578" t="s">
        <v>88</v>
      </c>
      <c r="C216" s="570">
        <v>1</v>
      </c>
    </row>
    <row r="217" spans="1:3" ht="15.75" thickBot="1">
      <c r="A217" s="947"/>
      <c r="B217" s="578" t="s">
        <v>95</v>
      </c>
      <c r="C217" s="570">
        <v>1</v>
      </c>
    </row>
    <row r="218" spans="1:3" ht="15.75" thickBot="1">
      <c r="A218" s="947"/>
      <c r="B218" s="578" t="s">
        <v>97</v>
      </c>
      <c r="C218" s="570">
        <v>1</v>
      </c>
    </row>
    <row r="219" spans="1:3" ht="15.75" thickBot="1">
      <c r="A219" s="947"/>
      <c r="B219" s="578" t="s">
        <v>101</v>
      </c>
      <c r="C219" s="570">
        <v>1</v>
      </c>
    </row>
    <row r="220" spans="1:3" ht="15.75" thickBot="1">
      <c r="A220" s="947"/>
      <c r="B220" s="578" t="s">
        <v>104</v>
      </c>
      <c r="C220" s="570">
        <v>1</v>
      </c>
    </row>
    <row r="221" spans="1:3" ht="15.75" thickBot="1">
      <c r="A221" s="947"/>
      <c r="B221" s="578" t="s">
        <v>24</v>
      </c>
      <c r="C221" s="570">
        <v>1</v>
      </c>
    </row>
    <row r="222" spans="1:3" ht="15.75" thickBot="1">
      <c r="A222" s="947"/>
      <c r="B222" s="578" t="s">
        <v>25</v>
      </c>
      <c r="C222" s="570">
        <v>1</v>
      </c>
    </row>
    <row r="223" spans="1:3" ht="15.75" thickBot="1">
      <c r="A223" s="947"/>
      <c r="B223" s="578" t="s">
        <v>26</v>
      </c>
      <c r="C223" s="570">
        <v>2</v>
      </c>
    </row>
    <row r="224" spans="1:3" ht="15.75" thickBot="1">
      <c r="A224" s="947"/>
      <c r="B224" s="578" t="s">
        <v>27</v>
      </c>
      <c r="C224" s="570">
        <v>1</v>
      </c>
    </row>
    <row r="225" spans="1:3" ht="15.75" thickBot="1">
      <c r="A225" s="943"/>
      <c r="B225" s="582" t="s">
        <v>354</v>
      </c>
      <c r="C225" s="582">
        <v>10</v>
      </c>
    </row>
    <row r="226" spans="1:3" ht="15.75" thickBot="1">
      <c r="A226" s="942" t="s">
        <v>1216</v>
      </c>
      <c r="B226" s="578" t="s">
        <v>94</v>
      </c>
      <c r="C226" s="570">
        <v>1</v>
      </c>
    </row>
    <row r="227" spans="1:3" ht="15.75" thickBot="1">
      <c r="A227" s="947"/>
      <c r="B227" s="578" t="s">
        <v>103</v>
      </c>
      <c r="C227" s="570">
        <v>1</v>
      </c>
    </row>
    <row r="228" spans="1:3" ht="15.75" thickBot="1">
      <c r="A228" s="947"/>
      <c r="B228" s="578" t="s">
        <v>26</v>
      </c>
      <c r="C228" s="570">
        <v>2</v>
      </c>
    </row>
    <row r="229" spans="1:3" ht="15.75" thickBot="1">
      <c r="A229" s="947"/>
      <c r="B229" s="578" t="s">
        <v>27</v>
      </c>
      <c r="C229" s="570">
        <v>1</v>
      </c>
    </row>
    <row r="230" spans="1:3" ht="15.75" thickBot="1">
      <c r="A230" s="943"/>
      <c r="B230" s="582" t="s">
        <v>354</v>
      </c>
      <c r="C230" s="582">
        <v>5</v>
      </c>
    </row>
    <row r="231" spans="1:3" ht="29.25" customHeight="1" thickBot="1">
      <c r="A231" s="942" t="s">
        <v>1217</v>
      </c>
      <c r="B231" s="578" t="s">
        <v>26</v>
      </c>
      <c r="C231" s="570">
        <v>1</v>
      </c>
    </row>
    <row r="232" spans="1:3" ht="15.75" thickBot="1">
      <c r="A232" s="943"/>
      <c r="B232" s="582" t="s">
        <v>354</v>
      </c>
      <c r="C232" s="582">
        <v>1</v>
      </c>
    </row>
    <row r="233" spans="1:3" ht="15.75" thickBot="1">
      <c r="A233" s="942" t="s">
        <v>1218</v>
      </c>
      <c r="B233" s="578" t="s">
        <v>26</v>
      </c>
      <c r="C233" s="570">
        <v>7</v>
      </c>
    </row>
    <row r="234" spans="1:3" ht="15.75" thickBot="1">
      <c r="A234" s="943"/>
      <c r="B234" s="582" t="s">
        <v>354</v>
      </c>
      <c r="C234" s="582">
        <v>7</v>
      </c>
    </row>
    <row r="236" spans="1:3" ht="15.75" thickBot="1">
      <c r="A236" s="572" t="s">
        <v>1219</v>
      </c>
    </row>
    <row r="237" spans="1:3" ht="15.75" thickBot="1">
      <c r="A237" s="573" t="s">
        <v>1178</v>
      </c>
      <c r="B237" s="574" t="s">
        <v>1</v>
      </c>
      <c r="C237" s="574" t="s">
        <v>1208</v>
      </c>
    </row>
    <row r="238" spans="1:3" ht="15.75" thickBot="1">
      <c r="A238" s="939" t="s">
        <v>1182</v>
      </c>
      <c r="B238" s="576" t="s">
        <v>88</v>
      </c>
      <c r="C238" s="583">
        <v>1</v>
      </c>
    </row>
    <row r="239" spans="1:3" ht="15.75" thickBot="1">
      <c r="A239" s="940"/>
      <c r="B239" s="576" t="s">
        <v>90</v>
      </c>
      <c r="C239" s="583">
        <v>1</v>
      </c>
    </row>
    <row r="240" spans="1:3" ht="15.75" thickBot="1">
      <c r="A240" s="940"/>
      <c r="B240" s="576" t="s">
        <v>91</v>
      </c>
      <c r="C240" s="583">
        <v>1</v>
      </c>
    </row>
    <row r="241" spans="1:3" ht="15.75" thickBot="1">
      <c r="A241" s="940"/>
      <c r="B241" s="576" t="s">
        <v>92</v>
      </c>
      <c r="C241" s="583">
        <v>1</v>
      </c>
    </row>
    <row r="242" spans="1:3" ht="15.75" thickBot="1">
      <c r="A242" s="940"/>
      <c r="B242" s="576" t="s">
        <v>104</v>
      </c>
      <c r="C242" s="583">
        <v>1</v>
      </c>
    </row>
    <row r="243" spans="1:3" ht="15.75" thickBot="1">
      <c r="A243" s="940"/>
      <c r="B243" s="576" t="s">
        <v>106</v>
      </c>
      <c r="C243" s="583">
        <v>1</v>
      </c>
    </row>
    <row r="244" spans="1:3" ht="15.75" thickBot="1">
      <c r="A244" s="940"/>
      <c r="B244" s="576" t="s">
        <v>107</v>
      </c>
      <c r="C244" s="583">
        <v>1</v>
      </c>
    </row>
    <row r="245" spans="1:3" ht="15.75" thickBot="1">
      <c r="A245" s="940"/>
      <c r="B245" s="576" t="s">
        <v>24</v>
      </c>
      <c r="C245" s="583">
        <v>1</v>
      </c>
    </row>
    <row r="246" spans="1:3" ht="15.75" thickBot="1">
      <c r="A246" s="940"/>
      <c r="B246" s="576" t="s">
        <v>25</v>
      </c>
      <c r="C246" s="583">
        <v>1</v>
      </c>
    </row>
    <row r="247" spans="1:3" ht="15.75" thickBot="1">
      <c r="A247" s="940"/>
      <c r="B247" s="576" t="s">
        <v>26</v>
      </c>
      <c r="C247" s="583">
        <v>1</v>
      </c>
    </row>
    <row r="248" spans="1:3" ht="15.75" thickBot="1">
      <c r="A248" s="941"/>
      <c r="B248" s="582" t="s">
        <v>354</v>
      </c>
      <c r="C248" s="582">
        <v>10</v>
      </c>
    </row>
    <row r="249" spans="1:3" ht="15.75" thickBot="1">
      <c r="A249" s="944" t="s">
        <v>1183</v>
      </c>
      <c r="B249" s="749" t="s">
        <v>1220</v>
      </c>
      <c r="C249" s="750">
        <v>1</v>
      </c>
    </row>
    <row r="250" spans="1:3" ht="15.75" thickBot="1">
      <c r="A250" s="945"/>
      <c r="B250" s="749" t="s">
        <v>26</v>
      </c>
      <c r="C250" s="750">
        <v>2</v>
      </c>
    </row>
    <row r="251" spans="1:3" ht="15.75" thickBot="1">
      <c r="A251" s="946"/>
      <c r="B251" s="755" t="s">
        <v>354</v>
      </c>
      <c r="C251" s="755">
        <v>3</v>
      </c>
    </row>
    <row r="252" spans="1:3" ht="22.5" customHeight="1" thickBot="1">
      <c r="A252" s="939" t="s">
        <v>1184</v>
      </c>
      <c r="B252" s="576" t="s">
        <v>26</v>
      </c>
      <c r="C252" s="583">
        <v>1</v>
      </c>
    </row>
    <row r="253" spans="1:3" ht="15.75" thickBot="1">
      <c r="A253" s="941"/>
      <c r="B253" s="582" t="s">
        <v>354</v>
      </c>
      <c r="C253" s="582">
        <v>1</v>
      </c>
    </row>
    <row r="254" spans="1:3" ht="15.75" thickBot="1">
      <c r="A254" s="939" t="s">
        <v>1185</v>
      </c>
      <c r="B254" s="576" t="s">
        <v>27</v>
      </c>
      <c r="C254" s="583">
        <v>1</v>
      </c>
    </row>
    <row r="255" spans="1:3" ht="15.75" thickBot="1">
      <c r="A255" s="941"/>
      <c r="B255" s="582" t="s">
        <v>354</v>
      </c>
      <c r="C255" s="582">
        <v>1</v>
      </c>
    </row>
    <row r="256" spans="1:3" ht="15.75" thickBot="1">
      <c r="A256" s="939" t="s">
        <v>1186</v>
      </c>
      <c r="B256" s="576" t="s">
        <v>24</v>
      </c>
      <c r="C256" s="583">
        <v>1</v>
      </c>
    </row>
    <row r="257" spans="1:3" ht="15.75" thickBot="1">
      <c r="A257" s="940"/>
      <c r="B257" s="576" t="s">
        <v>26</v>
      </c>
      <c r="C257" s="583">
        <v>1</v>
      </c>
    </row>
    <row r="258" spans="1:3" ht="15.75" thickBot="1">
      <c r="A258" s="941"/>
      <c r="B258" s="582" t="s">
        <v>354</v>
      </c>
      <c r="C258" s="582">
        <v>2</v>
      </c>
    </row>
    <row r="259" spans="1:3" ht="39" customHeight="1" thickBot="1">
      <c r="A259" s="586" t="s">
        <v>1187</v>
      </c>
      <c r="B259" s="576" t="s">
        <v>91</v>
      </c>
      <c r="C259" s="583">
        <v>1</v>
      </c>
    </row>
    <row r="260" spans="1:3" ht="15.75" thickBot="1">
      <c r="A260" s="577"/>
    </row>
  </sheetData>
  <mergeCells count="25">
    <mergeCell ref="A62:A83"/>
    <mergeCell ref="A14:A23"/>
    <mergeCell ref="A24:A26"/>
    <mergeCell ref="A29:A30"/>
    <mergeCell ref="A31:A34"/>
    <mergeCell ref="A38:A61"/>
    <mergeCell ref="A226:A230"/>
    <mergeCell ref="A84:A92"/>
    <mergeCell ref="A93:A95"/>
    <mergeCell ref="A96:A108"/>
    <mergeCell ref="A109:A124"/>
    <mergeCell ref="A167:A190"/>
    <mergeCell ref="A191:A195"/>
    <mergeCell ref="A196:A198"/>
    <mergeCell ref="A199:A200"/>
    <mergeCell ref="A201:A212"/>
    <mergeCell ref="A213:A215"/>
    <mergeCell ref="A216:A225"/>
    <mergeCell ref="A256:A258"/>
    <mergeCell ref="A231:A232"/>
    <mergeCell ref="A233:A234"/>
    <mergeCell ref="A238:A248"/>
    <mergeCell ref="A249:A251"/>
    <mergeCell ref="A252:A253"/>
    <mergeCell ref="A254:A255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I10" sqref="I10"/>
    </sheetView>
  </sheetViews>
  <sheetFormatPr defaultRowHeight="15"/>
  <cols>
    <col min="1" max="1" width="23.5703125" style="6" customWidth="1"/>
    <col min="2" max="2" width="93.5703125" style="6" customWidth="1"/>
    <col min="3" max="16384" width="9.140625" style="6"/>
  </cols>
  <sheetData>
    <row r="1" spans="1:9">
      <c r="A1" s="6" t="s">
        <v>254</v>
      </c>
    </row>
    <row r="2" spans="1:9">
      <c r="A2" s="6" t="s">
        <v>255</v>
      </c>
    </row>
    <row r="4" spans="1:9">
      <c r="A4" s="11" t="s">
        <v>179</v>
      </c>
      <c r="B4" s="11" t="s">
        <v>180</v>
      </c>
      <c r="C4" s="34" t="s">
        <v>2</v>
      </c>
      <c r="D4" s="65" t="s">
        <v>181</v>
      </c>
      <c r="E4" s="34" t="s">
        <v>182</v>
      </c>
      <c r="F4" s="34" t="s">
        <v>183</v>
      </c>
      <c r="G4" s="34" t="s">
        <v>184</v>
      </c>
    </row>
    <row r="5" spans="1:9">
      <c r="A5" s="3" t="s">
        <v>185</v>
      </c>
      <c r="B5" s="3" t="s">
        <v>186</v>
      </c>
      <c r="C5" s="9">
        <v>69804</v>
      </c>
      <c r="D5" s="759">
        <v>1368</v>
      </c>
      <c r="E5" s="9">
        <v>6278</v>
      </c>
      <c r="F5" s="9">
        <v>51140</v>
      </c>
      <c r="G5" s="9">
        <v>12017</v>
      </c>
    </row>
    <row r="6" spans="1:9">
      <c r="A6" s="3" t="s">
        <v>189</v>
      </c>
      <c r="B6" s="3" t="s">
        <v>190</v>
      </c>
      <c r="C6" s="9">
        <v>1751</v>
      </c>
      <c r="D6" s="759">
        <v>37</v>
      </c>
      <c r="E6" s="9">
        <v>315</v>
      </c>
      <c r="F6" s="9">
        <v>1278</v>
      </c>
      <c r="G6" s="9">
        <v>153</v>
      </c>
    </row>
    <row r="7" spans="1:9">
      <c r="A7" s="3" t="s">
        <v>205</v>
      </c>
      <c r="B7" s="3" t="s">
        <v>206</v>
      </c>
      <c r="C7" s="9">
        <v>2719</v>
      </c>
      <c r="D7" s="759">
        <v>326</v>
      </c>
      <c r="E7" s="9">
        <v>457</v>
      </c>
      <c r="F7" s="9">
        <v>1829</v>
      </c>
      <c r="G7" s="9">
        <v>132</v>
      </c>
    </row>
    <row r="8" spans="1:9">
      <c r="A8" s="3" t="s">
        <v>187</v>
      </c>
      <c r="B8" s="3" t="s">
        <v>188</v>
      </c>
      <c r="C8" s="9">
        <v>6014</v>
      </c>
      <c r="D8" s="759">
        <v>5895</v>
      </c>
      <c r="E8" s="9">
        <v>56</v>
      </c>
      <c r="F8" s="9">
        <v>72</v>
      </c>
      <c r="G8" s="9"/>
    </row>
    <row r="9" spans="1:9">
      <c r="A9" s="3" t="s">
        <v>191</v>
      </c>
      <c r="B9" s="3" t="s">
        <v>192</v>
      </c>
      <c r="C9" s="9">
        <v>778</v>
      </c>
      <c r="D9" s="759">
        <v>767</v>
      </c>
      <c r="E9" s="9">
        <v>8</v>
      </c>
      <c r="F9" s="9">
        <v>4</v>
      </c>
      <c r="G9" s="9"/>
    </row>
    <row r="10" spans="1:9" ht="14.25" customHeight="1">
      <c r="A10" s="35"/>
      <c r="B10" s="35"/>
      <c r="C10" s="36"/>
      <c r="D10" s="759"/>
      <c r="E10" s="36"/>
      <c r="F10" s="36"/>
      <c r="G10" s="36"/>
      <c r="I10" s="92"/>
    </row>
    <row r="11" spans="1:9">
      <c r="A11" s="3" t="s">
        <v>221</v>
      </c>
      <c r="B11" s="3" t="s">
        <v>222</v>
      </c>
      <c r="C11" s="9">
        <v>572</v>
      </c>
      <c r="D11" s="759">
        <v>1</v>
      </c>
      <c r="E11" s="9">
        <v>46</v>
      </c>
      <c r="F11" s="9">
        <v>314</v>
      </c>
      <c r="G11" s="9">
        <v>217</v>
      </c>
    </row>
    <row r="12" spans="1:9" ht="15.75" customHeight="1">
      <c r="A12" s="35"/>
      <c r="B12" s="35"/>
      <c r="C12" s="36"/>
      <c r="D12" s="759"/>
      <c r="E12" s="36"/>
      <c r="F12" s="36"/>
      <c r="G12" s="36"/>
    </row>
    <row r="13" spans="1:9">
      <c r="A13" s="3" t="s">
        <v>207</v>
      </c>
      <c r="B13" s="3" t="s">
        <v>208</v>
      </c>
      <c r="C13" s="9">
        <v>1010</v>
      </c>
      <c r="D13" s="759">
        <v>6</v>
      </c>
      <c r="E13" s="9">
        <v>111</v>
      </c>
      <c r="F13" s="9">
        <v>845</v>
      </c>
      <c r="G13" s="9">
        <v>52</v>
      </c>
    </row>
    <row r="14" spans="1:9">
      <c r="A14" s="3" t="s">
        <v>211</v>
      </c>
      <c r="B14" s="3" t="s">
        <v>212</v>
      </c>
      <c r="C14" s="9">
        <v>70</v>
      </c>
      <c r="D14" s="759"/>
      <c r="E14" s="9">
        <v>19</v>
      </c>
      <c r="F14" s="9">
        <v>48</v>
      </c>
      <c r="G14" s="9">
        <v>4</v>
      </c>
    </row>
    <row r="15" spans="1:9">
      <c r="A15" s="3" t="s">
        <v>213</v>
      </c>
      <c r="B15" s="3" t="s">
        <v>214</v>
      </c>
      <c r="C15" s="9">
        <v>46</v>
      </c>
      <c r="D15" s="759"/>
      <c r="E15" s="9"/>
      <c r="F15" s="9">
        <v>6</v>
      </c>
      <c r="G15" s="9">
        <v>40</v>
      </c>
    </row>
    <row r="16" spans="1:9">
      <c r="A16" s="3" t="s">
        <v>215</v>
      </c>
      <c r="B16" s="3" t="s">
        <v>216</v>
      </c>
      <c r="C16" s="9">
        <v>71</v>
      </c>
      <c r="D16" s="759"/>
      <c r="E16" s="9">
        <v>22</v>
      </c>
      <c r="F16" s="9">
        <v>49</v>
      </c>
      <c r="G16" s="9"/>
    </row>
    <row r="17" spans="1:7">
      <c r="A17" s="3" t="s">
        <v>209</v>
      </c>
      <c r="B17" s="3" t="s">
        <v>210</v>
      </c>
      <c r="C17" s="9">
        <v>223</v>
      </c>
      <c r="D17" s="759">
        <v>222</v>
      </c>
      <c r="E17" s="9">
        <v>4</v>
      </c>
      <c r="F17" s="9"/>
      <c r="G17" s="9"/>
    </row>
    <row r="18" spans="1:7">
      <c r="A18" s="3" t="s">
        <v>217</v>
      </c>
      <c r="B18" s="3" t="s">
        <v>218</v>
      </c>
      <c r="C18" s="9">
        <v>11</v>
      </c>
      <c r="D18" s="759">
        <v>11</v>
      </c>
      <c r="E18" s="9"/>
      <c r="F18" s="9"/>
      <c r="G18" s="9"/>
    </row>
    <row r="19" spans="1:7">
      <c r="A19" s="35"/>
      <c r="B19" s="35"/>
      <c r="C19" s="36"/>
      <c r="D19" s="759"/>
      <c r="E19" s="36"/>
      <c r="F19" s="36"/>
      <c r="G19" s="36"/>
    </row>
    <row r="20" spans="1:7">
      <c r="A20" s="3" t="s">
        <v>114</v>
      </c>
      <c r="B20" s="3" t="s">
        <v>115</v>
      </c>
      <c r="C20" s="9">
        <v>6150</v>
      </c>
      <c r="D20" s="759">
        <v>53</v>
      </c>
      <c r="E20" s="9">
        <v>906</v>
      </c>
      <c r="F20" s="9">
        <v>4370</v>
      </c>
      <c r="G20" s="9">
        <v>850</v>
      </c>
    </row>
    <row r="21" spans="1:7">
      <c r="A21" s="3" t="s">
        <v>141</v>
      </c>
      <c r="B21" s="3" t="s">
        <v>142</v>
      </c>
      <c r="C21" s="9">
        <v>156</v>
      </c>
      <c r="D21" s="759"/>
      <c r="E21" s="9">
        <v>26</v>
      </c>
      <c r="F21" s="9">
        <v>123</v>
      </c>
      <c r="G21" s="9">
        <v>9</v>
      </c>
    </row>
    <row r="22" spans="1:7">
      <c r="A22" s="3" t="s">
        <v>143</v>
      </c>
      <c r="B22" s="3" t="s">
        <v>144</v>
      </c>
      <c r="C22" s="9">
        <v>288</v>
      </c>
      <c r="D22" s="759"/>
      <c r="E22" s="9">
        <v>18</v>
      </c>
      <c r="F22" s="9">
        <v>190</v>
      </c>
      <c r="G22" s="9">
        <v>82</v>
      </c>
    </row>
    <row r="23" spans="1:7">
      <c r="A23" s="3" t="s">
        <v>146</v>
      </c>
      <c r="B23" s="3" t="s">
        <v>147</v>
      </c>
      <c r="C23" s="9">
        <v>347</v>
      </c>
      <c r="D23" s="759"/>
      <c r="E23" s="9"/>
      <c r="F23" s="9">
        <v>59</v>
      </c>
      <c r="G23" s="9">
        <v>289</v>
      </c>
    </row>
    <row r="24" spans="1:7">
      <c r="A24" s="3" t="s">
        <v>171</v>
      </c>
      <c r="B24" s="3" t="s">
        <v>172</v>
      </c>
      <c r="C24" s="9">
        <v>114</v>
      </c>
      <c r="D24" s="759"/>
      <c r="E24" s="9"/>
      <c r="F24" s="9">
        <v>51</v>
      </c>
      <c r="G24" s="9">
        <v>65</v>
      </c>
    </row>
    <row r="25" spans="1:7">
      <c r="A25" s="3" t="s">
        <v>136</v>
      </c>
      <c r="B25" s="3" t="s">
        <v>137</v>
      </c>
      <c r="C25" s="9">
        <v>246</v>
      </c>
      <c r="D25" s="759">
        <v>246</v>
      </c>
      <c r="E25" s="9"/>
      <c r="F25" s="9"/>
      <c r="G25" s="9"/>
    </row>
    <row r="26" spans="1:7">
      <c r="A26" s="35"/>
      <c r="B26" s="35"/>
      <c r="C26" s="36"/>
      <c r="D26" s="759"/>
      <c r="E26" s="36"/>
      <c r="F26" s="36"/>
      <c r="G26" s="36"/>
    </row>
    <row r="27" spans="1:7">
      <c r="A27" s="3" t="s">
        <v>148</v>
      </c>
      <c r="B27" s="3" t="s">
        <v>149</v>
      </c>
      <c r="C27" s="9">
        <v>99</v>
      </c>
      <c r="D27" s="759"/>
      <c r="E27" s="9">
        <v>6</v>
      </c>
      <c r="F27" s="9">
        <v>81</v>
      </c>
      <c r="G27" s="9">
        <v>13</v>
      </c>
    </row>
    <row r="28" spans="1:7">
      <c r="A28" s="3" t="s">
        <v>150</v>
      </c>
      <c r="B28" s="3" t="s">
        <v>151</v>
      </c>
      <c r="C28" s="9">
        <v>114</v>
      </c>
      <c r="D28" s="759"/>
      <c r="E28" s="9">
        <v>18</v>
      </c>
      <c r="F28" s="9">
        <v>88</v>
      </c>
      <c r="G28" s="9">
        <v>9</v>
      </c>
    </row>
    <row r="29" spans="1:7">
      <c r="A29" s="35"/>
      <c r="B29" s="35"/>
      <c r="C29" s="36"/>
      <c r="D29" s="759"/>
      <c r="E29" s="36"/>
      <c r="F29" s="36"/>
      <c r="G29" s="36"/>
    </row>
    <row r="30" spans="1:7">
      <c r="A30" s="3" t="s">
        <v>193</v>
      </c>
      <c r="B30" s="3" t="s">
        <v>194</v>
      </c>
      <c r="C30" s="9">
        <v>4066</v>
      </c>
      <c r="D30" s="759">
        <v>12</v>
      </c>
      <c r="E30" s="9">
        <v>368</v>
      </c>
      <c r="F30" s="9">
        <v>3529</v>
      </c>
      <c r="G30" s="9">
        <v>191</v>
      </c>
    </row>
    <row r="31" spans="1:7">
      <c r="A31" s="3" t="s">
        <v>195</v>
      </c>
      <c r="B31" s="3" t="s">
        <v>196</v>
      </c>
      <c r="C31" s="9">
        <v>271</v>
      </c>
      <c r="D31" s="759">
        <v>181</v>
      </c>
      <c r="E31" s="9">
        <v>7</v>
      </c>
      <c r="F31" s="9">
        <v>83</v>
      </c>
      <c r="G31" s="9"/>
    </row>
    <row r="32" spans="1:7">
      <c r="A32" s="3" t="s">
        <v>197</v>
      </c>
      <c r="B32" s="3" t="s">
        <v>198</v>
      </c>
      <c r="C32" s="9">
        <v>6496</v>
      </c>
      <c r="D32" s="759">
        <v>42</v>
      </c>
      <c r="E32" s="9">
        <v>732</v>
      </c>
      <c r="F32" s="9">
        <v>5483</v>
      </c>
      <c r="G32" s="9">
        <v>304</v>
      </c>
    </row>
    <row r="33" spans="1:7">
      <c r="A33" s="3" t="s">
        <v>199</v>
      </c>
      <c r="B33" s="3" t="s">
        <v>200</v>
      </c>
      <c r="C33" s="9">
        <v>806</v>
      </c>
      <c r="D33" s="759">
        <v>117</v>
      </c>
      <c r="E33" s="9">
        <v>244</v>
      </c>
      <c r="F33" s="9">
        <v>434</v>
      </c>
      <c r="G33" s="9">
        <v>24</v>
      </c>
    </row>
    <row r="34" spans="1:7">
      <c r="A34" s="35"/>
      <c r="B34" s="35"/>
      <c r="C34" s="36"/>
      <c r="D34" s="759"/>
      <c r="E34" s="36"/>
      <c r="F34" s="36"/>
      <c r="G34" s="36"/>
    </row>
    <row r="35" spans="1:7">
      <c r="A35" s="3" t="s">
        <v>219</v>
      </c>
      <c r="B35" s="3" t="s">
        <v>220</v>
      </c>
      <c r="C35" s="9">
        <v>405</v>
      </c>
      <c r="D35" s="759"/>
      <c r="E35" s="9">
        <v>28</v>
      </c>
      <c r="F35" s="9">
        <v>363</v>
      </c>
      <c r="G35" s="9">
        <v>14</v>
      </c>
    </row>
    <row r="36" spans="1:7">
      <c r="A36" s="35"/>
      <c r="B36" s="35"/>
      <c r="C36" s="36"/>
      <c r="D36" s="759"/>
      <c r="E36" s="36"/>
      <c r="F36" s="36"/>
      <c r="G36" s="36"/>
    </row>
    <row r="37" spans="1:7">
      <c r="A37" s="3" t="s">
        <v>152</v>
      </c>
      <c r="B37" s="3" t="s">
        <v>153</v>
      </c>
      <c r="C37" s="9">
        <v>1667</v>
      </c>
      <c r="D37" s="759"/>
      <c r="E37" s="9">
        <v>162</v>
      </c>
      <c r="F37" s="9">
        <v>1445</v>
      </c>
      <c r="G37" s="9">
        <v>64</v>
      </c>
    </row>
    <row r="38" spans="1:7">
      <c r="A38" s="3" t="s">
        <v>160</v>
      </c>
      <c r="B38" s="3" t="s">
        <v>161</v>
      </c>
      <c r="C38" s="9">
        <v>2237</v>
      </c>
      <c r="D38" s="759">
        <v>2</v>
      </c>
      <c r="E38" s="9">
        <v>195</v>
      </c>
      <c r="F38" s="9">
        <v>1922</v>
      </c>
      <c r="G38" s="9">
        <v>119</v>
      </c>
    </row>
    <row r="39" spans="1:7">
      <c r="A39" s="3" t="s">
        <v>162</v>
      </c>
      <c r="B39" s="3" t="s">
        <v>163</v>
      </c>
      <c r="C39" s="9">
        <v>936</v>
      </c>
      <c r="D39" s="759"/>
      <c r="E39" s="9">
        <v>51</v>
      </c>
      <c r="F39" s="9">
        <v>820</v>
      </c>
      <c r="G39" s="9">
        <v>66</v>
      </c>
    </row>
    <row r="40" spans="1:7">
      <c r="A40" s="3" t="s">
        <v>167</v>
      </c>
      <c r="B40" s="3" t="s">
        <v>168</v>
      </c>
      <c r="C40" s="9">
        <v>4</v>
      </c>
      <c r="D40" s="759"/>
      <c r="E40" s="9">
        <v>4</v>
      </c>
      <c r="F40" s="9"/>
      <c r="G40" s="9"/>
    </row>
    <row r="41" spans="1:7">
      <c r="A41" s="35"/>
      <c r="B41" s="35"/>
      <c r="C41" s="36"/>
      <c r="D41" s="759"/>
      <c r="E41" s="36"/>
      <c r="F41" s="36"/>
      <c r="G41" s="36"/>
    </row>
    <row r="42" spans="1:7">
      <c r="A42" s="3" t="s">
        <v>201</v>
      </c>
      <c r="B42" s="3" t="s">
        <v>202</v>
      </c>
      <c r="C42" s="9">
        <v>271</v>
      </c>
      <c r="D42" s="759">
        <v>12</v>
      </c>
      <c r="E42" s="9">
        <v>74</v>
      </c>
      <c r="F42" s="9">
        <v>183</v>
      </c>
      <c r="G42" s="9">
        <v>4</v>
      </c>
    </row>
    <row r="43" spans="1:7">
      <c r="A43" s="3" t="s">
        <v>203</v>
      </c>
      <c r="B43" s="3" t="s">
        <v>204</v>
      </c>
      <c r="C43" s="9">
        <v>3</v>
      </c>
      <c r="D43" s="759"/>
      <c r="E43" s="9"/>
      <c r="F43" s="9">
        <v>3</v>
      </c>
      <c r="G43" s="9"/>
    </row>
    <row r="44" spans="1:7">
      <c r="A44" s="37"/>
      <c r="B44" s="37"/>
      <c r="C44" s="37"/>
      <c r="D44" s="760"/>
      <c r="E44" s="37"/>
      <c r="F44" s="37"/>
      <c r="G44" s="37"/>
    </row>
    <row r="45" spans="1:7">
      <c r="A45" s="3" t="s">
        <v>109</v>
      </c>
      <c r="B45" s="3" t="s">
        <v>110</v>
      </c>
      <c r="C45" s="9">
        <v>5</v>
      </c>
      <c r="D45" s="759"/>
      <c r="E45" s="9">
        <v>1</v>
      </c>
      <c r="F45" s="9">
        <v>4</v>
      </c>
      <c r="G45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60"/>
  <sheetViews>
    <sheetView topLeftCell="C169" workbookViewId="0">
      <selection activeCell="C1" sqref="C1:C2"/>
    </sheetView>
  </sheetViews>
  <sheetFormatPr defaultRowHeight="15"/>
  <cols>
    <col min="1" max="1" width="6" style="12" customWidth="1"/>
    <col min="2" max="2" width="29.85546875" style="12" customWidth="1"/>
    <col min="3" max="3" width="19.42578125" style="12" customWidth="1"/>
    <col min="4" max="4" width="69.28515625" style="12" customWidth="1"/>
    <col min="5" max="5" width="22.140625" style="17" customWidth="1"/>
    <col min="6" max="6" width="27" style="12" customWidth="1"/>
    <col min="7" max="16384" width="9.140625" style="12"/>
  </cols>
  <sheetData>
    <row r="1" spans="1:11">
      <c r="C1" s="6" t="s">
        <v>254</v>
      </c>
    </row>
    <row r="2" spans="1:11">
      <c r="C2" s="6" t="s">
        <v>256</v>
      </c>
    </row>
    <row r="5" spans="1:11">
      <c r="C5" s="13" t="s">
        <v>223</v>
      </c>
      <c r="D5" s="13"/>
      <c r="E5" s="16"/>
      <c r="F5" s="13"/>
      <c r="G5" s="13" t="s">
        <v>178</v>
      </c>
      <c r="H5" s="13"/>
      <c r="I5" s="13"/>
      <c r="J5" s="13"/>
      <c r="K5" s="13"/>
    </row>
    <row r="6" spans="1:11">
      <c r="A6" s="12" t="s">
        <v>224</v>
      </c>
      <c r="B6" s="12" t="s">
        <v>225</v>
      </c>
      <c r="C6" s="14" t="s">
        <v>179</v>
      </c>
      <c r="D6" s="14" t="s">
        <v>180</v>
      </c>
      <c r="E6" s="14" t="s">
        <v>226</v>
      </c>
      <c r="F6" s="14" t="s">
        <v>227</v>
      </c>
      <c r="G6" s="14" t="s">
        <v>2</v>
      </c>
      <c r="H6" s="761" t="s">
        <v>181</v>
      </c>
      <c r="I6" s="14" t="s">
        <v>182</v>
      </c>
      <c r="J6" s="14" t="s">
        <v>183</v>
      </c>
      <c r="K6" s="14" t="s">
        <v>184</v>
      </c>
    </row>
    <row r="7" spans="1:11">
      <c r="A7" s="12">
        <v>1</v>
      </c>
      <c r="B7" s="12" t="s">
        <v>228</v>
      </c>
      <c r="C7" s="15" t="s">
        <v>185</v>
      </c>
      <c r="D7" s="15" t="s">
        <v>186</v>
      </c>
      <c r="E7" s="10" t="s">
        <v>82</v>
      </c>
      <c r="F7" s="15" t="s">
        <v>3</v>
      </c>
      <c r="G7" s="15">
        <v>867</v>
      </c>
      <c r="H7" s="762">
        <v>22</v>
      </c>
      <c r="I7" s="15">
        <v>68</v>
      </c>
      <c r="J7" s="15">
        <v>625</v>
      </c>
      <c r="K7" s="15">
        <v>166</v>
      </c>
    </row>
    <row r="8" spans="1:11">
      <c r="A8" s="12">
        <v>2</v>
      </c>
      <c r="B8" s="12" t="s">
        <v>228</v>
      </c>
      <c r="C8" s="15" t="s">
        <v>185</v>
      </c>
      <c r="D8" s="15" t="s">
        <v>186</v>
      </c>
      <c r="E8" s="10" t="s">
        <v>4</v>
      </c>
      <c r="F8" s="15" t="s">
        <v>88</v>
      </c>
      <c r="G8" s="15">
        <v>1920</v>
      </c>
      <c r="H8" s="762">
        <v>88</v>
      </c>
      <c r="I8" s="15">
        <v>197</v>
      </c>
      <c r="J8" s="15">
        <v>1380</v>
      </c>
      <c r="K8" s="15">
        <v>286</v>
      </c>
    </row>
    <row r="9" spans="1:11">
      <c r="A9" s="12">
        <v>3</v>
      </c>
      <c r="B9" s="12" t="s">
        <v>228</v>
      </c>
      <c r="C9" s="15" t="s">
        <v>185</v>
      </c>
      <c r="D9" s="15" t="s">
        <v>186</v>
      </c>
      <c r="E9" s="10" t="s">
        <v>5</v>
      </c>
      <c r="F9" s="15" t="s">
        <v>89</v>
      </c>
      <c r="G9" s="15">
        <v>1896</v>
      </c>
      <c r="H9" s="762">
        <v>22</v>
      </c>
      <c r="I9" s="15">
        <v>175</v>
      </c>
      <c r="J9" s="15">
        <v>1411</v>
      </c>
      <c r="K9" s="15">
        <v>315</v>
      </c>
    </row>
    <row r="10" spans="1:11">
      <c r="A10" s="12">
        <v>4</v>
      </c>
      <c r="B10" s="12" t="s">
        <v>228</v>
      </c>
      <c r="C10" s="15" t="s">
        <v>185</v>
      </c>
      <c r="D10" s="15" t="s">
        <v>186</v>
      </c>
      <c r="E10" s="10" t="s">
        <v>6</v>
      </c>
      <c r="F10" s="15" t="s">
        <v>90</v>
      </c>
      <c r="G10" s="15">
        <v>3954</v>
      </c>
      <c r="H10" s="762">
        <v>46</v>
      </c>
      <c r="I10" s="15">
        <v>330</v>
      </c>
      <c r="J10" s="15">
        <v>2892</v>
      </c>
      <c r="K10" s="15">
        <v>745</v>
      </c>
    </row>
    <row r="11" spans="1:11">
      <c r="A11" s="12">
        <v>5</v>
      </c>
      <c r="B11" s="12" t="s">
        <v>228</v>
      </c>
      <c r="C11" s="15" t="s">
        <v>185</v>
      </c>
      <c r="D11" s="15" t="s">
        <v>186</v>
      </c>
      <c r="E11" s="10" t="s">
        <v>7</v>
      </c>
      <c r="F11" s="15" t="s">
        <v>91</v>
      </c>
      <c r="G11" s="15">
        <v>3082</v>
      </c>
      <c r="H11" s="762">
        <v>115</v>
      </c>
      <c r="I11" s="15">
        <v>245</v>
      </c>
      <c r="J11" s="15">
        <v>2266</v>
      </c>
      <c r="K11" s="15">
        <v>498</v>
      </c>
    </row>
    <row r="12" spans="1:11">
      <c r="A12" s="12">
        <v>6</v>
      </c>
      <c r="B12" s="12" t="s">
        <v>228</v>
      </c>
      <c r="C12" s="15" t="s">
        <v>185</v>
      </c>
      <c r="D12" s="15" t="s">
        <v>186</v>
      </c>
      <c r="E12" s="10" t="s">
        <v>8</v>
      </c>
      <c r="F12" s="15" t="s">
        <v>92</v>
      </c>
      <c r="G12" s="15">
        <v>1660</v>
      </c>
      <c r="H12" s="762">
        <v>18</v>
      </c>
      <c r="I12" s="15">
        <v>173</v>
      </c>
      <c r="J12" s="15">
        <v>1234</v>
      </c>
      <c r="K12" s="15">
        <v>257</v>
      </c>
    </row>
    <row r="13" spans="1:11">
      <c r="A13" s="12">
        <v>7</v>
      </c>
      <c r="B13" s="12" t="s">
        <v>228</v>
      </c>
      <c r="C13" s="15" t="s">
        <v>185</v>
      </c>
      <c r="D13" s="15" t="s">
        <v>186</v>
      </c>
      <c r="E13" s="10" t="s">
        <v>9</v>
      </c>
      <c r="F13" s="15" t="s">
        <v>93</v>
      </c>
      <c r="G13" s="15">
        <v>3487</v>
      </c>
      <c r="H13" s="762">
        <v>109</v>
      </c>
      <c r="I13" s="15">
        <v>315</v>
      </c>
      <c r="J13" s="15">
        <v>2790</v>
      </c>
      <c r="K13" s="15">
        <v>309</v>
      </c>
    </row>
    <row r="14" spans="1:11">
      <c r="A14" s="12">
        <v>8</v>
      </c>
      <c r="B14" s="12" t="s">
        <v>228</v>
      </c>
      <c r="C14" s="15" t="s">
        <v>185</v>
      </c>
      <c r="D14" s="15" t="s">
        <v>186</v>
      </c>
      <c r="E14" s="10" t="s">
        <v>11</v>
      </c>
      <c r="F14" s="15" t="s">
        <v>94</v>
      </c>
      <c r="G14" s="15">
        <v>2026</v>
      </c>
      <c r="H14" s="762">
        <v>27</v>
      </c>
      <c r="I14" s="15">
        <v>196</v>
      </c>
      <c r="J14" s="15">
        <v>1482</v>
      </c>
      <c r="K14" s="15">
        <v>341</v>
      </c>
    </row>
    <row r="15" spans="1:11">
      <c r="A15" s="12">
        <v>9</v>
      </c>
      <c r="B15" s="12" t="s">
        <v>228</v>
      </c>
      <c r="C15" s="15" t="s">
        <v>185</v>
      </c>
      <c r="D15" s="15" t="s">
        <v>186</v>
      </c>
      <c r="E15" s="10" t="s">
        <v>12</v>
      </c>
      <c r="F15" s="15" t="s">
        <v>95</v>
      </c>
      <c r="G15" s="15">
        <v>1987</v>
      </c>
      <c r="H15" s="762">
        <v>172</v>
      </c>
      <c r="I15" s="15">
        <v>172</v>
      </c>
      <c r="J15" s="15">
        <v>1292</v>
      </c>
      <c r="K15" s="15">
        <v>371</v>
      </c>
    </row>
    <row r="16" spans="1:11">
      <c r="A16" s="12">
        <v>10</v>
      </c>
      <c r="B16" s="12" t="s">
        <v>228</v>
      </c>
      <c r="C16" s="15" t="s">
        <v>185</v>
      </c>
      <c r="D16" s="15" t="s">
        <v>186</v>
      </c>
      <c r="E16" s="10" t="s">
        <v>13</v>
      </c>
      <c r="F16" s="15" t="s">
        <v>96</v>
      </c>
      <c r="G16" s="15">
        <v>3744</v>
      </c>
      <c r="H16" s="762">
        <v>42</v>
      </c>
      <c r="I16" s="15">
        <v>342</v>
      </c>
      <c r="J16" s="15">
        <v>2678</v>
      </c>
      <c r="K16" s="15">
        <v>752</v>
      </c>
    </row>
    <row r="17" spans="1:11">
      <c r="A17" s="12">
        <v>11</v>
      </c>
      <c r="B17" s="12" t="s">
        <v>228</v>
      </c>
      <c r="C17" s="15" t="s">
        <v>185</v>
      </c>
      <c r="D17" s="15" t="s">
        <v>186</v>
      </c>
      <c r="E17" s="10" t="s">
        <v>14</v>
      </c>
      <c r="F17" s="15" t="s">
        <v>97</v>
      </c>
      <c r="G17" s="15">
        <v>3715</v>
      </c>
      <c r="H17" s="762">
        <v>44</v>
      </c>
      <c r="I17" s="15">
        <v>269</v>
      </c>
      <c r="J17" s="15">
        <v>2648</v>
      </c>
      <c r="K17" s="15">
        <v>811</v>
      </c>
    </row>
    <row r="18" spans="1:11">
      <c r="A18" s="12">
        <v>12</v>
      </c>
      <c r="B18" s="12" t="s">
        <v>228</v>
      </c>
      <c r="C18" s="15" t="s">
        <v>185</v>
      </c>
      <c r="D18" s="15" t="s">
        <v>186</v>
      </c>
      <c r="E18" s="10" t="s">
        <v>15</v>
      </c>
      <c r="F18" s="15" t="s">
        <v>98</v>
      </c>
      <c r="G18" s="15">
        <v>1608</v>
      </c>
      <c r="H18" s="762">
        <v>13</v>
      </c>
      <c r="I18" s="15">
        <v>127</v>
      </c>
      <c r="J18" s="15">
        <v>1180</v>
      </c>
      <c r="K18" s="15">
        <v>308</v>
      </c>
    </row>
    <row r="19" spans="1:11">
      <c r="A19" s="12">
        <v>13</v>
      </c>
      <c r="B19" s="12" t="s">
        <v>228</v>
      </c>
      <c r="C19" s="15" t="s">
        <v>185</v>
      </c>
      <c r="D19" s="15" t="s">
        <v>186</v>
      </c>
      <c r="E19" s="10" t="s">
        <v>16</v>
      </c>
      <c r="F19" s="15" t="s">
        <v>99</v>
      </c>
      <c r="G19" s="15">
        <v>2264</v>
      </c>
      <c r="H19" s="762">
        <v>39</v>
      </c>
      <c r="I19" s="15">
        <v>256</v>
      </c>
      <c r="J19" s="15">
        <v>1703</v>
      </c>
      <c r="K19" s="15">
        <v>306</v>
      </c>
    </row>
    <row r="20" spans="1:11">
      <c r="A20" s="12">
        <v>14</v>
      </c>
      <c r="B20" s="12" t="s">
        <v>228</v>
      </c>
      <c r="C20" s="15" t="s">
        <v>185</v>
      </c>
      <c r="D20" s="15" t="s">
        <v>186</v>
      </c>
      <c r="E20" s="10" t="s">
        <v>17</v>
      </c>
      <c r="F20" s="15" t="s">
        <v>100</v>
      </c>
      <c r="G20" s="15">
        <v>3106</v>
      </c>
      <c r="H20" s="762">
        <v>24</v>
      </c>
      <c r="I20" s="15">
        <v>275</v>
      </c>
      <c r="J20" s="15">
        <v>2290</v>
      </c>
      <c r="K20" s="15">
        <v>555</v>
      </c>
    </row>
    <row r="21" spans="1:11">
      <c r="A21" s="12">
        <v>15</v>
      </c>
      <c r="B21" s="12" t="s">
        <v>228</v>
      </c>
      <c r="C21" s="15" t="s">
        <v>185</v>
      </c>
      <c r="D21" s="15" t="s">
        <v>186</v>
      </c>
      <c r="E21" s="10" t="s">
        <v>18</v>
      </c>
      <c r="F21" s="15" t="s">
        <v>101</v>
      </c>
      <c r="G21" s="15">
        <v>2835</v>
      </c>
      <c r="H21" s="762">
        <v>39</v>
      </c>
      <c r="I21" s="15">
        <v>235</v>
      </c>
      <c r="J21" s="15">
        <v>2109</v>
      </c>
      <c r="K21" s="15">
        <v>494</v>
      </c>
    </row>
    <row r="22" spans="1:11">
      <c r="A22" s="12">
        <v>16</v>
      </c>
      <c r="B22" s="12" t="s">
        <v>228</v>
      </c>
      <c r="C22" s="15" t="s">
        <v>185</v>
      </c>
      <c r="D22" s="15" t="s">
        <v>186</v>
      </c>
      <c r="E22" s="10" t="s">
        <v>19</v>
      </c>
      <c r="F22" s="15" t="s">
        <v>102</v>
      </c>
      <c r="G22" s="15">
        <v>5612</v>
      </c>
      <c r="H22" s="762">
        <v>64</v>
      </c>
      <c r="I22" s="15">
        <v>519</v>
      </c>
      <c r="J22" s="15">
        <v>4294</v>
      </c>
      <c r="K22" s="15">
        <v>820</v>
      </c>
    </row>
    <row r="23" spans="1:11">
      <c r="A23" s="12">
        <v>17</v>
      </c>
      <c r="B23" s="12" t="s">
        <v>228</v>
      </c>
      <c r="C23" s="15" t="s">
        <v>185</v>
      </c>
      <c r="D23" s="15" t="s">
        <v>186</v>
      </c>
      <c r="E23" s="10" t="s">
        <v>20</v>
      </c>
      <c r="F23" s="15" t="s">
        <v>103</v>
      </c>
      <c r="G23" s="15">
        <v>3055</v>
      </c>
      <c r="H23" s="762">
        <v>82</v>
      </c>
      <c r="I23" s="15">
        <v>250</v>
      </c>
      <c r="J23" s="15">
        <v>2315</v>
      </c>
      <c r="K23" s="15">
        <v>442</v>
      </c>
    </row>
    <row r="24" spans="1:11">
      <c r="A24" s="12">
        <v>18</v>
      </c>
      <c r="B24" s="12" t="s">
        <v>228</v>
      </c>
      <c r="C24" s="15" t="s">
        <v>185</v>
      </c>
      <c r="D24" s="15" t="s">
        <v>186</v>
      </c>
      <c r="E24" s="10" t="s">
        <v>21</v>
      </c>
      <c r="F24" s="15" t="s">
        <v>104</v>
      </c>
      <c r="G24" s="15">
        <v>2831</v>
      </c>
      <c r="H24" s="762">
        <v>20</v>
      </c>
      <c r="I24" s="15">
        <v>215</v>
      </c>
      <c r="J24" s="15">
        <v>2067</v>
      </c>
      <c r="K24" s="15">
        <v>577</v>
      </c>
    </row>
    <row r="25" spans="1:11">
      <c r="A25" s="12">
        <v>19</v>
      </c>
      <c r="B25" s="12" t="s">
        <v>228</v>
      </c>
      <c r="C25" s="15" t="s">
        <v>185</v>
      </c>
      <c r="D25" s="15" t="s">
        <v>186</v>
      </c>
      <c r="E25" s="10" t="s">
        <v>22</v>
      </c>
      <c r="F25" s="15" t="s">
        <v>105</v>
      </c>
      <c r="G25" s="15">
        <v>1864</v>
      </c>
      <c r="H25" s="762">
        <v>71</v>
      </c>
      <c r="I25" s="15">
        <v>192</v>
      </c>
      <c r="J25" s="15">
        <v>1332</v>
      </c>
      <c r="K25" s="15">
        <v>295</v>
      </c>
    </row>
    <row r="26" spans="1:11">
      <c r="A26" s="12">
        <v>20</v>
      </c>
      <c r="B26" s="12" t="s">
        <v>228</v>
      </c>
      <c r="C26" s="15" t="s">
        <v>185</v>
      </c>
      <c r="D26" s="15" t="s">
        <v>186</v>
      </c>
      <c r="E26" s="10" t="s">
        <v>23</v>
      </c>
      <c r="F26" s="15" t="s">
        <v>106</v>
      </c>
      <c r="G26" s="15">
        <v>1485</v>
      </c>
      <c r="H26" s="762">
        <v>15</v>
      </c>
      <c r="I26" s="15">
        <v>124</v>
      </c>
      <c r="J26" s="15">
        <v>1109</v>
      </c>
      <c r="K26" s="15">
        <v>257</v>
      </c>
    </row>
    <row r="27" spans="1:11">
      <c r="A27" s="12">
        <v>21</v>
      </c>
      <c r="B27" s="12" t="s">
        <v>228</v>
      </c>
      <c r="C27" s="15" t="s">
        <v>185</v>
      </c>
      <c r="D27" s="15" t="s">
        <v>186</v>
      </c>
      <c r="E27" s="10" t="s">
        <v>10</v>
      </c>
      <c r="F27" s="15" t="s">
        <v>107</v>
      </c>
      <c r="G27" s="15">
        <v>1000</v>
      </c>
      <c r="H27" s="762">
        <v>61</v>
      </c>
      <c r="I27" s="15">
        <v>73</v>
      </c>
      <c r="J27" s="15">
        <v>723</v>
      </c>
      <c r="K27" s="15">
        <v>148</v>
      </c>
    </row>
    <row r="28" spans="1:11">
      <c r="A28" s="12">
        <v>22</v>
      </c>
      <c r="B28" s="12" t="s">
        <v>228</v>
      </c>
      <c r="C28" s="15" t="s">
        <v>185</v>
      </c>
      <c r="D28" s="15" t="s">
        <v>186</v>
      </c>
      <c r="E28" s="10" t="s">
        <v>229</v>
      </c>
      <c r="F28" s="15" t="s">
        <v>24</v>
      </c>
      <c r="G28" s="15">
        <v>1718</v>
      </c>
      <c r="H28" s="762">
        <v>32</v>
      </c>
      <c r="I28" s="15">
        <v>162</v>
      </c>
      <c r="J28" s="15">
        <v>1349</v>
      </c>
      <c r="K28" s="15">
        <v>191</v>
      </c>
    </row>
    <row r="29" spans="1:11">
      <c r="A29" s="12">
        <v>23</v>
      </c>
      <c r="B29" s="12" t="s">
        <v>228</v>
      </c>
      <c r="C29" s="15" t="s">
        <v>185</v>
      </c>
      <c r="D29" s="15" t="s">
        <v>186</v>
      </c>
      <c r="E29" s="10" t="s">
        <v>230</v>
      </c>
      <c r="F29" s="15" t="s">
        <v>25</v>
      </c>
      <c r="G29" s="15">
        <v>2658</v>
      </c>
      <c r="H29" s="762">
        <v>38</v>
      </c>
      <c r="I29" s="15">
        <v>243</v>
      </c>
      <c r="J29" s="15">
        <v>1928</v>
      </c>
      <c r="K29" s="15">
        <v>485</v>
      </c>
    </row>
    <row r="30" spans="1:11">
      <c r="A30" s="12">
        <v>24</v>
      </c>
      <c r="B30" s="12" t="s">
        <v>228</v>
      </c>
      <c r="C30" s="15" t="s">
        <v>185</v>
      </c>
      <c r="D30" s="15" t="s">
        <v>186</v>
      </c>
      <c r="E30" s="10" t="s">
        <v>231</v>
      </c>
      <c r="F30" s="15" t="s">
        <v>26</v>
      </c>
      <c r="G30" s="15">
        <v>8287</v>
      </c>
      <c r="H30" s="762">
        <v>100</v>
      </c>
      <c r="I30" s="15">
        <v>750</v>
      </c>
      <c r="J30" s="15">
        <v>5839</v>
      </c>
      <c r="K30" s="15">
        <v>1739</v>
      </c>
    </row>
    <row r="31" spans="1:11">
      <c r="A31" s="12">
        <v>25</v>
      </c>
      <c r="B31" s="12" t="s">
        <v>228</v>
      </c>
      <c r="C31" s="15" t="s">
        <v>185</v>
      </c>
      <c r="D31" s="15" t="s">
        <v>186</v>
      </c>
      <c r="E31" s="10" t="s">
        <v>232</v>
      </c>
      <c r="F31" s="15" t="s">
        <v>27</v>
      </c>
      <c r="G31" s="15">
        <v>1554</v>
      </c>
      <c r="H31" s="762">
        <v>26</v>
      </c>
      <c r="I31" s="15">
        <v>134</v>
      </c>
      <c r="J31" s="15">
        <v>1101</v>
      </c>
      <c r="K31" s="15">
        <v>323</v>
      </c>
    </row>
    <row r="32" spans="1:11">
      <c r="A32" s="12">
        <v>26</v>
      </c>
      <c r="B32" s="12" t="s">
        <v>228</v>
      </c>
      <c r="C32" s="15" t="s">
        <v>185</v>
      </c>
      <c r="D32" s="15" t="s">
        <v>186</v>
      </c>
      <c r="E32" s="10" t="s">
        <v>233</v>
      </c>
      <c r="F32" s="15" t="s">
        <v>108</v>
      </c>
      <c r="G32" s="15">
        <v>1589</v>
      </c>
      <c r="H32" s="762">
        <v>39</v>
      </c>
      <c r="I32" s="15">
        <v>241</v>
      </c>
      <c r="J32" s="15">
        <v>1103</v>
      </c>
      <c r="K32" s="15">
        <v>226</v>
      </c>
    </row>
    <row r="33" spans="1:11">
      <c r="A33" s="12">
        <v>27</v>
      </c>
      <c r="B33" s="12" t="s">
        <v>228</v>
      </c>
      <c r="C33" s="15" t="s">
        <v>189</v>
      </c>
      <c r="D33" s="15" t="s">
        <v>190</v>
      </c>
      <c r="E33" s="10" t="s">
        <v>82</v>
      </c>
      <c r="F33" s="15" t="s">
        <v>3</v>
      </c>
      <c r="G33" s="15">
        <v>3</v>
      </c>
      <c r="H33" s="762"/>
      <c r="I33" s="15">
        <v>1</v>
      </c>
      <c r="J33" s="15">
        <v>2</v>
      </c>
      <c r="K33" s="15"/>
    </row>
    <row r="34" spans="1:11">
      <c r="A34" s="12">
        <v>28</v>
      </c>
      <c r="B34" s="12" t="s">
        <v>228</v>
      </c>
      <c r="C34" s="15" t="s">
        <v>189</v>
      </c>
      <c r="D34" s="15" t="s">
        <v>190</v>
      </c>
      <c r="E34" s="10" t="s">
        <v>4</v>
      </c>
      <c r="F34" s="15" t="s">
        <v>88</v>
      </c>
      <c r="G34" s="15">
        <v>31</v>
      </c>
      <c r="H34" s="762">
        <v>1</v>
      </c>
      <c r="I34" s="15">
        <v>8</v>
      </c>
      <c r="J34" s="15">
        <v>21</v>
      </c>
      <c r="K34" s="15">
        <v>2</v>
      </c>
    </row>
    <row r="35" spans="1:11">
      <c r="A35" s="12">
        <v>29</v>
      </c>
      <c r="B35" s="12" t="s">
        <v>228</v>
      </c>
      <c r="C35" s="15" t="s">
        <v>189</v>
      </c>
      <c r="D35" s="15" t="s">
        <v>190</v>
      </c>
      <c r="E35" s="10" t="s">
        <v>5</v>
      </c>
      <c r="F35" s="15" t="s">
        <v>89</v>
      </c>
      <c r="G35" s="15">
        <v>8</v>
      </c>
      <c r="H35" s="762"/>
      <c r="I35" s="15">
        <v>3</v>
      </c>
      <c r="J35" s="15">
        <v>5</v>
      </c>
      <c r="K35" s="15"/>
    </row>
    <row r="36" spans="1:11">
      <c r="A36" s="12">
        <v>30</v>
      </c>
      <c r="B36" s="12" t="s">
        <v>228</v>
      </c>
      <c r="C36" s="15" t="s">
        <v>189</v>
      </c>
      <c r="D36" s="15" t="s">
        <v>190</v>
      </c>
      <c r="E36" s="10" t="s">
        <v>6</v>
      </c>
      <c r="F36" s="15" t="s">
        <v>90</v>
      </c>
      <c r="G36" s="15">
        <v>8</v>
      </c>
      <c r="H36" s="762"/>
      <c r="I36" s="15">
        <v>1</v>
      </c>
      <c r="J36" s="15">
        <v>7</v>
      </c>
      <c r="K36" s="15"/>
    </row>
    <row r="37" spans="1:11">
      <c r="A37" s="12">
        <v>31</v>
      </c>
      <c r="B37" s="12" t="s">
        <v>228</v>
      </c>
      <c r="C37" s="15" t="s">
        <v>189</v>
      </c>
      <c r="D37" s="15" t="s">
        <v>190</v>
      </c>
      <c r="E37" s="10" t="s">
        <v>7</v>
      </c>
      <c r="F37" s="15" t="s">
        <v>91</v>
      </c>
      <c r="G37" s="15">
        <v>83</v>
      </c>
      <c r="H37" s="762">
        <v>7</v>
      </c>
      <c r="I37" s="15">
        <v>13</v>
      </c>
      <c r="J37" s="15">
        <v>62</v>
      </c>
      <c r="K37" s="15">
        <v>3</v>
      </c>
    </row>
    <row r="38" spans="1:11">
      <c r="A38" s="12">
        <v>32</v>
      </c>
      <c r="B38" s="12" t="s">
        <v>228</v>
      </c>
      <c r="C38" s="15" t="s">
        <v>189</v>
      </c>
      <c r="D38" s="15" t="s">
        <v>190</v>
      </c>
      <c r="E38" s="10" t="s">
        <v>8</v>
      </c>
      <c r="F38" s="15" t="s">
        <v>92</v>
      </c>
      <c r="G38" s="15">
        <v>7</v>
      </c>
      <c r="H38" s="762"/>
      <c r="I38" s="15">
        <v>2</v>
      </c>
      <c r="J38" s="15">
        <v>5</v>
      </c>
      <c r="K38" s="15"/>
    </row>
    <row r="39" spans="1:11">
      <c r="A39" s="12">
        <v>33</v>
      </c>
      <c r="B39" s="12" t="s">
        <v>228</v>
      </c>
      <c r="C39" s="15" t="s">
        <v>189</v>
      </c>
      <c r="D39" s="15" t="s">
        <v>190</v>
      </c>
      <c r="E39" s="10" t="s">
        <v>9</v>
      </c>
      <c r="F39" s="15" t="s">
        <v>93</v>
      </c>
      <c r="G39" s="15">
        <v>510</v>
      </c>
      <c r="H39" s="762">
        <v>14</v>
      </c>
      <c r="I39" s="15">
        <v>73</v>
      </c>
      <c r="J39" s="15">
        <v>397</v>
      </c>
      <c r="K39" s="15">
        <v>35</v>
      </c>
    </row>
    <row r="40" spans="1:11">
      <c r="A40" s="12">
        <v>34</v>
      </c>
      <c r="B40" s="12" t="s">
        <v>228</v>
      </c>
      <c r="C40" s="15" t="s">
        <v>189</v>
      </c>
      <c r="D40" s="15" t="s">
        <v>190</v>
      </c>
      <c r="E40" s="10" t="s">
        <v>11</v>
      </c>
      <c r="F40" s="15" t="s">
        <v>94</v>
      </c>
      <c r="G40" s="15">
        <v>10</v>
      </c>
      <c r="H40" s="762">
        <v>1</v>
      </c>
      <c r="I40" s="15">
        <v>3</v>
      </c>
      <c r="J40" s="15">
        <v>6</v>
      </c>
      <c r="K40" s="15">
        <v>1</v>
      </c>
    </row>
    <row r="41" spans="1:11">
      <c r="A41" s="12">
        <v>35</v>
      </c>
      <c r="B41" s="12" t="s">
        <v>228</v>
      </c>
      <c r="C41" s="15" t="s">
        <v>189</v>
      </c>
      <c r="D41" s="15" t="s">
        <v>190</v>
      </c>
      <c r="E41" s="10" t="s">
        <v>12</v>
      </c>
      <c r="F41" s="15" t="s">
        <v>95</v>
      </c>
      <c r="G41" s="15">
        <v>3</v>
      </c>
      <c r="H41" s="762"/>
      <c r="I41" s="15">
        <v>2</v>
      </c>
      <c r="J41" s="15">
        <v>1</v>
      </c>
      <c r="K41" s="15"/>
    </row>
    <row r="42" spans="1:11">
      <c r="A42" s="12">
        <v>36</v>
      </c>
      <c r="B42" s="12" t="s">
        <v>228</v>
      </c>
      <c r="C42" s="15" t="s">
        <v>189</v>
      </c>
      <c r="D42" s="15" t="s">
        <v>190</v>
      </c>
      <c r="E42" s="10" t="s">
        <v>13</v>
      </c>
      <c r="F42" s="15" t="s">
        <v>96</v>
      </c>
      <c r="G42" s="15">
        <v>43</v>
      </c>
      <c r="H42" s="762"/>
      <c r="I42" s="15">
        <v>7</v>
      </c>
      <c r="J42" s="15">
        <v>31</v>
      </c>
      <c r="K42" s="15">
        <v>5</v>
      </c>
    </row>
    <row r="43" spans="1:11">
      <c r="A43" s="12">
        <v>37</v>
      </c>
      <c r="B43" s="12" t="s">
        <v>228</v>
      </c>
      <c r="C43" s="15" t="s">
        <v>189</v>
      </c>
      <c r="D43" s="15" t="s">
        <v>190</v>
      </c>
      <c r="E43" s="10" t="s">
        <v>14</v>
      </c>
      <c r="F43" s="15" t="s">
        <v>97</v>
      </c>
      <c r="G43" s="15">
        <v>8</v>
      </c>
      <c r="H43" s="762"/>
      <c r="I43" s="15">
        <v>4</v>
      </c>
      <c r="J43" s="15">
        <v>4</v>
      </c>
      <c r="K43" s="15"/>
    </row>
    <row r="44" spans="1:11">
      <c r="A44" s="12">
        <v>38</v>
      </c>
      <c r="B44" s="12" t="s">
        <v>228</v>
      </c>
      <c r="C44" s="15" t="s">
        <v>189</v>
      </c>
      <c r="D44" s="15" t="s">
        <v>190</v>
      </c>
      <c r="E44" s="10" t="s">
        <v>15</v>
      </c>
      <c r="F44" s="15" t="s">
        <v>98</v>
      </c>
      <c r="G44" s="15">
        <v>1</v>
      </c>
      <c r="H44" s="762"/>
      <c r="I44" s="15">
        <v>1</v>
      </c>
      <c r="J44" s="15"/>
      <c r="K44" s="15"/>
    </row>
    <row r="45" spans="1:11">
      <c r="A45" s="12">
        <v>39</v>
      </c>
      <c r="B45" s="12" t="s">
        <v>228</v>
      </c>
      <c r="C45" s="15" t="s">
        <v>189</v>
      </c>
      <c r="D45" s="15" t="s">
        <v>190</v>
      </c>
      <c r="E45" s="10" t="s">
        <v>16</v>
      </c>
      <c r="F45" s="15" t="s">
        <v>99</v>
      </c>
      <c r="G45" s="15">
        <v>5</v>
      </c>
      <c r="H45" s="762"/>
      <c r="I45" s="15">
        <v>1</v>
      </c>
      <c r="J45" s="15">
        <v>4</v>
      </c>
      <c r="K45" s="15"/>
    </row>
    <row r="46" spans="1:11">
      <c r="A46" s="12">
        <v>40</v>
      </c>
      <c r="B46" s="12" t="s">
        <v>228</v>
      </c>
      <c r="C46" s="15" t="s">
        <v>189</v>
      </c>
      <c r="D46" s="15" t="s">
        <v>190</v>
      </c>
      <c r="E46" s="10" t="s">
        <v>17</v>
      </c>
      <c r="F46" s="15" t="s">
        <v>100</v>
      </c>
      <c r="G46" s="15">
        <v>22</v>
      </c>
      <c r="H46" s="762"/>
      <c r="I46" s="15">
        <v>7</v>
      </c>
      <c r="J46" s="15">
        <v>15</v>
      </c>
      <c r="K46" s="15">
        <v>1</v>
      </c>
    </row>
    <row r="47" spans="1:11">
      <c r="A47" s="12">
        <v>41</v>
      </c>
      <c r="B47" s="12" t="s">
        <v>228</v>
      </c>
      <c r="C47" s="15" t="s">
        <v>189</v>
      </c>
      <c r="D47" s="15" t="s">
        <v>190</v>
      </c>
      <c r="E47" s="10" t="s">
        <v>18</v>
      </c>
      <c r="F47" s="15" t="s">
        <v>101</v>
      </c>
      <c r="G47" s="15">
        <v>34</v>
      </c>
      <c r="H47" s="762"/>
      <c r="I47" s="15">
        <v>5</v>
      </c>
      <c r="J47" s="15">
        <v>27</v>
      </c>
      <c r="K47" s="15">
        <v>2</v>
      </c>
    </row>
    <row r="48" spans="1:11">
      <c r="A48" s="12">
        <v>42</v>
      </c>
      <c r="B48" s="12" t="s">
        <v>228</v>
      </c>
      <c r="C48" s="15" t="s">
        <v>189</v>
      </c>
      <c r="D48" s="15" t="s">
        <v>190</v>
      </c>
      <c r="E48" s="10" t="s">
        <v>19</v>
      </c>
      <c r="F48" s="15" t="s">
        <v>102</v>
      </c>
      <c r="G48" s="15">
        <v>138</v>
      </c>
      <c r="H48" s="762">
        <v>1</v>
      </c>
      <c r="I48" s="15">
        <v>24</v>
      </c>
      <c r="J48" s="15">
        <v>104</v>
      </c>
      <c r="K48" s="15">
        <v>14</v>
      </c>
    </row>
    <row r="49" spans="1:11">
      <c r="A49" s="12">
        <v>43</v>
      </c>
      <c r="B49" s="12" t="s">
        <v>228</v>
      </c>
      <c r="C49" s="15" t="s">
        <v>189</v>
      </c>
      <c r="D49" s="15" t="s">
        <v>190</v>
      </c>
      <c r="E49" s="10" t="s">
        <v>20</v>
      </c>
      <c r="F49" s="15" t="s">
        <v>103</v>
      </c>
      <c r="G49" s="15">
        <v>18</v>
      </c>
      <c r="H49" s="762">
        <v>3</v>
      </c>
      <c r="I49" s="15">
        <v>6</v>
      </c>
      <c r="J49" s="15">
        <v>8</v>
      </c>
      <c r="K49" s="15">
        <v>1</v>
      </c>
    </row>
    <row r="50" spans="1:11">
      <c r="A50" s="12">
        <v>44</v>
      </c>
      <c r="B50" s="12" t="s">
        <v>228</v>
      </c>
      <c r="C50" s="15" t="s">
        <v>189</v>
      </c>
      <c r="D50" s="15" t="s">
        <v>190</v>
      </c>
      <c r="E50" s="10" t="s">
        <v>21</v>
      </c>
      <c r="F50" s="15" t="s">
        <v>104</v>
      </c>
      <c r="G50" s="15">
        <v>5</v>
      </c>
      <c r="H50" s="762"/>
      <c r="I50" s="15">
        <v>2</v>
      </c>
      <c r="J50" s="15">
        <v>3</v>
      </c>
      <c r="K50" s="15"/>
    </row>
    <row r="51" spans="1:11">
      <c r="A51" s="12">
        <v>45</v>
      </c>
      <c r="B51" s="12" t="s">
        <v>228</v>
      </c>
      <c r="C51" s="15" t="s">
        <v>189</v>
      </c>
      <c r="D51" s="15" t="s">
        <v>190</v>
      </c>
      <c r="E51" s="10" t="s">
        <v>22</v>
      </c>
      <c r="F51" s="15" t="s">
        <v>105</v>
      </c>
      <c r="G51" s="15">
        <v>77</v>
      </c>
      <c r="H51" s="762"/>
      <c r="I51" s="15">
        <v>17</v>
      </c>
      <c r="J51" s="15">
        <v>54</v>
      </c>
      <c r="K51" s="15">
        <v>6</v>
      </c>
    </row>
    <row r="52" spans="1:11">
      <c r="A52" s="12">
        <v>46</v>
      </c>
      <c r="B52" s="12" t="s">
        <v>228</v>
      </c>
      <c r="C52" s="15" t="s">
        <v>189</v>
      </c>
      <c r="D52" s="15" t="s">
        <v>190</v>
      </c>
      <c r="E52" s="10" t="s">
        <v>23</v>
      </c>
      <c r="F52" s="15" t="s">
        <v>106</v>
      </c>
      <c r="G52" s="15">
        <v>1</v>
      </c>
      <c r="H52" s="762"/>
      <c r="I52" s="15"/>
      <c r="J52" s="15"/>
      <c r="K52" s="15">
        <v>1</v>
      </c>
    </row>
    <row r="53" spans="1:11">
      <c r="A53" s="12">
        <v>47</v>
      </c>
      <c r="B53" s="12" t="s">
        <v>228</v>
      </c>
      <c r="C53" s="15" t="s">
        <v>189</v>
      </c>
      <c r="D53" s="15" t="s">
        <v>190</v>
      </c>
      <c r="E53" s="10" t="s">
        <v>10</v>
      </c>
      <c r="F53" s="15" t="s">
        <v>107</v>
      </c>
      <c r="G53" s="15">
        <v>3</v>
      </c>
      <c r="H53" s="762"/>
      <c r="I53" s="15"/>
      <c r="J53" s="15">
        <v>3</v>
      </c>
      <c r="K53" s="15"/>
    </row>
    <row r="54" spans="1:11">
      <c r="A54" s="12">
        <v>48</v>
      </c>
      <c r="B54" s="12" t="s">
        <v>228</v>
      </c>
      <c r="C54" s="15" t="s">
        <v>189</v>
      </c>
      <c r="D54" s="15" t="s">
        <v>190</v>
      </c>
      <c r="E54" s="10" t="s">
        <v>229</v>
      </c>
      <c r="F54" s="15" t="s">
        <v>24</v>
      </c>
      <c r="G54" s="15">
        <v>399</v>
      </c>
      <c r="H54" s="762">
        <v>8</v>
      </c>
      <c r="I54" s="15">
        <v>59</v>
      </c>
      <c r="J54" s="15">
        <v>298</v>
      </c>
      <c r="K54" s="15">
        <v>41</v>
      </c>
    </row>
    <row r="55" spans="1:11">
      <c r="A55" s="12">
        <v>49</v>
      </c>
      <c r="B55" s="12" t="s">
        <v>228</v>
      </c>
      <c r="C55" s="15" t="s">
        <v>189</v>
      </c>
      <c r="D55" s="15" t="s">
        <v>190</v>
      </c>
      <c r="E55" s="10" t="s">
        <v>230</v>
      </c>
      <c r="F55" s="15" t="s">
        <v>25</v>
      </c>
      <c r="G55" s="15">
        <v>2</v>
      </c>
      <c r="H55" s="762"/>
      <c r="I55" s="15"/>
      <c r="J55" s="15">
        <v>2</v>
      </c>
      <c r="K55" s="15"/>
    </row>
    <row r="56" spans="1:11">
      <c r="A56" s="12">
        <v>50</v>
      </c>
      <c r="B56" s="12" t="s">
        <v>228</v>
      </c>
      <c r="C56" s="15" t="s">
        <v>189</v>
      </c>
      <c r="D56" s="15" t="s">
        <v>190</v>
      </c>
      <c r="E56" s="10" t="s">
        <v>231</v>
      </c>
      <c r="F56" s="15" t="s">
        <v>26</v>
      </c>
      <c r="G56" s="15">
        <v>297</v>
      </c>
      <c r="H56" s="762">
        <v>2</v>
      </c>
      <c r="I56" s="15">
        <v>58</v>
      </c>
      <c r="J56" s="15">
        <v>202</v>
      </c>
      <c r="K56" s="15">
        <v>40</v>
      </c>
    </row>
    <row r="57" spans="1:11">
      <c r="A57" s="12">
        <v>51</v>
      </c>
      <c r="B57" s="12" t="s">
        <v>228</v>
      </c>
      <c r="C57" s="15" t="s">
        <v>189</v>
      </c>
      <c r="D57" s="15" t="s">
        <v>190</v>
      </c>
      <c r="E57" s="10">
        <v>1864</v>
      </c>
      <c r="F57" s="15" t="s">
        <v>27</v>
      </c>
      <c r="G57" s="15"/>
      <c r="H57" s="762"/>
      <c r="I57" s="15"/>
      <c r="J57" s="15"/>
      <c r="K57" s="15"/>
    </row>
    <row r="58" spans="1:11">
      <c r="A58" s="12">
        <v>52</v>
      </c>
      <c r="B58" s="12" t="s">
        <v>228</v>
      </c>
      <c r="C58" s="15" t="s">
        <v>189</v>
      </c>
      <c r="D58" s="15" t="s">
        <v>190</v>
      </c>
      <c r="E58" s="10" t="s">
        <v>233</v>
      </c>
      <c r="F58" s="15" t="s">
        <v>108</v>
      </c>
      <c r="G58" s="15">
        <v>35</v>
      </c>
      <c r="H58" s="762"/>
      <c r="I58" s="15">
        <v>18</v>
      </c>
      <c r="J58" s="15">
        <v>17</v>
      </c>
      <c r="K58" s="15">
        <v>1</v>
      </c>
    </row>
    <row r="59" spans="1:11">
      <c r="A59" s="12">
        <v>53</v>
      </c>
      <c r="B59" s="12" t="s">
        <v>228</v>
      </c>
      <c r="C59" s="15" t="s">
        <v>205</v>
      </c>
      <c r="D59" s="15" t="s">
        <v>206</v>
      </c>
      <c r="E59" s="10" t="s">
        <v>82</v>
      </c>
      <c r="F59" s="15" t="s">
        <v>3</v>
      </c>
      <c r="G59" s="15">
        <v>23</v>
      </c>
      <c r="H59" s="762">
        <v>2</v>
      </c>
      <c r="I59" s="15"/>
      <c r="J59" s="15">
        <v>21</v>
      </c>
      <c r="K59" s="15"/>
    </row>
    <row r="60" spans="1:11">
      <c r="A60" s="12">
        <v>54</v>
      </c>
      <c r="B60" s="12" t="s">
        <v>228</v>
      </c>
      <c r="C60" s="15" t="s">
        <v>205</v>
      </c>
      <c r="D60" s="15" t="s">
        <v>206</v>
      </c>
      <c r="E60" s="10" t="s">
        <v>4</v>
      </c>
      <c r="F60" s="15" t="s">
        <v>88</v>
      </c>
      <c r="G60" s="15">
        <v>26</v>
      </c>
      <c r="H60" s="762">
        <v>3</v>
      </c>
      <c r="I60" s="15">
        <v>6</v>
      </c>
      <c r="J60" s="15">
        <v>17</v>
      </c>
      <c r="K60" s="15"/>
    </row>
    <row r="61" spans="1:11">
      <c r="A61" s="12">
        <v>55</v>
      </c>
      <c r="B61" s="12" t="s">
        <v>228</v>
      </c>
      <c r="C61" s="15" t="s">
        <v>205</v>
      </c>
      <c r="D61" s="15" t="s">
        <v>206</v>
      </c>
      <c r="E61" s="10" t="s">
        <v>5</v>
      </c>
      <c r="F61" s="15" t="s">
        <v>89</v>
      </c>
      <c r="G61" s="15">
        <v>30</v>
      </c>
      <c r="H61" s="762">
        <v>3</v>
      </c>
      <c r="I61" s="15">
        <v>5</v>
      </c>
      <c r="J61" s="15">
        <v>21</v>
      </c>
      <c r="K61" s="15">
        <v>2</v>
      </c>
    </row>
    <row r="62" spans="1:11">
      <c r="A62" s="12">
        <v>56</v>
      </c>
      <c r="B62" s="12" t="s">
        <v>228</v>
      </c>
      <c r="C62" s="15" t="s">
        <v>205</v>
      </c>
      <c r="D62" s="15" t="s">
        <v>206</v>
      </c>
      <c r="E62" s="10" t="s">
        <v>6</v>
      </c>
      <c r="F62" s="15" t="s">
        <v>90</v>
      </c>
      <c r="G62" s="15">
        <v>31</v>
      </c>
      <c r="H62" s="762">
        <v>1</v>
      </c>
      <c r="I62" s="15">
        <v>6</v>
      </c>
      <c r="J62" s="15">
        <v>24</v>
      </c>
      <c r="K62" s="15"/>
    </row>
    <row r="63" spans="1:11">
      <c r="A63" s="12">
        <v>57</v>
      </c>
      <c r="B63" s="12" t="s">
        <v>228</v>
      </c>
      <c r="C63" s="15" t="s">
        <v>205</v>
      </c>
      <c r="D63" s="15" t="s">
        <v>206</v>
      </c>
      <c r="E63" s="10" t="s">
        <v>7</v>
      </c>
      <c r="F63" s="15" t="s">
        <v>91</v>
      </c>
      <c r="G63" s="15">
        <v>18</v>
      </c>
      <c r="H63" s="762">
        <v>3</v>
      </c>
      <c r="I63" s="15">
        <v>6</v>
      </c>
      <c r="J63" s="15">
        <v>8</v>
      </c>
      <c r="K63" s="15">
        <v>1</v>
      </c>
    </row>
    <row r="64" spans="1:11">
      <c r="A64" s="12">
        <v>58</v>
      </c>
      <c r="B64" s="12" t="s">
        <v>228</v>
      </c>
      <c r="C64" s="15" t="s">
        <v>205</v>
      </c>
      <c r="D64" s="15" t="s">
        <v>206</v>
      </c>
      <c r="E64" s="10" t="s">
        <v>8</v>
      </c>
      <c r="F64" s="15" t="s">
        <v>92</v>
      </c>
      <c r="G64" s="15">
        <v>27</v>
      </c>
      <c r="H64" s="762">
        <v>2</v>
      </c>
      <c r="I64" s="15">
        <v>9</v>
      </c>
      <c r="J64" s="15">
        <v>13</v>
      </c>
      <c r="K64" s="15">
        <v>3</v>
      </c>
    </row>
    <row r="65" spans="1:11">
      <c r="A65" s="12">
        <v>59</v>
      </c>
      <c r="B65" s="12" t="s">
        <v>228</v>
      </c>
      <c r="C65" s="15" t="s">
        <v>205</v>
      </c>
      <c r="D65" s="15" t="s">
        <v>206</v>
      </c>
      <c r="E65" s="10" t="s">
        <v>9</v>
      </c>
      <c r="F65" s="15" t="s">
        <v>93</v>
      </c>
      <c r="G65" s="15">
        <v>54</v>
      </c>
      <c r="H65" s="762">
        <v>8</v>
      </c>
      <c r="I65" s="15">
        <v>4</v>
      </c>
      <c r="J65" s="15">
        <v>42</v>
      </c>
      <c r="K65" s="15"/>
    </row>
    <row r="66" spans="1:11">
      <c r="A66" s="12">
        <v>60</v>
      </c>
      <c r="B66" s="12" t="s">
        <v>228</v>
      </c>
      <c r="C66" s="15" t="s">
        <v>205</v>
      </c>
      <c r="D66" s="15" t="s">
        <v>206</v>
      </c>
      <c r="E66" s="10" t="s">
        <v>11</v>
      </c>
      <c r="F66" s="15" t="s">
        <v>94</v>
      </c>
      <c r="G66" s="15">
        <v>27</v>
      </c>
      <c r="H66" s="762">
        <v>1</v>
      </c>
      <c r="I66" s="15">
        <v>8</v>
      </c>
      <c r="J66" s="15">
        <v>17</v>
      </c>
      <c r="K66" s="15">
        <v>1</v>
      </c>
    </row>
    <row r="67" spans="1:11">
      <c r="A67" s="12">
        <v>61</v>
      </c>
      <c r="B67" s="12" t="s">
        <v>228</v>
      </c>
      <c r="C67" s="15" t="s">
        <v>205</v>
      </c>
      <c r="D67" s="15" t="s">
        <v>206</v>
      </c>
      <c r="E67" s="10" t="s">
        <v>12</v>
      </c>
      <c r="F67" s="15" t="s">
        <v>95</v>
      </c>
      <c r="G67" s="15">
        <v>32</v>
      </c>
      <c r="H67" s="762"/>
      <c r="I67" s="15">
        <v>5</v>
      </c>
      <c r="J67" s="15">
        <v>27</v>
      </c>
      <c r="K67" s="15"/>
    </row>
    <row r="68" spans="1:11">
      <c r="A68" s="12">
        <v>62</v>
      </c>
      <c r="B68" s="12" t="s">
        <v>228</v>
      </c>
      <c r="C68" s="15" t="s">
        <v>205</v>
      </c>
      <c r="D68" s="15" t="s">
        <v>206</v>
      </c>
      <c r="E68" s="10" t="s">
        <v>13</v>
      </c>
      <c r="F68" s="15" t="s">
        <v>96</v>
      </c>
      <c r="G68" s="15">
        <v>144</v>
      </c>
      <c r="H68" s="762">
        <v>15</v>
      </c>
      <c r="I68" s="15">
        <v>26</v>
      </c>
      <c r="J68" s="15">
        <v>104</v>
      </c>
      <c r="K68" s="15">
        <v>2</v>
      </c>
    </row>
    <row r="69" spans="1:11">
      <c r="A69" s="12">
        <v>63</v>
      </c>
      <c r="B69" s="12" t="s">
        <v>228</v>
      </c>
      <c r="C69" s="15" t="s">
        <v>205</v>
      </c>
      <c r="D69" s="15" t="s">
        <v>206</v>
      </c>
      <c r="E69" s="10" t="s">
        <v>14</v>
      </c>
      <c r="F69" s="15" t="s">
        <v>97</v>
      </c>
      <c r="G69" s="15">
        <v>77</v>
      </c>
      <c r="H69" s="762">
        <v>4</v>
      </c>
      <c r="I69" s="15">
        <v>10</v>
      </c>
      <c r="J69" s="15">
        <v>64</v>
      </c>
      <c r="K69" s="15"/>
    </row>
    <row r="70" spans="1:11">
      <c r="A70" s="12">
        <v>64</v>
      </c>
      <c r="B70" s="12" t="s">
        <v>228</v>
      </c>
      <c r="C70" s="15" t="s">
        <v>205</v>
      </c>
      <c r="D70" s="15" t="s">
        <v>206</v>
      </c>
      <c r="E70" s="10" t="s">
        <v>15</v>
      </c>
      <c r="F70" s="15" t="s">
        <v>98</v>
      </c>
      <c r="G70" s="15">
        <v>19</v>
      </c>
      <c r="H70" s="762">
        <v>3</v>
      </c>
      <c r="I70" s="15">
        <v>5</v>
      </c>
      <c r="J70" s="15">
        <v>10</v>
      </c>
      <c r="K70" s="15">
        <v>2</v>
      </c>
    </row>
    <row r="71" spans="1:11">
      <c r="A71" s="12">
        <v>65</v>
      </c>
      <c r="B71" s="12" t="s">
        <v>228</v>
      </c>
      <c r="C71" s="15" t="s">
        <v>205</v>
      </c>
      <c r="D71" s="15" t="s">
        <v>206</v>
      </c>
      <c r="E71" s="10" t="s">
        <v>16</v>
      </c>
      <c r="F71" s="15" t="s">
        <v>99</v>
      </c>
      <c r="G71" s="15">
        <v>40</v>
      </c>
      <c r="H71" s="762">
        <v>1</v>
      </c>
      <c r="I71" s="15">
        <v>3</v>
      </c>
      <c r="J71" s="15">
        <v>35</v>
      </c>
      <c r="K71" s="15">
        <v>1</v>
      </c>
    </row>
    <row r="72" spans="1:11">
      <c r="A72" s="12">
        <v>66</v>
      </c>
      <c r="B72" s="12" t="s">
        <v>228</v>
      </c>
      <c r="C72" s="15" t="s">
        <v>205</v>
      </c>
      <c r="D72" s="15" t="s">
        <v>206</v>
      </c>
      <c r="E72" s="10" t="s">
        <v>17</v>
      </c>
      <c r="F72" s="15" t="s">
        <v>100</v>
      </c>
      <c r="G72" s="15">
        <v>27</v>
      </c>
      <c r="H72" s="762">
        <v>5</v>
      </c>
      <c r="I72" s="15">
        <v>8</v>
      </c>
      <c r="J72" s="15">
        <v>14</v>
      </c>
      <c r="K72" s="15"/>
    </row>
    <row r="73" spans="1:11">
      <c r="A73" s="12">
        <v>67</v>
      </c>
      <c r="B73" s="12" t="s">
        <v>228</v>
      </c>
      <c r="C73" s="15" t="s">
        <v>205</v>
      </c>
      <c r="D73" s="15" t="s">
        <v>206</v>
      </c>
      <c r="E73" s="10" t="s">
        <v>18</v>
      </c>
      <c r="F73" s="15" t="s">
        <v>101</v>
      </c>
      <c r="G73" s="15">
        <v>79</v>
      </c>
      <c r="H73" s="762">
        <v>14</v>
      </c>
      <c r="I73" s="15">
        <v>21</v>
      </c>
      <c r="J73" s="15">
        <v>42</v>
      </c>
      <c r="K73" s="15">
        <v>2</v>
      </c>
    </row>
    <row r="74" spans="1:11">
      <c r="A74" s="12">
        <v>68</v>
      </c>
      <c r="B74" s="12" t="s">
        <v>228</v>
      </c>
      <c r="C74" s="15" t="s">
        <v>205</v>
      </c>
      <c r="D74" s="15" t="s">
        <v>206</v>
      </c>
      <c r="E74" s="10" t="s">
        <v>19</v>
      </c>
      <c r="F74" s="15" t="s">
        <v>102</v>
      </c>
      <c r="G74" s="15">
        <v>636</v>
      </c>
      <c r="H74" s="762">
        <v>106</v>
      </c>
      <c r="I74" s="15">
        <v>94</v>
      </c>
      <c r="J74" s="15">
        <v>418</v>
      </c>
      <c r="K74" s="15">
        <v>22</v>
      </c>
    </row>
    <row r="75" spans="1:11">
      <c r="A75" s="12">
        <v>69</v>
      </c>
      <c r="B75" s="12" t="s">
        <v>228</v>
      </c>
      <c r="C75" s="15" t="s">
        <v>205</v>
      </c>
      <c r="D75" s="15" t="s">
        <v>206</v>
      </c>
      <c r="E75" s="10" t="s">
        <v>20</v>
      </c>
      <c r="F75" s="15" t="s">
        <v>103</v>
      </c>
      <c r="G75" s="15">
        <v>44</v>
      </c>
      <c r="H75" s="762">
        <v>1</v>
      </c>
      <c r="I75" s="15">
        <v>8</v>
      </c>
      <c r="J75" s="15">
        <v>34</v>
      </c>
      <c r="K75" s="15">
        <v>1</v>
      </c>
    </row>
    <row r="76" spans="1:11">
      <c r="A76" s="12">
        <v>70</v>
      </c>
      <c r="B76" s="12" t="s">
        <v>228</v>
      </c>
      <c r="C76" s="15" t="s">
        <v>205</v>
      </c>
      <c r="D76" s="15" t="s">
        <v>206</v>
      </c>
      <c r="E76" s="10" t="s">
        <v>21</v>
      </c>
      <c r="F76" s="15" t="s">
        <v>104</v>
      </c>
      <c r="G76" s="15">
        <v>18</v>
      </c>
      <c r="H76" s="762">
        <v>2</v>
      </c>
      <c r="I76" s="15">
        <v>2</v>
      </c>
      <c r="J76" s="15">
        <v>12</v>
      </c>
      <c r="K76" s="15">
        <v>2</v>
      </c>
    </row>
    <row r="77" spans="1:11">
      <c r="A77" s="12">
        <v>71</v>
      </c>
      <c r="B77" s="12" t="s">
        <v>228</v>
      </c>
      <c r="C77" s="15" t="s">
        <v>205</v>
      </c>
      <c r="D77" s="15" t="s">
        <v>206</v>
      </c>
      <c r="E77" s="10" t="s">
        <v>22</v>
      </c>
      <c r="F77" s="15" t="s">
        <v>105</v>
      </c>
      <c r="G77" s="15">
        <v>134</v>
      </c>
      <c r="H77" s="762">
        <v>13</v>
      </c>
      <c r="I77" s="15">
        <v>25</v>
      </c>
      <c r="J77" s="15">
        <v>94</v>
      </c>
      <c r="K77" s="15">
        <v>5</v>
      </c>
    </row>
    <row r="78" spans="1:11">
      <c r="A78" s="12">
        <v>72</v>
      </c>
      <c r="B78" s="12" t="s">
        <v>228</v>
      </c>
      <c r="C78" s="15" t="s">
        <v>205</v>
      </c>
      <c r="D78" s="15" t="s">
        <v>206</v>
      </c>
      <c r="E78" s="10" t="s">
        <v>23</v>
      </c>
      <c r="F78" s="15" t="s">
        <v>106</v>
      </c>
      <c r="G78" s="15">
        <v>11</v>
      </c>
      <c r="H78" s="762"/>
      <c r="I78" s="15">
        <v>1</v>
      </c>
      <c r="J78" s="15">
        <v>10</v>
      </c>
      <c r="K78" s="15"/>
    </row>
    <row r="79" spans="1:11">
      <c r="A79" s="12">
        <v>73</v>
      </c>
      <c r="B79" s="12" t="s">
        <v>228</v>
      </c>
      <c r="C79" s="15" t="s">
        <v>205</v>
      </c>
      <c r="D79" s="15" t="s">
        <v>206</v>
      </c>
      <c r="E79" s="10" t="s">
        <v>10</v>
      </c>
      <c r="F79" s="15" t="s">
        <v>107</v>
      </c>
      <c r="G79" s="15">
        <v>33</v>
      </c>
      <c r="H79" s="762"/>
      <c r="I79" s="15"/>
      <c r="J79" s="15">
        <v>33</v>
      </c>
      <c r="K79" s="15"/>
    </row>
    <row r="80" spans="1:11">
      <c r="A80" s="12">
        <v>74</v>
      </c>
      <c r="B80" s="12" t="s">
        <v>228</v>
      </c>
      <c r="C80" s="15" t="s">
        <v>205</v>
      </c>
      <c r="D80" s="15" t="s">
        <v>206</v>
      </c>
      <c r="E80" s="10" t="s">
        <v>229</v>
      </c>
      <c r="F80" s="15" t="s">
        <v>24</v>
      </c>
      <c r="G80" s="15">
        <v>11</v>
      </c>
      <c r="H80" s="762"/>
      <c r="I80" s="15">
        <v>2</v>
      </c>
      <c r="J80" s="15">
        <v>9</v>
      </c>
      <c r="K80" s="15"/>
    </row>
    <row r="81" spans="1:11">
      <c r="A81" s="12">
        <v>75</v>
      </c>
      <c r="B81" s="12" t="s">
        <v>228</v>
      </c>
      <c r="C81" s="15" t="s">
        <v>205</v>
      </c>
      <c r="D81" s="15" t="s">
        <v>206</v>
      </c>
      <c r="E81" s="10" t="s">
        <v>230</v>
      </c>
      <c r="F81" s="15" t="s">
        <v>25</v>
      </c>
      <c r="G81" s="15">
        <v>29</v>
      </c>
      <c r="H81" s="762">
        <v>1</v>
      </c>
      <c r="I81" s="15">
        <v>2</v>
      </c>
      <c r="J81" s="15">
        <v>26</v>
      </c>
      <c r="K81" s="15"/>
    </row>
    <row r="82" spans="1:11">
      <c r="A82" s="12">
        <v>76</v>
      </c>
      <c r="B82" s="12" t="s">
        <v>228</v>
      </c>
      <c r="C82" s="15" t="s">
        <v>205</v>
      </c>
      <c r="D82" s="15" t="s">
        <v>206</v>
      </c>
      <c r="E82" s="10" t="s">
        <v>231</v>
      </c>
      <c r="F82" s="15" t="s">
        <v>26</v>
      </c>
      <c r="G82" s="15">
        <v>1069</v>
      </c>
      <c r="H82" s="762">
        <v>135</v>
      </c>
      <c r="I82" s="15">
        <v>171</v>
      </c>
      <c r="J82" s="15">
        <v>687</v>
      </c>
      <c r="K82" s="15">
        <v>86</v>
      </c>
    </row>
    <row r="83" spans="1:11">
      <c r="A83" s="12">
        <v>77</v>
      </c>
      <c r="B83" s="12" t="s">
        <v>228</v>
      </c>
      <c r="C83" s="15" t="s">
        <v>205</v>
      </c>
      <c r="D83" s="15" t="s">
        <v>206</v>
      </c>
      <c r="E83" s="10" t="s">
        <v>232</v>
      </c>
      <c r="F83" s="15" t="s">
        <v>27</v>
      </c>
      <c r="G83" s="15">
        <v>13</v>
      </c>
      <c r="H83" s="762"/>
      <c r="I83" s="15">
        <v>2</v>
      </c>
      <c r="J83" s="15">
        <v>11</v>
      </c>
      <c r="K83" s="15"/>
    </row>
    <row r="84" spans="1:11">
      <c r="A84" s="12">
        <v>78</v>
      </c>
      <c r="B84" s="12" t="s">
        <v>228</v>
      </c>
      <c r="C84" s="15" t="s">
        <v>205</v>
      </c>
      <c r="D84" s="15" t="s">
        <v>206</v>
      </c>
      <c r="E84" s="10" t="s">
        <v>233</v>
      </c>
      <c r="F84" s="15" t="s">
        <v>108</v>
      </c>
      <c r="G84" s="15">
        <v>67</v>
      </c>
      <c r="H84" s="762">
        <v>3</v>
      </c>
      <c r="I84" s="15">
        <v>28</v>
      </c>
      <c r="J84" s="15">
        <v>36</v>
      </c>
      <c r="K84" s="15">
        <v>2</v>
      </c>
    </row>
    <row r="85" spans="1:11">
      <c r="A85" s="12">
        <v>79</v>
      </c>
      <c r="B85" s="12" t="s">
        <v>228</v>
      </c>
      <c r="C85" s="15" t="s">
        <v>187</v>
      </c>
      <c r="D85" s="15" t="s">
        <v>188</v>
      </c>
      <c r="E85" s="10" t="s">
        <v>82</v>
      </c>
      <c r="F85" s="15" t="s">
        <v>3</v>
      </c>
      <c r="G85" s="15">
        <v>41</v>
      </c>
      <c r="H85" s="762">
        <v>41</v>
      </c>
      <c r="I85" s="15"/>
      <c r="J85" s="15"/>
      <c r="K85" s="15"/>
    </row>
    <row r="86" spans="1:11">
      <c r="A86" s="12">
        <v>80</v>
      </c>
      <c r="B86" s="12" t="s">
        <v>228</v>
      </c>
      <c r="C86" s="15" t="s">
        <v>187</v>
      </c>
      <c r="D86" s="15" t="s">
        <v>188</v>
      </c>
      <c r="E86" s="10" t="s">
        <v>4</v>
      </c>
      <c r="F86" s="15" t="s">
        <v>88</v>
      </c>
      <c r="G86" s="15">
        <v>102</v>
      </c>
      <c r="H86" s="762">
        <v>100</v>
      </c>
      <c r="I86" s="15">
        <v>2</v>
      </c>
      <c r="J86" s="15"/>
      <c r="K86" s="15"/>
    </row>
    <row r="87" spans="1:11">
      <c r="A87" s="12">
        <v>81</v>
      </c>
      <c r="B87" s="12" t="s">
        <v>228</v>
      </c>
      <c r="C87" s="15" t="s">
        <v>187</v>
      </c>
      <c r="D87" s="15" t="s">
        <v>188</v>
      </c>
      <c r="E87" s="10" t="s">
        <v>5</v>
      </c>
      <c r="F87" s="15" t="s">
        <v>89</v>
      </c>
      <c r="G87" s="15">
        <v>167</v>
      </c>
      <c r="H87" s="762">
        <v>166</v>
      </c>
      <c r="I87" s="15">
        <v>1</v>
      </c>
      <c r="J87" s="15"/>
      <c r="K87" s="15"/>
    </row>
    <row r="88" spans="1:11">
      <c r="A88" s="12">
        <v>82</v>
      </c>
      <c r="B88" s="12" t="s">
        <v>228</v>
      </c>
      <c r="C88" s="15" t="s">
        <v>187</v>
      </c>
      <c r="D88" s="15" t="s">
        <v>188</v>
      </c>
      <c r="E88" s="10" t="s">
        <v>6</v>
      </c>
      <c r="F88" s="15" t="s">
        <v>90</v>
      </c>
      <c r="G88" s="15">
        <v>292</v>
      </c>
      <c r="H88" s="762">
        <v>290</v>
      </c>
      <c r="I88" s="15">
        <v>1</v>
      </c>
      <c r="J88" s="15">
        <v>1</v>
      </c>
      <c r="K88" s="15"/>
    </row>
    <row r="89" spans="1:11">
      <c r="A89" s="12">
        <v>83</v>
      </c>
      <c r="B89" s="12" t="s">
        <v>228</v>
      </c>
      <c r="C89" s="15" t="s">
        <v>187</v>
      </c>
      <c r="D89" s="15" t="s">
        <v>188</v>
      </c>
      <c r="E89" s="10" t="s">
        <v>7</v>
      </c>
      <c r="F89" s="15" t="s">
        <v>91</v>
      </c>
      <c r="G89" s="15">
        <v>136</v>
      </c>
      <c r="H89" s="762">
        <v>136</v>
      </c>
      <c r="I89" s="15"/>
      <c r="J89" s="15"/>
      <c r="K89" s="15"/>
    </row>
    <row r="90" spans="1:11">
      <c r="A90" s="12">
        <v>84</v>
      </c>
      <c r="B90" s="12" t="s">
        <v>228</v>
      </c>
      <c r="C90" s="15" t="s">
        <v>187</v>
      </c>
      <c r="D90" s="15" t="s">
        <v>188</v>
      </c>
      <c r="E90" s="10" t="s">
        <v>8</v>
      </c>
      <c r="F90" s="15" t="s">
        <v>92</v>
      </c>
      <c r="G90" s="15">
        <v>144</v>
      </c>
      <c r="H90" s="762">
        <v>143</v>
      </c>
      <c r="I90" s="15">
        <v>1</v>
      </c>
      <c r="J90" s="15"/>
      <c r="K90" s="15"/>
    </row>
    <row r="91" spans="1:11">
      <c r="A91" s="12">
        <v>85</v>
      </c>
      <c r="B91" s="12" t="s">
        <v>228</v>
      </c>
      <c r="C91" s="15" t="s">
        <v>187</v>
      </c>
      <c r="D91" s="15" t="s">
        <v>188</v>
      </c>
      <c r="E91" s="10" t="s">
        <v>9</v>
      </c>
      <c r="F91" s="15" t="s">
        <v>93</v>
      </c>
      <c r="G91" s="15">
        <v>141</v>
      </c>
      <c r="H91" s="762">
        <v>137</v>
      </c>
      <c r="I91" s="15">
        <v>2</v>
      </c>
      <c r="J91" s="15">
        <v>2</v>
      </c>
      <c r="K91" s="15"/>
    </row>
    <row r="92" spans="1:11">
      <c r="A92" s="12">
        <v>86</v>
      </c>
      <c r="B92" s="12" t="s">
        <v>228</v>
      </c>
      <c r="C92" s="15" t="s">
        <v>187</v>
      </c>
      <c r="D92" s="15" t="s">
        <v>188</v>
      </c>
      <c r="E92" s="10" t="s">
        <v>11</v>
      </c>
      <c r="F92" s="15" t="s">
        <v>94</v>
      </c>
      <c r="G92" s="15">
        <v>89</v>
      </c>
      <c r="H92" s="762">
        <v>87</v>
      </c>
      <c r="I92" s="15">
        <v>2</v>
      </c>
      <c r="J92" s="15"/>
      <c r="K92" s="15"/>
    </row>
    <row r="93" spans="1:11">
      <c r="A93" s="12">
        <v>87</v>
      </c>
      <c r="B93" s="12" t="s">
        <v>228</v>
      </c>
      <c r="C93" s="15" t="s">
        <v>187</v>
      </c>
      <c r="D93" s="15" t="s">
        <v>188</v>
      </c>
      <c r="E93" s="10" t="s">
        <v>12</v>
      </c>
      <c r="F93" s="15" t="s">
        <v>95</v>
      </c>
      <c r="G93" s="15">
        <v>128</v>
      </c>
      <c r="H93" s="762">
        <v>124</v>
      </c>
      <c r="I93" s="15">
        <v>2</v>
      </c>
      <c r="J93" s="15">
        <v>2</v>
      </c>
      <c r="K93" s="15"/>
    </row>
    <row r="94" spans="1:11">
      <c r="A94" s="12">
        <v>88</v>
      </c>
      <c r="B94" s="12" t="s">
        <v>228</v>
      </c>
      <c r="C94" s="15" t="s">
        <v>187</v>
      </c>
      <c r="D94" s="15" t="s">
        <v>188</v>
      </c>
      <c r="E94" s="10" t="s">
        <v>13</v>
      </c>
      <c r="F94" s="15" t="s">
        <v>96</v>
      </c>
      <c r="G94" s="15">
        <v>479</v>
      </c>
      <c r="H94" s="762">
        <v>467</v>
      </c>
      <c r="I94" s="15">
        <v>3</v>
      </c>
      <c r="J94" s="15">
        <v>9</v>
      </c>
      <c r="K94" s="15"/>
    </row>
    <row r="95" spans="1:11">
      <c r="A95" s="12">
        <v>89</v>
      </c>
      <c r="B95" s="12" t="s">
        <v>228</v>
      </c>
      <c r="C95" s="15" t="s">
        <v>187</v>
      </c>
      <c r="D95" s="15" t="s">
        <v>188</v>
      </c>
      <c r="E95" s="10" t="s">
        <v>14</v>
      </c>
      <c r="F95" s="15" t="s">
        <v>97</v>
      </c>
      <c r="G95" s="15">
        <v>322</v>
      </c>
      <c r="H95" s="762">
        <v>321</v>
      </c>
      <c r="I95" s="15">
        <v>3</v>
      </c>
      <c r="J95" s="15"/>
      <c r="K95" s="15"/>
    </row>
    <row r="96" spans="1:11">
      <c r="A96" s="12">
        <v>90</v>
      </c>
      <c r="B96" s="12" t="s">
        <v>228</v>
      </c>
      <c r="C96" s="15" t="s">
        <v>187</v>
      </c>
      <c r="D96" s="15" t="s">
        <v>188</v>
      </c>
      <c r="E96" s="10" t="s">
        <v>15</v>
      </c>
      <c r="F96" s="15" t="s">
        <v>98</v>
      </c>
      <c r="G96" s="15">
        <v>89</v>
      </c>
      <c r="H96" s="762">
        <v>89</v>
      </c>
      <c r="I96" s="15"/>
      <c r="J96" s="15"/>
      <c r="K96" s="15"/>
    </row>
    <row r="97" spans="1:11">
      <c r="A97" s="12">
        <v>91</v>
      </c>
      <c r="B97" s="12" t="s">
        <v>228</v>
      </c>
      <c r="C97" s="15" t="s">
        <v>187</v>
      </c>
      <c r="D97" s="15" t="s">
        <v>188</v>
      </c>
      <c r="E97" s="10" t="s">
        <v>16</v>
      </c>
      <c r="F97" s="15" t="s">
        <v>99</v>
      </c>
      <c r="G97" s="15">
        <v>225</v>
      </c>
      <c r="H97" s="762">
        <v>223</v>
      </c>
      <c r="I97" s="15">
        <v>2</v>
      </c>
      <c r="J97" s="15"/>
      <c r="K97" s="15"/>
    </row>
    <row r="98" spans="1:11">
      <c r="A98" s="12">
        <v>92</v>
      </c>
      <c r="B98" s="12" t="s">
        <v>228</v>
      </c>
      <c r="C98" s="15" t="s">
        <v>187</v>
      </c>
      <c r="D98" s="15" t="s">
        <v>188</v>
      </c>
      <c r="E98" s="10" t="s">
        <v>17</v>
      </c>
      <c r="F98" s="15" t="s">
        <v>100</v>
      </c>
      <c r="G98" s="15">
        <v>264</v>
      </c>
      <c r="H98" s="762">
        <v>263</v>
      </c>
      <c r="I98" s="15">
        <v>1</v>
      </c>
      <c r="J98" s="15"/>
      <c r="K98" s="15"/>
    </row>
    <row r="99" spans="1:11">
      <c r="A99" s="12">
        <v>93</v>
      </c>
      <c r="B99" s="12" t="s">
        <v>228</v>
      </c>
      <c r="C99" s="15" t="s">
        <v>187</v>
      </c>
      <c r="D99" s="15" t="s">
        <v>188</v>
      </c>
      <c r="E99" s="10" t="s">
        <v>18</v>
      </c>
      <c r="F99" s="15" t="s">
        <v>101</v>
      </c>
      <c r="G99" s="15">
        <v>220</v>
      </c>
      <c r="H99" s="762">
        <v>212</v>
      </c>
      <c r="I99" s="15">
        <v>2</v>
      </c>
      <c r="J99" s="15">
        <v>6</v>
      </c>
      <c r="K99" s="15"/>
    </row>
    <row r="100" spans="1:11">
      <c r="A100" s="12">
        <v>94</v>
      </c>
      <c r="B100" s="12" t="s">
        <v>228</v>
      </c>
      <c r="C100" s="15" t="s">
        <v>187</v>
      </c>
      <c r="D100" s="15" t="s">
        <v>188</v>
      </c>
      <c r="E100" s="10" t="s">
        <v>19</v>
      </c>
      <c r="F100" s="15" t="s">
        <v>102</v>
      </c>
      <c r="G100" s="15">
        <v>782</v>
      </c>
      <c r="H100" s="762">
        <v>757</v>
      </c>
      <c r="I100" s="15">
        <v>6</v>
      </c>
      <c r="J100" s="15">
        <v>19</v>
      </c>
      <c r="K100" s="15"/>
    </row>
    <row r="101" spans="1:11">
      <c r="A101" s="12">
        <v>95</v>
      </c>
      <c r="B101" s="12" t="s">
        <v>228</v>
      </c>
      <c r="C101" s="15" t="s">
        <v>187</v>
      </c>
      <c r="D101" s="15" t="s">
        <v>188</v>
      </c>
      <c r="E101" s="10" t="s">
        <v>20</v>
      </c>
      <c r="F101" s="15" t="s">
        <v>103</v>
      </c>
      <c r="G101" s="15">
        <v>161</v>
      </c>
      <c r="H101" s="762">
        <v>161</v>
      </c>
      <c r="I101" s="15"/>
      <c r="J101" s="15"/>
      <c r="K101" s="15"/>
    </row>
    <row r="102" spans="1:11">
      <c r="A102" s="12">
        <v>96</v>
      </c>
      <c r="B102" s="12" t="s">
        <v>228</v>
      </c>
      <c r="C102" s="15" t="s">
        <v>187</v>
      </c>
      <c r="D102" s="15" t="s">
        <v>188</v>
      </c>
      <c r="E102" s="10" t="s">
        <v>21</v>
      </c>
      <c r="F102" s="15" t="s">
        <v>104</v>
      </c>
      <c r="G102" s="15">
        <v>279</v>
      </c>
      <c r="H102" s="762">
        <v>271</v>
      </c>
      <c r="I102" s="15">
        <v>5</v>
      </c>
      <c r="J102" s="15">
        <v>6</v>
      </c>
      <c r="K102" s="15"/>
    </row>
    <row r="103" spans="1:11">
      <c r="A103" s="12">
        <v>97</v>
      </c>
      <c r="B103" s="12" t="s">
        <v>228</v>
      </c>
      <c r="C103" s="15" t="s">
        <v>187</v>
      </c>
      <c r="D103" s="15" t="s">
        <v>188</v>
      </c>
      <c r="E103" s="10" t="s">
        <v>22</v>
      </c>
      <c r="F103" s="15" t="s">
        <v>105</v>
      </c>
      <c r="G103" s="15">
        <v>184</v>
      </c>
      <c r="H103" s="762">
        <v>179</v>
      </c>
      <c r="I103" s="15">
        <v>4</v>
      </c>
      <c r="J103" s="15">
        <v>2</v>
      </c>
      <c r="K103" s="15"/>
    </row>
    <row r="104" spans="1:11">
      <c r="A104" s="12">
        <v>98</v>
      </c>
      <c r="B104" s="12" t="s">
        <v>228</v>
      </c>
      <c r="C104" s="15" t="s">
        <v>187</v>
      </c>
      <c r="D104" s="15" t="s">
        <v>188</v>
      </c>
      <c r="E104" s="10" t="s">
        <v>23</v>
      </c>
      <c r="F104" s="15" t="s">
        <v>106</v>
      </c>
      <c r="G104" s="15">
        <v>107</v>
      </c>
      <c r="H104" s="762">
        <v>107</v>
      </c>
      <c r="I104" s="15"/>
      <c r="J104" s="15"/>
      <c r="K104" s="15"/>
    </row>
    <row r="105" spans="1:11">
      <c r="A105" s="12">
        <v>99</v>
      </c>
      <c r="B105" s="12" t="s">
        <v>228</v>
      </c>
      <c r="C105" s="15" t="s">
        <v>187</v>
      </c>
      <c r="D105" s="15" t="s">
        <v>188</v>
      </c>
      <c r="E105" s="10" t="s">
        <v>10</v>
      </c>
      <c r="F105" s="15" t="s">
        <v>107</v>
      </c>
      <c r="G105" s="15">
        <v>40</v>
      </c>
      <c r="H105" s="762">
        <v>40</v>
      </c>
      <c r="I105" s="15"/>
      <c r="J105" s="15"/>
      <c r="K105" s="15"/>
    </row>
    <row r="106" spans="1:11">
      <c r="A106" s="12">
        <v>100</v>
      </c>
      <c r="B106" s="12" t="s">
        <v>228</v>
      </c>
      <c r="C106" s="15" t="s">
        <v>187</v>
      </c>
      <c r="D106" s="15" t="s">
        <v>188</v>
      </c>
      <c r="E106" s="10" t="s">
        <v>229</v>
      </c>
      <c r="F106" s="15" t="s">
        <v>24</v>
      </c>
      <c r="G106" s="15">
        <v>78</v>
      </c>
      <c r="H106" s="762">
        <v>75</v>
      </c>
      <c r="I106" s="15">
        <v>2</v>
      </c>
      <c r="J106" s="15">
        <v>1</v>
      </c>
      <c r="K106" s="15"/>
    </row>
    <row r="107" spans="1:11">
      <c r="A107" s="12">
        <v>101</v>
      </c>
      <c r="B107" s="12" t="s">
        <v>228</v>
      </c>
      <c r="C107" s="15" t="s">
        <v>187</v>
      </c>
      <c r="D107" s="15" t="s">
        <v>188</v>
      </c>
      <c r="E107" s="10" t="s">
        <v>230</v>
      </c>
      <c r="F107" s="15" t="s">
        <v>25</v>
      </c>
      <c r="G107" s="15">
        <v>204</v>
      </c>
      <c r="H107" s="762">
        <v>204</v>
      </c>
      <c r="I107" s="15"/>
      <c r="J107" s="15"/>
      <c r="K107" s="15"/>
    </row>
    <row r="108" spans="1:11">
      <c r="A108" s="12">
        <v>102</v>
      </c>
      <c r="B108" s="12" t="s">
        <v>228</v>
      </c>
      <c r="C108" s="15" t="s">
        <v>187</v>
      </c>
      <c r="D108" s="15" t="s">
        <v>188</v>
      </c>
      <c r="E108" s="10" t="s">
        <v>231</v>
      </c>
      <c r="F108" s="15" t="s">
        <v>26</v>
      </c>
      <c r="G108" s="15">
        <v>945</v>
      </c>
      <c r="H108" s="762">
        <v>915</v>
      </c>
      <c r="I108" s="15">
        <v>14</v>
      </c>
      <c r="J108" s="15">
        <v>19</v>
      </c>
      <c r="K108" s="15"/>
    </row>
    <row r="109" spans="1:11">
      <c r="A109" s="12">
        <v>103</v>
      </c>
      <c r="B109" s="12" t="s">
        <v>228</v>
      </c>
      <c r="C109" s="15" t="s">
        <v>187</v>
      </c>
      <c r="D109" s="15" t="s">
        <v>188</v>
      </c>
      <c r="E109" s="10" t="s">
        <v>232</v>
      </c>
      <c r="F109" s="15" t="s">
        <v>27</v>
      </c>
      <c r="G109" s="15">
        <v>149</v>
      </c>
      <c r="H109" s="762">
        <v>147</v>
      </c>
      <c r="I109" s="15">
        <v>2</v>
      </c>
      <c r="J109" s="15"/>
      <c r="K109" s="15"/>
    </row>
    <row r="110" spans="1:11">
      <c r="A110" s="12">
        <v>104</v>
      </c>
      <c r="B110" s="12" t="s">
        <v>228</v>
      </c>
      <c r="C110" s="15" t="s">
        <v>187</v>
      </c>
      <c r="D110" s="15" t="s">
        <v>188</v>
      </c>
      <c r="E110" s="10" t="s">
        <v>233</v>
      </c>
      <c r="F110" s="15" t="s">
        <v>108</v>
      </c>
      <c r="G110" s="15">
        <v>246</v>
      </c>
      <c r="H110" s="762">
        <v>240</v>
      </c>
      <c r="I110" s="15">
        <v>1</v>
      </c>
      <c r="J110" s="15">
        <v>5</v>
      </c>
      <c r="K110" s="15"/>
    </row>
    <row r="111" spans="1:11">
      <c r="A111" s="12">
        <v>105</v>
      </c>
      <c r="B111" s="12" t="s">
        <v>228</v>
      </c>
      <c r="C111" s="15" t="s">
        <v>191</v>
      </c>
      <c r="D111" s="15" t="s">
        <v>192</v>
      </c>
      <c r="E111" s="10" t="s">
        <v>82</v>
      </c>
      <c r="F111" s="15" t="s">
        <v>3</v>
      </c>
      <c r="G111" s="15">
        <v>3</v>
      </c>
      <c r="H111" s="762">
        <v>3</v>
      </c>
      <c r="I111" s="15"/>
      <c r="J111" s="15"/>
      <c r="K111" s="15"/>
    </row>
    <row r="112" spans="1:11">
      <c r="A112" s="12">
        <v>106</v>
      </c>
      <c r="B112" s="12" t="s">
        <v>228</v>
      </c>
      <c r="C112" s="15" t="s">
        <v>191</v>
      </c>
      <c r="D112" s="15" t="s">
        <v>192</v>
      </c>
      <c r="E112" s="10" t="s">
        <v>4</v>
      </c>
      <c r="F112" s="15" t="s">
        <v>88</v>
      </c>
      <c r="G112" s="15">
        <v>15</v>
      </c>
      <c r="H112" s="762">
        <v>15</v>
      </c>
      <c r="I112" s="15"/>
      <c r="J112" s="15"/>
      <c r="K112" s="15"/>
    </row>
    <row r="113" spans="1:11">
      <c r="A113" s="12">
        <v>107</v>
      </c>
      <c r="B113" s="12" t="s">
        <v>228</v>
      </c>
      <c r="C113" s="15" t="s">
        <v>191</v>
      </c>
      <c r="D113" s="15" t="s">
        <v>192</v>
      </c>
      <c r="E113" s="10" t="s">
        <v>5</v>
      </c>
      <c r="F113" s="15" t="s">
        <v>89</v>
      </c>
      <c r="G113" s="15">
        <v>26</v>
      </c>
      <c r="H113" s="762">
        <v>26</v>
      </c>
      <c r="I113" s="15"/>
      <c r="J113" s="15"/>
      <c r="K113" s="15"/>
    </row>
    <row r="114" spans="1:11">
      <c r="A114" s="12">
        <v>108</v>
      </c>
      <c r="B114" s="12" t="s">
        <v>228</v>
      </c>
      <c r="C114" s="15" t="s">
        <v>191</v>
      </c>
      <c r="D114" s="15" t="s">
        <v>192</v>
      </c>
      <c r="E114" s="10" t="s">
        <v>6</v>
      </c>
      <c r="F114" s="15" t="s">
        <v>90</v>
      </c>
      <c r="G114" s="15">
        <v>80</v>
      </c>
      <c r="H114" s="762">
        <v>80</v>
      </c>
      <c r="I114" s="15"/>
      <c r="J114" s="15"/>
      <c r="K114" s="15"/>
    </row>
    <row r="115" spans="1:11">
      <c r="A115" s="12">
        <v>109</v>
      </c>
      <c r="B115" s="12" t="s">
        <v>228</v>
      </c>
      <c r="C115" s="15" t="s">
        <v>191</v>
      </c>
      <c r="D115" s="15" t="s">
        <v>192</v>
      </c>
      <c r="E115" s="10" t="s">
        <v>7</v>
      </c>
      <c r="F115" s="15" t="s">
        <v>91</v>
      </c>
      <c r="G115" s="15">
        <v>15</v>
      </c>
      <c r="H115" s="762">
        <v>15</v>
      </c>
      <c r="I115" s="15"/>
      <c r="J115" s="15"/>
      <c r="K115" s="15"/>
    </row>
    <row r="116" spans="1:11">
      <c r="A116" s="12">
        <v>110</v>
      </c>
      <c r="B116" s="12" t="s">
        <v>228</v>
      </c>
      <c r="C116" s="15" t="s">
        <v>191</v>
      </c>
      <c r="D116" s="15" t="s">
        <v>192</v>
      </c>
      <c r="E116" s="10" t="s">
        <v>8</v>
      </c>
      <c r="F116" s="15" t="s">
        <v>92</v>
      </c>
      <c r="G116" s="15">
        <v>9</v>
      </c>
      <c r="H116" s="762">
        <v>9</v>
      </c>
      <c r="I116" s="15"/>
      <c r="J116" s="15"/>
      <c r="K116" s="15"/>
    </row>
    <row r="117" spans="1:11">
      <c r="A117" s="12">
        <v>111</v>
      </c>
      <c r="B117" s="12" t="s">
        <v>228</v>
      </c>
      <c r="C117" s="15" t="s">
        <v>191</v>
      </c>
      <c r="D117" s="15" t="s">
        <v>192</v>
      </c>
      <c r="E117" s="10" t="s">
        <v>9</v>
      </c>
      <c r="F117" s="15" t="s">
        <v>93</v>
      </c>
      <c r="G117" s="15">
        <v>16</v>
      </c>
      <c r="H117" s="762">
        <v>16</v>
      </c>
      <c r="I117" s="15"/>
      <c r="J117" s="15"/>
      <c r="K117" s="15"/>
    </row>
    <row r="118" spans="1:11">
      <c r="A118" s="12">
        <v>112</v>
      </c>
      <c r="B118" s="12" t="s">
        <v>228</v>
      </c>
      <c r="C118" s="15" t="s">
        <v>191</v>
      </c>
      <c r="D118" s="15" t="s">
        <v>192</v>
      </c>
      <c r="E118" s="10" t="s">
        <v>11</v>
      </c>
      <c r="F118" s="15" t="s">
        <v>94</v>
      </c>
      <c r="G118" s="15">
        <v>40</v>
      </c>
      <c r="H118" s="762">
        <v>35</v>
      </c>
      <c r="I118" s="15">
        <v>4</v>
      </c>
      <c r="J118" s="15">
        <v>2</v>
      </c>
      <c r="K118" s="15"/>
    </row>
    <row r="119" spans="1:11">
      <c r="A119" s="12">
        <v>113</v>
      </c>
      <c r="B119" s="12" t="s">
        <v>228</v>
      </c>
      <c r="C119" s="15" t="s">
        <v>191</v>
      </c>
      <c r="D119" s="15" t="s">
        <v>192</v>
      </c>
      <c r="E119" s="10" t="s">
        <v>12</v>
      </c>
      <c r="F119" s="15" t="s">
        <v>95</v>
      </c>
      <c r="G119" s="15">
        <v>25</v>
      </c>
      <c r="H119" s="762">
        <v>25</v>
      </c>
      <c r="I119" s="15"/>
      <c r="J119" s="15"/>
      <c r="K119" s="15"/>
    </row>
    <row r="120" spans="1:11">
      <c r="A120" s="12">
        <v>114</v>
      </c>
      <c r="B120" s="12" t="s">
        <v>228</v>
      </c>
      <c r="C120" s="15" t="s">
        <v>191</v>
      </c>
      <c r="D120" s="15" t="s">
        <v>192</v>
      </c>
      <c r="E120" s="10" t="s">
        <v>13</v>
      </c>
      <c r="F120" s="15" t="s">
        <v>96</v>
      </c>
      <c r="G120" s="15">
        <v>34</v>
      </c>
      <c r="H120" s="762">
        <v>34</v>
      </c>
      <c r="I120" s="15"/>
      <c r="J120" s="15"/>
      <c r="K120" s="15"/>
    </row>
    <row r="121" spans="1:11">
      <c r="A121" s="12">
        <v>115</v>
      </c>
      <c r="B121" s="12" t="s">
        <v>228</v>
      </c>
      <c r="C121" s="15" t="s">
        <v>191</v>
      </c>
      <c r="D121" s="15" t="s">
        <v>192</v>
      </c>
      <c r="E121" s="10" t="s">
        <v>14</v>
      </c>
      <c r="F121" s="15" t="s">
        <v>97</v>
      </c>
      <c r="G121" s="15">
        <v>37</v>
      </c>
      <c r="H121" s="762">
        <v>37</v>
      </c>
      <c r="I121" s="15"/>
      <c r="J121" s="15"/>
      <c r="K121" s="15"/>
    </row>
    <row r="122" spans="1:11">
      <c r="A122" s="12">
        <v>116</v>
      </c>
      <c r="B122" s="12" t="s">
        <v>228</v>
      </c>
      <c r="C122" s="15" t="s">
        <v>191</v>
      </c>
      <c r="D122" s="15" t="s">
        <v>192</v>
      </c>
      <c r="E122" s="10" t="s">
        <v>15</v>
      </c>
      <c r="F122" s="15" t="s">
        <v>98</v>
      </c>
      <c r="G122" s="15">
        <v>25</v>
      </c>
      <c r="H122" s="762">
        <v>24</v>
      </c>
      <c r="I122" s="15">
        <v>1</v>
      </c>
      <c r="J122" s="15"/>
      <c r="K122" s="15"/>
    </row>
    <row r="123" spans="1:11">
      <c r="A123" s="12">
        <v>117</v>
      </c>
      <c r="B123" s="12" t="s">
        <v>228</v>
      </c>
      <c r="C123" s="15" t="s">
        <v>191</v>
      </c>
      <c r="D123" s="15" t="s">
        <v>192</v>
      </c>
      <c r="E123" s="10" t="s">
        <v>16</v>
      </c>
      <c r="F123" s="15" t="s">
        <v>99</v>
      </c>
      <c r="G123" s="15">
        <v>27</v>
      </c>
      <c r="H123" s="762">
        <v>27</v>
      </c>
      <c r="I123" s="15"/>
      <c r="J123" s="15"/>
      <c r="K123" s="15"/>
    </row>
    <row r="124" spans="1:11">
      <c r="A124" s="12">
        <v>118</v>
      </c>
      <c r="B124" s="12" t="s">
        <v>228</v>
      </c>
      <c r="C124" s="15" t="s">
        <v>191</v>
      </c>
      <c r="D124" s="15" t="s">
        <v>192</v>
      </c>
      <c r="E124" s="10" t="s">
        <v>17</v>
      </c>
      <c r="F124" s="15" t="s">
        <v>100</v>
      </c>
      <c r="G124" s="15">
        <v>47</v>
      </c>
      <c r="H124" s="762">
        <v>47</v>
      </c>
      <c r="I124" s="15"/>
      <c r="J124" s="15"/>
      <c r="K124" s="15"/>
    </row>
    <row r="125" spans="1:11">
      <c r="A125" s="12">
        <v>119</v>
      </c>
      <c r="B125" s="12" t="s">
        <v>228</v>
      </c>
      <c r="C125" s="15" t="s">
        <v>191</v>
      </c>
      <c r="D125" s="15" t="s">
        <v>192</v>
      </c>
      <c r="E125" s="10" t="s">
        <v>18</v>
      </c>
      <c r="F125" s="15" t="s">
        <v>101</v>
      </c>
      <c r="G125" s="15">
        <v>18</v>
      </c>
      <c r="H125" s="762">
        <v>18</v>
      </c>
      <c r="I125" s="15"/>
      <c r="J125" s="15"/>
      <c r="K125" s="15"/>
    </row>
    <row r="126" spans="1:11">
      <c r="A126" s="12">
        <v>120</v>
      </c>
      <c r="B126" s="12" t="s">
        <v>228</v>
      </c>
      <c r="C126" s="15" t="s">
        <v>191</v>
      </c>
      <c r="D126" s="15" t="s">
        <v>192</v>
      </c>
      <c r="E126" s="10" t="s">
        <v>19</v>
      </c>
      <c r="F126" s="15" t="s">
        <v>102</v>
      </c>
      <c r="G126" s="15">
        <v>71</v>
      </c>
      <c r="H126" s="762">
        <v>70</v>
      </c>
      <c r="I126" s="15"/>
      <c r="J126" s="15">
        <v>1</v>
      </c>
      <c r="K126" s="15"/>
    </row>
    <row r="127" spans="1:11">
      <c r="A127" s="12">
        <v>121</v>
      </c>
      <c r="B127" s="12" t="s">
        <v>228</v>
      </c>
      <c r="C127" s="15" t="s">
        <v>191</v>
      </c>
      <c r="D127" s="15" t="s">
        <v>192</v>
      </c>
      <c r="E127" s="10" t="s">
        <v>20</v>
      </c>
      <c r="F127" s="15" t="s">
        <v>103</v>
      </c>
      <c r="G127" s="15">
        <v>19</v>
      </c>
      <c r="H127" s="762">
        <v>19</v>
      </c>
      <c r="I127" s="15"/>
      <c r="J127" s="15"/>
      <c r="K127" s="15"/>
    </row>
    <row r="128" spans="1:11">
      <c r="A128" s="12">
        <v>122</v>
      </c>
      <c r="B128" s="12" t="s">
        <v>228</v>
      </c>
      <c r="C128" s="15" t="s">
        <v>191</v>
      </c>
      <c r="D128" s="15" t="s">
        <v>192</v>
      </c>
      <c r="E128" s="10" t="s">
        <v>21</v>
      </c>
      <c r="F128" s="15" t="s">
        <v>104</v>
      </c>
      <c r="G128" s="15">
        <v>62</v>
      </c>
      <c r="H128" s="762">
        <v>62</v>
      </c>
      <c r="I128" s="15"/>
      <c r="J128" s="15"/>
      <c r="K128" s="15"/>
    </row>
    <row r="129" spans="1:11">
      <c r="A129" s="12">
        <v>123</v>
      </c>
      <c r="B129" s="12" t="s">
        <v>228</v>
      </c>
      <c r="C129" s="15" t="s">
        <v>191</v>
      </c>
      <c r="D129" s="15" t="s">
        <v>192</v>
      </c>
      <c r="E129" s="10" t="s">
        <v>22</v>
      </c>
      <c r="F129" s="15" t="s">
        <v>105</v>
      </c>
      <c r="G129" s="15">
        <v>23</v>
      </c>
      <c r="H129" s="762">
        <v>23</v>
      </c>
      <c r="I129" s="15"/>
      <c r="J129" s="15"/>
      <c r="K129" s="15"/>
    </row>
    <row r="130" spans="1:11">
      <c r="A130" s="12">
        <v>124</v>
      </c>
      <c r="B130" s="12" t="s">
        <v>228</v>
      </c>
      <c r="C130" s="15" t="s">
        <v>191</v>
      </c>
      <c r="D130" s="15" t="s">
        <v>192</v>
      </c>
      <c r="E130" s="10" t="s">
        <v>23</v>
      </c>
      <c r="F130" s="15" t="s">
        <v>106</v>
      </c>
      <c r="G130" s="15">
        <v>12</v>
      </c>
      <c r="H130" s="762">
        <v>12</v>
      </c>
      <c r="I130" s="15"/>
      <c r="J130" s="15"/>
      <c r="K130" s="15"/>
    </row>
    <row r="131" spans="1:11">
      <c r="A131" s="12">
        <v>125</v>
      </c>
      <c r="B131" s="12" t="s">
        <v>228</v>
      </c>
      <c r="C131" s="15" t="s">
        <v>191</v>
      </c>
      <c r="D131" s="15" t="s">
        <v>192</v>
      </c>
      <c r="E131" s="10" t="s">
        <v>10</v>
      </c>
      <c r="F131" s="15" t="s">
        <v>107</v>
      </c>
      <c r="G131" s="15">
        <v>5</v>
      </c>
      <c r="H131" s="762">
        <v>5</v>
      </c>
      <c r="I131" s="15"/>
      <c r="J131" s="15"/>
      <c r="K131" s="15"/>
    </row>
    <row r="132" spans="1:11">
      <c r="A132" s="12">
        <v>126</v>
      </c>
      <c r="B132" s="12" t="s">
        <v>228</v>
      </c>
      <c r="C132" s="15" t="s">
        <v>191</v>
      </c>
      <c r="D132" s="15" t="s">
        <v>192</v>
      </c>
      <c r="E132" s="10" t="s">
        <v>229</v>
      </c>
      <c r="F132" s="15" t="s">
        <v>24</v>
      </c>
      <c r="G132" s="15">
        <v>5</v>
      </c>
      <c r="H132" s="762">
        <v>5</v>
      </c>
      <c r="I132" s="15"/>
      <c r="J132" s="15"/>
      <c r="K132" s="15"/>
    </row>
    <row r="133" spans="1:11">
      <c r="A133" s="12">
        <v>127</v>
      </c>
      <c r="B133" s="12" t="s">
        <v>228</v>
      </c>
      <c r="C133" s="15" t="s">
        <v>191</v>
      </c>
      <c r="D133" s="15" t="s">
        <v>192</v>
      </c>
      <c r="E133" s="10" t="s">
        <v>230</v>
      </c>
      <c r="F133" s="15" t="s">
        <v>25</v>
      </c>
      <c r="G133" s="15">
        <v>35</v>
      </c>
      <c r="H133" s="762">
        <v>34</v>
      </c>
      <c r="I133" s="15">
        <v>1</v>
      </c>
      <c r="J133" s="15"/>
      <c r="K133" s="15"/>
    </row>
    <row r="134" spans="1:11">
      <c r="A134" s="12">
        <v>128</v>
      </c>
      <c r="B134" s="12" t="s">
        <v>228</v>
      </c>
      <c r="C134" s="15" t="s">
        <v>191</v>
      </c>
      <c r="D134" s="15" t="s">
        <v>192</v>
      </c>
      <c r="E134" s="10" t="s">
        <v>231</v>
      </c>
      <c r="F134" s="15" t="s">
        <v>26</v>
      </c>
      <c r="G134" s="15">
        <v>68</v>
      </c>
      <c r="H134" s="762">
        <v>65</v>
      </c>
      <c r="I134" s="15">
        <v>2</v>
      </c>
      <c r="J134" s="15">
        <v>1</v>
      </c>
      <c r="K134" s="15"/>
    </row>
    <row r="135" spans="1:11">
      <c r="A135" s="12">
        <v>129</v>
      </c>
      <c r="B135" s="12" t="s">
        <v>228</v>
      </c>
      <c r="C135" s="15" t="s">
        <v>191</v>
      </c>
      <c r="D135" s="15" t="s">
        <v>192</v>
      </c>
      <c r="E135" s="10" t="s">
        <v>232</v>
      </c>
      <c r="F135" s="15" t="s">
        <v>27</v>
      </c>
      <c r="G135" s="15">
        <v>26</v>
      </c>
      <c r="H135" s="762">
        <v>26</v>
      </c>
      <c r="I135" s="15"/>
      <c r="J135" s="15"/>
      <c r="K135" s="15"/>
    </row>
    <row r="136" spans="1:11">
      <c r="A136" s="12">
        <v>130</v>
      </c>
      <c r="B136" s="12" t="s">
        <v>228</v>
      </c>
      <c r="C136" s="15" t="s">
        <v>191</v>
      </c>
      <c r="D136" s="15" t="s">
        <v>192</v>
      </c>
      <c r="E136" s="10" t="s">
        <v>233</v>
      </c>
      <c r="F136" s="15" t="s">
        <v>108</v>
      </c>
      <c r="G136" s="15">
        <v>35</v>
      </c>
      <c r="H136" s="762">
        <v>35</v>
      </c>
      <c r="I136" s="15"/>
      <c r="J136" s="15"/>
      <c r="K136" s="15"/>
    </row>
    <row r="137" spans="1:11">
      <c r="A137" s="12">
        <v>131</v>
      </c>
      <c r="B137" s="12" t="s">
        <v>234</v>
      </c>
      <c r="C137" s="15" t="s">
        <v>221</v>
      </c>
      <c r="D137" s="15" t="s">
        <v>222</v>
      </c>
      <c r="E137" s="10" t="s">
        <v>82</v>
      </c>
      <c r="F137" s="15" t="s">
        <v>3</v>
      </c>
      <c r="G137" s="15">
        <v>1</v>
      </c>
      <c r="H137" s="762"/>
      <c r="I137" s="15"/>
      <c r="J137" s="15">
        <v>1</v>
      </c>
      <c r="K137" s="15"/>
    </row>
    <row r="138" spans="1:11">
      <c r="A138" s="12">
        <v>132</v>
      </c>
      <c r="B138" s="12" t="s">
        <v>234</v>
      </c>
      <c r="C138" s="15" t="s">
        <v>221</v>
      </c>
      <c r="D138" s="15" t="s">
        <v>222</v>
      </c>
      <c r="E138" s="10" t="s">
        <v>4</v>
      </c>
      <c r="F138" s="15" t="s">
        <v>88</v>
      </c>
      <c r="G138" s="15">
        <v>127</v>
      </c>
      <c r="H138" s="762">
        <v>1</v>
      </c>
      <c r="I138" s="15">
        <v>4</v>
      </c>
      <c r="J138" s="15">
        <v>29</v>
      </c>
      <c r="K138" s="15">
        <v>93</v>
      </c>
    </row>
    <row r="139" spans="1:11">
      <c r="A139" s="12">
        <v>133</v>
      </c>
      <c r="B139" s="12" t="s">
        <v>234</v>
      </c>
      <c r="C139" s="15" t="s">
        <v>221</v>
      </c>
      <c r="D139" s="15" t="s">
        <v>222</v>
      </c>
      <c r="E139" s="10" t="s">
        <v>5</v>
      </c>
      <c r="F139" s="15" t="s">
        <v>89</v>
      </c>
      <c r="G139" s="15">
        <v>5</v>
      </c>
      <c r="H139" s="762"/>
      <c r="I139" s="15"/>
      <c r="J139" s="15">
        <v>5</v>
      </c>
      <c r="K139" s="15"/>
    </row>
    <row r="140" spans="1:11">
      <c r="A140" s="12">
        <v>134</v>
      </c>
      <c r="B140" s="12" t="s">
        <v>234</v>
      </c>
      <c r="C140" s="15" t="s">
        <v>221</v>
      </c>
      <c r="D140" s="15" t="s">
        <v>222</v>
      </c>
      <c r="E140" s="10" t="s">
        <v>6</v>
      </c>
      <c r="F140" s="15" t="s">
        <v>90</v>
      </c>
      <c r="G140" s="15">
        <v>64</v>
      </c>
      <c r="H140" s="762"/>
      <c r="I140" s="15">
        <v>7</v>
      </c>
      <c r="J140" s="15">
        <v>46</v>
      </c>
      <c r="K140" s="15">
        <v>12</v>
      </c>
    </row>
    <row r="141" spans="1:11">
      <c r="A141" s="12">
        <v>135</v>
      </c>
      <c r="B141" s="12" t="s">
        <v>234</v>
      </c>
      <c r="C141" s="15" t="s">
        <v>221</v>
      </c>
      <c r="D141" s="15" t="s">
        <v>222</v>
      </c>
      <c r="E141" s="10">
        <v>1805</v>
      </c>
      <c r="F141" s="15" t="s">
        <v>91</v>
      </c>
      <c r="G141" s="15"/>
      <c r="H141" s="762"/>
      <c r="I141" s="15"/>
      <c r="J141" s="15"/>
      <c r="K141" s="15"/>
    </row>
    <row r="142" spans="1:11">
      <c r="A142" s="12">
        <v>136</v>
      </c>
      <c r="B142" s="12" t="s">
        <v>234</v>
      </c>
      <c r="C142" s="15" t="s">
        <v>221</v>
      </c>
      <c r="D142" s="15" t="s">
        <v>222</v>
      </c>
      <c r="E142" s="10" t="s">
        <v>8</v>
      </c>
      <c r="F142" s="15" t="s">
        <v>92</v>
      </c>
      <c r="G142" s="15">
        <v>16</v>
      </c>
      <c r="H142" s="762"/>
      <c r="I142" s="15"/>
      <c r="J142" s="15">
        <v>11</v>
      </c>
      <c r="K142" s="15">
        <v>6</v>
      </c>
    </row>
    <row r="143" spans="1:11">
      <c r="A143" s="12">
        <v>137</v>
      </c>
      <c r="B143" s="12" t="s">
        <v>234</v>
      </c>
      <c r="C143" s="15" t="s">
        <v>221</v>
      </c>
      <c r="D143" s="15" t="s">
        <v>222</v>
      </c>
      <c r="E143" s="10" t="s">
        <v>9</v>
      </c>
      <c r="F143" s="15" t="s">
        <v>93</v>
      </c>
      <c r="G143" s="15">
        <v>3</v>
      </c>
      <c r="H143" s="762"/>
      <c r="I143" s="15">
        <v>1</v>
      </c>
      <c r="J143" s="15">
        <v>2</v>
      </c>
      <c r="K143" s="15"/>
    </row>
    <row r="144" spans="1:11">
      <c r="A144" s="12">
        <v>138</v>
      </c>
      <c r="B144" s="12" t="s">
        <v>234</v>
      </c>
      <c r="C144" s="15" t="s">
        <v>221</v>
      </c>
      <c r="D144" s="15" t="s">
        <v>222</v>
      </c>
      <c r="E144" s="10" t="s">
        <v>11</v>
      </c>
      <c r="F144" s="15" t="s">
        <v>94</v>
      </c>
      <c r="G144" s="15">
        <v>2</v>
      </c>
      <c r="H144" s="762"/>
      <c r="I144" s="15">
        <v>1</v>
      </c>
      <c r="J144" s="15">
        <v>1</v>
      </c>
      <c r="K144" s="15"/>
    </row>
    <row r="145" spans="1:11">
      <c r="A145" s="12">
        <v>139</v>
      </c>
      <c r="B145" s="12" t="s">
        <v>234</v>
      </c>
      <c r="C145" s="15" t="s">
        <v>221</v>
      </c>
      <c r="D145" s="15" t="s">
        <v>222</v>
      </c>
      <c r="E145" s="10" t="s">
        <v>12</v>
      </c>
      <c r="F145" s="15" t="s">
        <v>95</v>
      </c>
      <c r="G145" s="15">
        <v>3</v>
      </c>
      <c r="H145" s="762"/>
      <c r="I145" s="15"/>
      <c r="J145" s="15">
        <v>2</v>
      </c>
      <c r="K145" s="15">
        <v>1</v>
      </c>
    </row>
    <row r="146" spans="1:11">
      <c r="A146" s="12">
        <v>140</v>
      </c>
      <c r="B146" s="12" t="s">
        <v>234</v>
      </c>
      <c r="C146" s="15" t="s">
        <v>221</v>
      </c>
      <c r="D146" s="15" t="s">
        <v>222</v>
      </c>
      <c r="E146" s="10" t="s">
        <v>13</v>
      </c>
      <c r="F146" s="15" t="s">
        <v>96</v>
      </c>
      <c r="G146" s="15">
        <v>5</v>
      </c>
      <c r="H146" s="762"/>
      <c r="I146" s="15"/>
      <c r="J146" s="15">
        <v>5</v>
      </c>
      <c r="K146" s="15"/>
    </row>
    <row r="147" spans="1:11">
      <c r="A147" s="12">
        <v>141</v>
      </c>
      <c r="B147" s="12" t="s">
        <v>234</v>
      </c>
      <c r="C147" s="15" t="s">
        <v>221</v>
      </c>
      <c r="D147" s="15" t="s">
        <v>222</v>
      </c>
      <c r="E147" s="10" t="s">
        <v>14</v>
      </c>
      <c r="F147" s="15" t="s">
        <v>97</v>
      </c>
      <c r="G147" s="15">
        <v>1</v>
      </c>
      <c r="H147" s="762"/>
      <c r="I147" s="15"/>
      <c r="J147" s="15">
        <v>1</v>
      </c>
      <c r="K147" s="15"/>
    </row>
    <row r="148" spans="1:11">
      <c r="A148" s="12">
        <v>142</v>
      </c>
      <c r="B148" s="12" t="s">
        <v>234</v>
      </c>
      <c r="C148" s="15" t="s">
        <v>221</v>
      </c>
      <c r="D148" s="15" t="s">
        <v>222</v>
      </c>
      <c r="E148" s="10" t="s">
        <v>15</v>
      </c>
      <c r="F148" s="15" t="s">
        <v>98</v>
      </c>
      <c r="G148" s="15">
        <v>1</v>
      </c>
      <c r="H148" s="762"/>
      <c r="I148" s="15"/>
      <c r="J148" s="15"/>
      <c r="K148" s="15">
        <v>1</v>
      </c>
    </row>
    <row r="149" spans="1:11">
      <c r="A149" s="12">
        <v>143</v>
      </c>
      <c r="B149" s="12" t="s">
        <v>234</v>
      </c>
      <c r="C149" s="15" t="s">
        <v>221</v>
      </c>
      <c r="D149" s="15" t="s">
        <v>222</v>
      </c>
      <c r="E149" s="10" t="s">
        <v>16</v>
      </c>
      <c r="F149" s="15" t="s">
        <v>99</v>
      </c>
      <c r="G149" s="15">
        <v>76</v>
      </c>
      <c r="H149" s="762"/>
      <c r="I149" s="15">
        <v>9</v>
      </c>
      <c r="J149" s="15">
        <v>58</v>
      </c>
      <c r="K149" s="15">
        <v>9</v>
      </c>
    </row>
    <row r="150" spans="1:11">
      <c r="A150" s="12">
        <v>144</v>
      </c>
      <c r="B150" s="12" t="s">
        <v>234</v>
      </c>
      <c r="C150" s="15" t="s">
        <v>221</v>
      </c>
      <c r="D150" s="15" t="s">
        <v>222</v>
      </c>
      <c r="E150" s="10" t="s">
        <v>17</v>
      </c>
      <c r="F150" s="15" t="s">
        <v>100</v>
      </c>
      <c r="G150" s="15">
        <v>6</v>
      </c>
      <c r="H150" s="762"/>
      <c r="I150" s="15">
        <v>1</v>
      </c>
      <c r="J150" s="15">
        <v>4</v>
      </c>
      <c r="K150" s="15">
        <v>1</v>
      </c>
    </row>
    <row r="151" spans="1:11">
      <c r="A151" s="12">
        <v>145</v>
      </c>
      <c r="B151" s="12" t="s">
        <v>234</v>
      </c>
      <c r="C151" s="15" t="s">
        <v>221</v>
      </c>
      <c r="D151" s="15" t="s">
        <v>222</v>
      </c>
      <c r="E151" s="10" t="s">
        <v>18</v>
      </c>
      <c r="F151" s="15" t="s">
        <v>101</v>
      </c>
      <c r="G151" s="15">
        <v>4</v>
      </c>
      <c r="H151" s="762"/>
      <c r="I151" s="15">
        <v>1</v>
      </c>
      <c r="J151" s="15">
        <v>3</v>
      </c>
      <c r="K151" s="15"/>
    </row>
    <row r="152" spans="1:11">
      <c r="A152" s="12">
        <v>146</v>
      </c>
      <c r="B152" s="12" t="s">
        <v>234</v>
      </c>
      <c r="C152" s="15" t="s">
        <v>221</v>
      </c>
      <c r="D152" s="15" t="s">
        <v>222</v>
      </c>
      <c r="E152" s="10" t="s">
        <v>19</v>
      </c>
      <c r="F152" s="15" t="s">
        <v>102</v>
      </c>
      <c r="G152" s="15">
        <v>58</v>
      </c>
      <c r="H152" s="762"/>
      <c r="I152" s="15">
        <v>8</v>
      </c>
      <c r="J152" s="15">
        <v>27</v>
      </c>
      <c r="K152" s="15">
        <v>25</v>
      </c>
    </row>
    <row r="153" spans="1:11">
      <c r="A153" s="12">
        <v>147</v>
      </c>
      <c r="B153" s="12" t="s">
        <v>234</v>
      </c>
      <c r="C153" s="15" t="s">
        <v>221</v>
      </c>
      <c r="D153" s="15" t="s">
        <v>222</v>
      </c>
      <c r="E153" s="10" t="s">
        <v>20</v>
      </c>
      <c r="F153" s="15" t="s">
        <v>103</v>
      </c>
      <c r="G153" s="15">
        <v>1</v>
      </c>
      <c r="H153" s="762"/>
      <c r="I153" s="15"/>
      <c r="J153" s="15"/>
      <c r="K153" s="15">
        <v>1</v>
      </c>
    </row>
    <row r="154" spans="1:11">
      <c r="A154" s="12">
        <v>148</v>
      </c>
      <c r="B154" s="12" t="s">
        <v>234</v>
      </c>
      <c r="C154" s="15" t="s">
        <v>221</v>
      </c>
      <c r="D154" s="15" t="s">
        <v>222</v>
      </c>
      <c r="E154" s="10">
        <v>1818</v>
      </c>
      <c r="F154" s="15" t="s">
        <v>104</v>
      </c>
      <c r="G154" s="15"/>
      <c r="H154" s="762"/>
      <c r="I154" s="15"/>
      <c r="J154" s="15"/>
      <c r="K154" s="15"/>
    </row>
    <row r="155" spans="1:11">
      <c r="A155" s="12">
        <v>149</v>
      </c>
      <c r="B155" s="12" t="s">
        <v>234</v>
      </c>
      <c r="C155" s="15" t="s">
        <v>221</v>
      </c>
      <c r="D155" s="15" t="s">
        <v>222</v>
      </c>
      <c r="E155" s="10" t="s">
        <v>22</v>
      </c>
      <c r="F155" s="15" t="s">
        <v>105</v>
      </c>
      <c r="G155" s="15">
        <v>15</v>
      </c>
      <c r="H155" s="762"/>
      <c r="I155" s="15">
        <v>2</v>
      </c>
      <c r="J155" s="15">
        <v>7</v>
      </c>
      <c r="K155" s="15">
        <v>6</v>
      </c>
    </row>
    <row r="156" spans="1:11">
      <c r="A156" s="12">
        <v>150</v>
      </c>
      <c r="B156" s="12" t="s">
        <v>234</v>
      </c>
      <c r="C156" s="15" t="s">
        <v>221</v>
      </c>
      <c r="D156" s="15" t="s">
        <v>222</v>
      </c>
      <c r="E156" s="10" t="s">
        <v>23</v>
      </c>
      <c r="F156" s="15" t="s">
        <v>106</v>
      </c>
      <c r="G156" s="15">
        <v>17</v>
      </c>
      <c r="H156" s="762"/>
      <c r="I156" s="15"/>
      <c r="J156" s="15">
        <v>6</v>
      </c>
      <c r="K156" s="15">
        <v>11</v>
      </c>
    </row>
    <row r="157" spans="1:11">
      <c r="A157" s="12">
        <v>151</v>
      </c>
      <c r="B157" s="12" t="s">
        <v>234</v>
      </c>
      <c r="C157" s="15" t="s">
        <v>221</v>
      </c>
      <c r="D157" s="15" t="s">
        <v>222</v>
      </c>
      <c r="E157" s="10">
        <v>1821</v>
      </c>
      <c r="F157" s="15" t="s">
        <v>107</v>
      </c>
      <c r="G157" s="15"/>
      <c r="H157" s="762"/>
      <c r="I157" s="15"/>
      <c r="J157" s="15"/>
      <c r="K157" s="15"/>
    </row>
    <row r="158" spans="1:11">
      <c r="A158" s="12">
        <v>152</v>
      </c>
      <c r="B158" s="12" t="s">
        <v>234</v>
      </c>
      <c r="C158" s="15" t="s">
        <v>221</v>
      </c>
      <c r="D158" s="15" t="s">
        <v>222</v>
      </c>
      <c r="E158" s="10" t="s">
        <v>229</v>
      </c>
      <c r="F158" s="15" t="s">
        <v>24</v>
      </c>
      <c r="G158" s="15">
        <v>1</v>
      </c>
      <c r="H158" s="762"/>
      <c r="I158" s="15">
        <v>1</v>
      </c>
      <c r="J158" s="15"/>
      <c r="K158" s="15"/>
    </row>
    <row r="159" spans="1:11">
      <c r="A159" s="12">
        <v>153</v>
      </c>
      <c r="B159" s="12" t="s">
        <v>234</v>
      </c>
      <c r="C159" s="15" t="s">
        <v>221</v>
      </c>
      <c r="D159" s="15" t="s">
        <v>222</v>
      </c>
      <c r="E159" s="10" t="s">
        <v>230</v>
      </c>
      <c r="F159" s="15" t="s">
        <v>25</v>
      </c>
      <c r="G159" s="15">
        <v>76</v>
      </c>
      <c r="H159" s="762"/>
      <c r="I159" s="15">
        <v>3</v>
      </c>
      <c r="J159" s="15">
        <v>55</v>
      </c>
      <c r="K159" s="15">
        <v>18</v>
      </c>
    </row>
    <row r="160" spans="1:11">
      <c r="A160" s="12">
        <v>154</v>
      </c>
      <c r="B160" s="12" t="s">
        <v>234</v>
      </c>
      <c r="C160" s="15" t="s">
        <v>221</v>
      </c>
      <c r="D160" s="15" t="s">
        <v>222</v>
      </c>
      <c r="E160" s="10" t="s">
        <v>231</v>
      </c>
      <c r="F160" s="15" t="s">
        <v>26</v>
      </c>
      <c r="G160" s="15">
        <v>86</v>
      </c>
      <c r="H160" s="762"/>
      <c r="I160" s="15">
        <v>8</v>
      </c>
      <c r="J160" s="15">
        <v>49</v>
      </c>
      <c r="K160" s="15">
        <v>31</v>
      </c>
    </row>
    <row r="161" spans="1:11">
      <c r="A161" s="12">
        <v>155</v>
      </c>
      <c r="B161" s="12" t="s">
        <v>234</v>
      </c>
      <c r="C161" s="15" t="s">
        <v>221</v>
      </c>
      <c r="D161" s="15" t="s">
        <v>222</v>
      </c>
      <c r="E161" s="10">
        <v>1864</v>
      </c>
      <c r="F161" s="15" t="s">
        <v>27</v>
      </c>
      <c r="G161" s="15"/>
      <c r="H161" s="762"/>
      <c r="I161" s="15"/>
      <c r="J161" s="15"/>
      <c r="K161" s="15"/>
    </row>
    <row r="162" spans="1:11">
      <c r="A162" s="12">
        <v>156</v>
      </c>
      <c r="B162" s="12" t="s">
        <v>234</v>
      </c>
      <c r="C162" s="15" t="s">
        <v>221</v>
      </c>
      <c r="D162" s="15" t="s">
        <v>222</v>
      </c>
      <c r="E162" s="10" t="s">
        <v>233</v>
      </c>
      <c r="F162" s="15" t="s">
        <v>108</v>
      </c>
      <c r="G162" s="15">
        <v>4</v>
      </c>
      <c r="H162" s="762"/>
      <c r="I162" s="15"/>
      <c r="J162" s="15">
        <v>2</v>
      </c>
      <c r="K162" s="15">
        <v>2</v>
      </c>
    </row>
    <row r="163" spans="1:11">
      <c r="A163" s="12">
        <v>157</v>
      </c>
      <c r="B163" s="12" t="s">
        <v>235</v>
      </c>
      <c r="C163" s="15" t="s">
        <v>207</v>
      </c>
      <c r="D163" s="15" t="s">
        <v>208</v>
      </c>
      <c r="E163" s="10" t="s">
        <v>82</v>
      </c>
      <c r="F163" s="15" t="s">
        <v>3</v>
      </c>
      <c r="G163" s="15">
        <v>3</v>
      </c>
      <c r="H163" s="762"/>
      <c r="I163" s="15"/>
      <c r="J163" s="15">
        <v>3</v>
      </c>
      <c r="K163" s="15"/>
    </row>
    <row r="164" spans="1:11">
      <c r="A164" s="12">
        <v>158</v>
      </c>
      <c r="B164" s="12" t="s">
        <v>235</v>
      </c>
      <c r="C164" s="15" t="s">
        <v>207</v>
      </c>
      <c r="D164" s="15" t="s">
        <v>208</v>
      </c>
      <c r="E164" s="10" t="s">
        <v>4</v>
      </c>
      <c r="F164" s="15" t="s">
        <v>88</v>
      </c>
      <c r="G164" s="15">
        <v>62</v>
      </c>
      <c r="H164" s="762"/>
      <c r="I164" s="15">
        <v>1</v>
      </c>
      <c r="J164" s="15">
        <v>58</v>
      </c>
      <c r="K164" s="15">
        <v>3</v>
      </c>
    </row>
    <row r="165" spans="1:11">
      <c r="A165" s="12">
        <v>159</v>
      </c>
      <c r="B165" s="12" t="s">
        <v>235</v>
      </c>
      <c r="C165" s="15" t="s">
        <v>207</v>
      </c>
      <c r="D165" s="15" t="s">
        <v>208</v>
      </c>
      <c r="E165" s="10" t="s">
        <v>5</v>
      </c>
      <c r="F165" s="15" t="s">
        <v>89</v>
      </c>
      <c r="G165" s="15">
        <v>22</v>
      </c>
      <c r="H165" s="762"/>
      <c r="I165" s="15">
        <v>4</v>
      </c>
      <c r="J165" s="15">
        <v>13</v>
      </c>
      <c r="K165" s="15">
        <v>5</v>
      </c>
    </row>
    <row r="166" spans="1:11">
      <c r="A166" s="12">
        <v>160</v>
      </c>
      <c r="B166" s="12" t="s">
        <v>235</v>
      </c>
      <c r="C166" s="15" t="s">
        <v>207</v>
      </c>
      <c r="D166" s="15" t="s">
        <v>208</v>
      </c>
      <c r="E166" s="10" t="s">
        <v>6</v>
      </c>
      <c r="F166" s="15" t="s">
        <v>90</v>
      </c>
      <c r="G166" s="15">
        <v>142</v>
      </c>
      <c r="H166" s="762"/>
      <c r="I166" s="15">
        <v>7</v>
      </c>
      <c r="J166" s="15">
        <v>132</v>
      </c>
      <c r="K166" s="15">
        <v>3</v>
      </c>
    </row>
    <row r="167" spans="1:11">
      <c r="A167" s="12">
        <v>161</v>
      </c>
      <c r="B167" s="12" t="s">
        <v>235</v>
      </c>
      <c r="C167" s="15" t="s">
        <v>207</v>
      </c>
      <c r="D167" s="15" t="s">
        <v>208</v>
      </c>
      <c r="E167" s="10" t="s">
        <v>7</v>
      </c>
      <c r="F167" s="15" t="s">
        <v>91</v>
      </c>
      <c r="G167" s="15">
        <v>43</v>
      </c>
      <c r="H167" s="762"/>
      <c r="I167" s="15">
        <v>4</v>
      </c>
      <c r="J167" s="15">
        <v>35</v>
      </c>
      <c r="K167" s="15">
        <v>5</v>
      </c>
    </row>
    <row r="168" spans="1:11">
      <c r="A168" s="12">
        <v>162</v>
      </c>
      <c r="B168" s="12" t="s">
        <v>235</v>
      </c>
      <c r="C168" s="15" t="s">
        <v>207</v>
      </c>
      <c r="D168" s="15" t="s">
        <v>208</v>
      </c>
      <c r="E168" s="10" t="s">
        <v>8</v>
      </c>
      <c r="F168" s="15" t="s">
        <v>92</v>
      </c>
      <c r="G168" s="15">
        <v>53</v>
      </c>
      <c r="H168" s="762"/>
      <c r="I168" s="15">
        <v>6</v>
      </c>
      <c r="J168" s="15">
        <v>44</v>
      </c>
      <c r="K168" s="15">
        <v>3</v>
      </c>
    </row>
    <row r="169" spans="1:11">
      <c r="A169" s="12">
        <v>163</v>
      </c>
      <c r="B169" s="12" t="s">
        <v>235</v>
      </c>
      <c r="C169" s="15" t="s">
        <v>207</v>
      </c>
      <c r="D169" s="15" t="s">
        <v>208</v>
      </c>
      <c r="E169" s="10" t="s">
        <v>9</v>
      </c>
      <c r="F169" s="15" t="s">
        <v>93</v>
      </c>
      <c r="G169" s="15">
        <v>33</v>
      </c>
      <c r="H169" s="762">
        <v>1</v>
      </c>
      <c r="I169" s="15">
        <v>3</v>
      </c>
      <c r="J169" s="15">
        <v>29</v>
      </c>
      <c r="K169" s="15"/>
    </row>
    <row r="170" spans="1:11">
      <c r="A170" s="12">
        <v>164</v>
      </c>
      <c r="B170" s="12" t="s">
        <v>235</v>
      </c>
      <c r="C170" s="15" t="s">
        <v>207</v>
      </c>
      <c r="D170" s="15" t="s">
        <v>208</v>
      </c>
      <c r="E170" s="10" t="s">
        <v>11</v>
      </c>
      <c r="F170" s="15" t="s">
        <v>94</v>
      </c>
      <c r="G170" s="15">
        <v>3</v>
      </c>
      <c r="H170" s="762"/>
      <c r="I170" s="15">
        <v>3</v>
      </c>
      <c r="J170" s="15"/>
      <c r="K170" s="15"/>
    </row>
    <row r="171" spans="1:11">
      <c r="A171" s="12">
        <v>165</v>
      </c>
      <c r="B171" s="12" t="s">
        <v>235</v>
      </c>
      <c r="C171" s="15" t="s">
        <v>207</v>
      </c>
      <c r="D171" s="15" t="s">
        <v>208</v>
      </c>
      <c r="E171" s="10" t="s">
        <v>12</v>
      </c>
      <c r="F171" s="15" t="s">
        <v>95</v>
      </c>
      <c r="G171" s="15">
        <v>2</v>
      </c>
      <c r="H171" s="762"/>
      <c r="I171" s="15"/>
      <c r="J171" s="15">
        <v>2</v>
      </c>
      <c r="K171" s="15"/>
    </row>
    <row r="172" spans="1:11">
      <c r="A172" s="12">
        <v>166</v>
      </c>
      <c r="B172" s="12" t="s">
        <v>235</v>
      </c>
      <c r="C172" s="15" t="s">
        <v>207</v>
      </c>
      <c r="D172" s="15" t="s">
        <v>208</v>
      </c>
      <c r="E172" s="10" t="s">
        <v>13</v>
      </c>
      <c r="F172" s="15" t="s">
        <v>96</v>
      </c>
      <c r="G172" s="15">
        <v>7</v>
      </c>
      <c r="H172" s="762"/>
      <c r="I172" s="15">
        <v>2</v>
      </c>
      <c r="J172" s="15">
        <v>5</v>
      </c>
      <c r="K172" s="15"/>
    </row>
    <row r="173" spans="1:11">
      <c r="A173" s="12">
        <v>167</v>
      </c>
      <c r="B173" s="12" t="s">
        <v>235</v>
      </c>
      <c r="C173" s="15" t="s">
        <v>207</v>
      </c>
      <c r="D173" s="15" t="s">
        <v>208</v>
      </c>
      <c r="E173" s="10" t="s">
        <v>14</v>
      </c>
      <c r="F173" s="15" t="s">
        <v>97</v>
      </c>
      <c r="G173" s="15">
        <v>5</v>
      </c>
      <c r="H173" s="762"/>
      <c r="I173" s="15">
        <v>1</v>
      </c>
      <c r="J173" s="15">
        <v>4</v>
      </c>
      <c r="K173" s="15"/>
    </row>
    <row r="174" spans="1:11">
      <c r="A174" s="12">
        <v>168</v>
      </c>
      <c r="B174" s="12" t="s">
        <v>235</v>
      </c>
      <c r="C174" s="15" t="s">
        <v>207</v>
      </c>
      <c r="D174" s="15" t="s">
        <v>208</v>
      </c>
      <c r="E174" s="10" t="s">
        <v>15</v>
      </c>
      <c r="F174" s="15" t="s">
        <v>98</v>
      </c>
      <c r="G174" s="15">
        <v>22</v>
      </c>
      <c r="H174" s="762"/>
      <c r="I174" s="15">
        <v>12</v>
      </c>
      <c r="J174" s="15">
        <v>10</v>
      </c>
      <c r="K174" s="15"/>
    </row>
    <row r="175" spans="1:11">
      <c r="A175" s="12">
        <v>169</v>
      </c>
      <c r="B175" s="12" t="s">
        <v>235</v>
      </c>
      <c r="C175" s="15" t="s">
        <v>207</v>
      </c>
      <c r="D175" s="15" t="s">
        <v>208</v>
      </c>
      <c r="E175" s="10" t="s">
        <v>16</v>
      </c>
      <c r="F175" s="15" t="s">
        <v>99</v>
      </c>
      <c r="G175" s="15">
        <v>75</v>
      </c>
      <c r="H175" s="762">
        <v>1</v>
      </c>
      <c r="I175" s="15">
        <v>5</v>
      </c>
      <c r="J175" s="15">
        <v>69</v>
      </c>
      <c r="K175" s="15"/>
    </row>
    <row r="176" spans="1:11">
      <c r="A176" s="12">
        <v>170</v>
      </c>
      <c r="B176" s="12" t="s">
        <v>235</v>
      </c>
      <c r="C176" s="15" t="s">
        <v>207</v>
      </c>
      <c r="D176" s="15" t="s">
        <v>208</v>
      </c>
      <c r="E176" s="10" t="s">
        <v>17</v>
      </c>
      <c r="F176" s="15" t="s">
        <v>100</v>
      </c>
      <c r="G176" s="15">
        <v>23</v>
      </c>
      <c r="H176" s="762"/>
      <c r="I176" s="15">
        <v>2</v>
      </c>
      <c r="J176" s="15">
        <v>21</v>
      </c>
      <c r="K176" s="15"/>
    </row>
    <row r="177" spans="1:11">
      <c r="A177" s="12">
        <v>171</v>
      </c>
      <c r="B177" s="12" t="s">
        <v>235</v>
      </c>
      <c r="C177" s="15" t="s">
        <v>207</v>
      </c>
      <c r="D177" s="15" t="s">
        <v>208</v>
      </c>
      <c r="E177" s="10" t="s">
        <v>18</v>
      </c>
      <c r="F177" s="15" t="s">
        <v>101</v>
      </c>
      <c r="G177" s="15">
        <v>8</v>
      </c>
      <c r="H177" s="762"/>
      <c r="I177" s="15"/>
      <c r="J177" s="15">
        <v>8</v>
      </c>
      <c r="K177" s="15"/>
    </row>
    <row r="178" spans="1:11">
      <c r="A178" s="12">
        <v>172</v>
      </c>
      <c r="B178" s="12" t="s">
        <v>235</v>
      </c>
      <c r="C178" s="15" t="s">
        <v>207</v>
      </c>
      <c r="D178" s="15" t="s">
        <v>208</v>
      </c>
      <c r="E178" s="10" t="s">
        <v>19</v>
      </c>
      <c r="F178" s="15" t="s">
        <v>102</v>
      </c>
      <c r="G178" s="15">
        <v>26</v>
      </c>
      <c r="H178" s="762"/>
      <c r="I178" s="15">
        <v>1</v>
      </c>
      <c r="J178" s="15">
        <v>25</v>
      </c>
      <c r="K178" s="15"/>
    </row>
    <row r="179" spans="1:11">
      <c r="A179" s="12">
        <v>173</v>
      </c>
      <c r="B179" s="12" t="s">
        <v>235</v>
      </c>
      <c r="C179" s="15" t="s">
        <v>207</v>
      </c>
      <c r="D179" s="15" t="s">
        <v>208</v>
      </c>
      <c r="E179" s="10" t="s">
        <v>20</v>
      </c>
      <c r="F179" s="15" t="s">
        <v>103</v>
      </c>
      <c r="G179" s="15">
        <v>39</v>
      </c>
      <c r="H179" s="762"/>
      <c r="I179" s="15">
        <v>7</v>
      </c>
      <c r="J179" s="15">
        <v>31</v>
      </c>
      <c r="K179" s="15">
        <v>1</v>
      </c>
    </row>
    <row r="180" spans="1:11">
      <c r="A180" s="12">
        <v>174</v>
      </c>
      <c r="B180" s="12" t="s">
        <v>235</v>
      </c>
      <c r="C180" s="15" t="s">
        <v>207</v>
      </c>
      <c r="D180" s="15" t="s">
        <v>208</v>
      </c>
      <c r="E180" s="10" t="s">
        <v>21</v>
      </c>
      <c r="F180" s="15" t="s">
        <v>104</v>
      </c>
      <c r="G180" s="15">
        <v>67</v>
      </c>
      <c r="H180" s="762">
        <v>1</v>
      </c>
      <c r="I180" s="15">
        <v>17</v>
      </c>
      <c r="J180" s="15">
        <v>46</v>
      </c>
      <c r="K180" s="15">
        <v>3</v>
      </c>
    </row>
    <row r="181" spans="1:11">
      <c r="A181" s="12">
        <v>175</v>
      </c>
      <c r="B181" s="12" t="s">
        <v>235</v>
      </c>
      <c r="C181" s="15" t="s">
        <v>207</v>
      </c>
      <c r="D181" s="15" t="s">
        <v>208</v>
      </c>
      <c r="E181" s="10" t="s">
        <v>22</v>
      </c>
      <c r="F181" s="15" t="s">
        <v>105</v>
      </c>
      <c r="G181" s="15">
        <v>5</v>
      </c>
      <c r="H181" s="762"/>
      <c r="I181" s="15">
        <v>1</v>
      </c>
      <c r="J181" s="15">
        <v>4</v>
      </c>
      <c r="K181" s="15"/>
    </row>
    <row r="182" spans="1:11">
      <c r="A182" s="12">
        <v>176</v>
      </c>
      <c r="B182" s="12" t="s">
        <v>235</v>
      </c>
      <c r="C182" s="15" t="s">
        <v>207</v>
      </c>
      <c r="D182" s="15" t="s">
        <v>208</v>
      </c>
      <c r="E182" s="10" t="s">
        <v>23</v>
      </c>
      <c r="F182" s="15" t="s">
        <v>106</v>
      </c>
      <c r="G182" s="15">
        <v>68</v>
      </c>
      <c r="H182" s="762"/>
      <c r="I182" s="15">
        <v>2</v>
      </c>
      <c r="J182" s="15">
        <v>59</v>
      </c>
      <c r="K182" s="15">
        <v>8</v>
      </c>
    </row>
    <row r="183" spans="1:11">
      <c r="A183" s="12">
        <v>177</v>
      </c>
      <c r="B183" s="12" t="s">
        <v>235</v>
      </c>
      <c r="C183" s="15" t="s">
        <v>207</v>
      </c>
      <c r="D183" s="15" t="s">
        <v>208</v>
      </c>
      <c r="E183" s="10" t="s">
        <v>10</v>
      </c>
      <c r="F183" s="15" t="s">
        <v>107</v>
      </c>
      <c r="G183" s="15">
        <v>36</v>
      </c>
      <c r="H183" s="762">
        <v>1</v>
      </c>
      <c r="I183" s="15">
        <v>4</v>
      </c>
      <c r="J183" s="15">
        <v>25</v>
      </c>
      <c r="K183" s="15">
        <v>7</v>
      </c>
    </row>
    <row r="184" spans="1:11">
      <c r="A184" s="12">
        <v>178</v>
      </c>
      <c r="B184" s="12" t="s">
        <v>235</v>
      </c>
      <c r="C184" s="15" t="s">
        <v>207</v>
      </c>
      <c r="D184" s="15" t="s">
        <v>208</v>
      </c>
      <c r="E184" s="10" t="s">
        <v>229</v>
      </c>
      <c r="F184" s="15" t="s">
        <v>24</v>
      </c>
      <c r="G184" s="15">
        <v>34</v>
      </c>
      <c r="H184" s="762"/>
      <c r="I184" s="15">
        <v>2</v>
      </c>
      <c r="J184" s="15">
        <v>30</v>
      </c>
      <c r="K184" s="15">
        <v>2</v>
      </c>
    </row>
    <row r="185" spans="1:11">
      <c r="A185" s="12">
        <v>179</v>
      </c>
      <c r="B185" s="12" t="s">
        <v>235</v>
      </c>
      <c r="C185" s="15" t="s">
        <v>207</v>
      </c>
      <c r="D185" s="15" t="s">
        <v>208</v>
      </c>
      <c r="E185" s="10" t="s">
        <v>230</v>
      </c>
      <c r="F185" s="15" t="s">
        <v>25</v>
      </c>
      <c r="G185" s="15">
        <v>113</v>
      </c>
      <c r="H185" s="762">
        <v>1</v>
      </c>
      <c r="I185" s="15">
        <v>5</v>
      </c>
      <c r="J185" s="15">
        <v>101</v>
      </c>
      <c r="K185" s="15">
        <v>6</v>
      </c>
    </row>
    <row r="186" spans="1:11">
      <c r="A186" s="12">
        <v>180</v>
      </c>
      <c r="B186" s="12" t="s">
        <v>235</v>
      </c>
      <c r="C186" s="15" t="s">
        <v>207</v>
      </c>
      <c r="D186" s="15" t="s">
        <v>208</v>
      </c>
      <c r="E186" s="10" t="s">
        <v>231</v>
      </c>
      <c r="F186" s="15" t="s">
        <v>26</v>
      </c>
      <c r="G186" s="15">
        <v>73</v>
      </c>
      <c r="H186" s="762">
        <v>1</v>
      </c>
      <c r="I186" s="15">
        <v>10</v>
      </c>
      <c r="J186" s="15">
        <v>58</v>
      </c>
      <c r="K186" s="15">
        <v>4</v>
      </c>
    </row>
    <row r="187" spans="1:11">
      <c r="A187" s="12">
        <v>181</v>
      </c>
      <c r="B187" s="12" t="s">
        <v>235</v>
      </c>
      <c r="C187" s="15" t="s">
        <v>207</v>
      </c>
      <c r="D187" s="15" t="s">
        <v>208</v>
      </c>
      <c r="E187" s="10" t="s">
        <v>232</v>
      </c>
      <c r="F187" s="15" t="s">
        <v>27</v>
      </c>
      <c r="G187" s="15">
        <v>12</v>
      </c>
      <c r="H187" s="762"/>
      <c r="I187" s="15">
        <v>4</v>
      </c>
      <c r="J187" s="15">
        <v>9</v>
      </c>
      <c r="K187" s="15"/>
    </row>
    <row r="188" spans="1:11">
      <c r="A188" s="12">
        <v>182</v>
      </c>
      <c r="B188" s="12" t="s">
        <v>235</v>
      </c>
      <c r="C188" s="15" t="s">
        <v>207</v>
      </c>
      <c r="D188" s="15" t="s">
        <v>208</v>
      </c>
      <c r="E188" s="10" t="s">
        <v>233</v>
      </c>
      <c r="F188" s="15" t="s">
        <v>108</v>
      </c>
      <c r="G188" s="15">
        <v>34</v>
      </c>
      <c r="H188" s="762"/>
      <c r="I188" s="15">
        <v>8</v>
      </c>
      <c r="J188" s="15">
        <v>24</v>
      </c>
      <c r="K188" s="15">
        <v>2</v>
      </c>
    </row>
    <row r="189" spans="1:11">
      <c r="A189" s="12">
        <v>183</v>
      </c>
      <c r="B189" s="12" t="s">
        <v>235</v>
      </c>
      <c r="C189" s="15" t="s">
        <v>211</v>
      </c>
      <c r="D189" s="15" t="s">
        <v>212</v>
      </c>
      <c r="E189" s="10">
        <v>1801</v>
      </c>
      <c r="F189" s="15" t="s">
        <v>3</v>
      </c>
      <c r="G189" s="15"/>
      <c r="H189" s="762"/>
      <c r="I189" s="15"/>
      <c r="J189" s="15"/>
      <c r="K189" s="15"/>
    </row>
    <row r="190" spans="1:11">
      <c r="A190" s="12">
        <v>184</v>
      </c>
      <c r="B190" s="12" t="s">
        <v>235</v>
      </c>
      <c r="C190" s="15" t="s">
        <v>211</v>
      </c>
      <c r="D190" s="15" t="s">
        <v>212</v>
      </c>
      <c r="E190" s="10">
        <v>1802</v>
      </c>
      <c r="F190" s="15" t="s">
        <v>88</v>
      </c>
      <c r="G190" s="15"/>
      <c r="H190" s="762"/>
      <c r="I190" s="15"/>
      <c r="J190" s="15"/>
      <c r="K190" s="15"/>
    </row>
    <row r="191" spans="1:11">
      <c r="A191" s="12">
        <v>185</v>
      </c>
      <c r="B191" s="12" t="s">
        <v>235</v>
      </c>
      <c r="C191" s="15" t="s">
        <v>211</v>
      </c>
      <c r="D191" s="15" t="s">
        <v>212</v>
      </c>
      <c r="E191" s="10">
        <v>1803</v>
      </c>
      <c r="F191" s="15" t="s">
        <v>89</v>
      </c>
      <c r="G191" s="15"/>
      <c r="H191" s="762"/>
      <c r="I191" s="15"/>
      <c r="J191" s="15"/>
      <c r="K191" s="15"/>
    </row>
    <row r="192" spans="1:11">
      <c r="A192" s="12">
        <v>186</v>
      </c>
      <c r="B192" s="12" t="s">
        <v>235</v>
      </c>
      <c r="C192" s="15" t="s">
        <v>211</v>
      </c>
      <c r="D192" s="15" t="s">
        <v>212</v>
      </c>
      <c r="E192" s="10" t="s">
        <v>6</v>
      </c>
      <c r="F192" s="15" t="s">
        <v>90</v>
      </c>
      <c r="G192" s="15">
        <v>1</v>
      </c>
      <c r="H192" s="762"/>
      <c r="I192" s="15"/>
      <c r="J192" s="15">
        <v>1</v>
      </c>
      <c r="K192" s="15"/>
    </row>
    <row r="193" spans="1:11">
      <c r="A193" s="12">
        <v>187</v>
      </c>
      <c r="B193" s="12" t="s">
        <v>235</v>
      </c>
      <c r="C193" s="15" t="s">
        <v>211</v>
      </c>
      <c r="D193" s="15" t="s">
        <v>212</v>
      </c>
      <c r="E193" s="10">
        <v>1805</v>
      </c>
      <c r="F193" s="15" t="s">
        <v>91</v>
      </c>
      <c r="G193" s="15"/>
      <c r="H193" s="762"/>
      <c r="I193" s="15"/>
      <c r="J193" s="15"/>
      <c r="K193" s="15"/>
    </row>
    <row r="194" spans="1:11">
      <c r="A194" s="12">
        <v>188</v>
      </c>
      <c r="B194" s="12" t="s">
        <v>235</v>
      </c>
      <c r="C194" s="15" t="s">
        <v>211</v>
      </c>
      <c r="D194" s="15" t="s">
        <v>212</v>
      </c>
      <c r="E194" s="10">
        <v>1806</v>
      </c>
      <c r="F194" s="15" t="s">
        <v>92</v>
      </c>
      <c r="G194" s="15"/>
      <c r="H194" s="762"/>
      <c r="I194" s="15"/>
      <c r="J194" s="15"/>
      <c r="K194" s="15"/>
    </row>
    <row r="195" spans="1:11">
      <c r="A195" s="12">
        <v>189</v>
      </c>
      <c r="B195" s="12" t="s">
        <v>235</v>
      </c>
      <c r="C195" s="15" t="s">
        <v>211</v>
      </c>
      <c r="D195" s="15" t="s">
        <v>212</v>
      </c>
      <c r="E195" s="10">
        <v>1807</v>
      </c>
      <c r="F195" s="15" t="s">
        <v>93</v>
      </c>
      <c r="G195" s="15"/>
      <c r="H195" s="762"/>
      <c r="I195" s="15"/>
      <c r="J195" s="15"/>
      <c r="K195" s="15"/>
    </row>
    <row r="196" spans="1:11">
      <c r="A196" s="12">
        <v>190</v>
      </c>
      <c r="B196" s="12" t="s">
        <v>235</v>
      </c>
      <c r="C196" s="15" t="s">
        <v>211</v>
      </c>
      <c r="D196" s="15" t="s">
        <v>212</v>
      </c>
      <c r="E196" s="10" t="s">
        <v>11</v>
      </c>
      <c r="F196" s="15" t="s">
        <v>94</v>
      </c>
      <c r="G196" s="15">
        <v>2</v>
      </c>
      <c r="H196" s="762"/>
      <c r="I196" s="15">
        <v>1</v>
      </c>
      <c r="J196" s="15">
        <v>1</v>
      </c>
      <c r="K196" s="15"/>
    </row>
    <row r="197" spans="1:11">
      <c r="A197" s="12">
        <v>191</v>
      </c>
      <c r="B197" s="12" t="s">
        <v>235</v>
      </c>
      <c r="C197" s="15" t="s">
        <v>211</v>
      </c>
      <c r="D197" s="15" t="s">
        <v>212</v>
      </c>
      <c r="E197" s="10">
        <v>1809</v>
      </c>
      <c r="F197" s="15" t="s">
        <v>95</v>
      </c>
      <c r="G197" s="15"/>
      <c r="H197" s="762"/>
      <c r="I197" s="15"/>
      <c r="J197" s="15"/>
      <c r="K197" s="15"/>
    </row>
    <row r="198" spans="1:11">
      <c r="A198" s="12">
        <v>192</v>
      </c>
      <c r="B198" s="12" t="s">
        <v>235</v>
      </c>
      <c r="C198" s="15" t="s">
        <v>211</v>
      </c>
      <c r="D198" s="15" t="s">
        <v>212</v>
      </c>
      <c r="E198" s="10" t="s">
        <v>13</v>
      </c>
      <c r="F198" s="15" t="s">
        <v>96</v>
      </c>
      <c r="G198" s="15">
        <v>5</v>
      </c>
      <c r="H198" s="762"/>
      <c r="I198" s="15">
        <v>2</v>
      </c>
      <c r="J198" s="15">
        <v>3</v>
      </c>
      <c r="K198" s="15"/>
    </row>
    <row r="199" spans="1:11">
      <c r="A199" s="12">
        <v>193</v>
      </c>
      <c r="B199" s="12" t="s">
        <v>235</v>
      </c>
      <c r="C199" s="15" t="s">
        <v>211</v>
      </c>
      <c r="D199" s="15" t="s">
        <v>212</v>
      </c>
      <c r="E199" s="10">
        <v>1811</v>
      </c>
      <c r="F199" s="15" t="s">
        <v>97</v>
      </c>
      <c r="G199" s="15"/>
      <c r="H199" s="762"/>
      <c r="I199" s="15"/>
      <c r="J199" s="15"/>
      <c r="K199" s="15"/>
    </row>
    <row r="200" spans="1:11">
      <c r="A200" s="12">
        <v>194</v>
      </c>
      <c r="B200" s="12" t="s">
        <v>235</v>
      </c>
      <c r="C200" s="15" t="s">
        <v>211</v>
      </c>
      <c r="D200" s="15" t="s">
        <v>212</v>
      </c>
      <c r="E200" s="10">
        <v>1812</v>
      </c>
      <c r="F200" s="15" t="s">
        <v>98</v>
      </c>
      <c r="G200" s="15"/>
      <c r="H200" s="762"/>
      <c r="I200" s="15"/>
      <c r="J200" s="15"/>
      <c r="K200" s="15"/>
    </row>
    <row r="201" spans="1:11">
      <c r="A201" s="12">
        <v>195</v>
      </c>
      <c r="B201" s="12" t="s">
        <v>235</v>
      </c>
      <c r="C201" s="15" t="s">
        <v>211</v>
      </c>
      <c r="D201" s="15" t="s">
        <v>212</v>
      </c>
      <c r="E201" s="10">
        <v>1813</v>
      </c>
      <c r="F201" s="15" t="s">
        <v>99</v>
      </c>
      <c r="G201" s="15"/>
      <c r="H201" s="762"/>
      <c r="I201" s="15"/>
      <c r="J201" s="15"/>
      <c r="K201" s="15"/>
    </row>
    <row r="202" spans="1:11">
      <c r="A202" s="12">
        <v>196</v>
      </c>
      <c r="B202" s="12" t="s">
        <v>235</v>
      </c>
      <c r="C202" s="15" t="s">
        <v>211</v>
      </c>
      <c r="D202" s="15" t="s">
        <v>212</v>
      </c>
      <c r="E202" s="10">
        <v>1814</v>
      </c>
      <c r="F202" s="15" t="s">
        <v>100</v>
      </c>
      <c r="G202" s="15"/>
      <c r="H202" s="762"/>
      <c r="I202" s="15"/>
      <c r="J202" s="15"/>
      <c r="K202" s="15"/>
    </row>
    <row r="203" spans="1:11">
      <c r="A203" s="12">
        <v>197</v>
      </c>
      <c r="B203" s="12" t="s">
        <v>235</v>
      </c>
      <c r="C203" s="15" t="s">
        <v>211</v>
      </c>
      <c r="D203" s="15" t="s">
        <v>212</v>
      </c>
      <c r="E203" s="10" t="s">
        <v>18</v>
      </c>
      <c r="F203" s="15" t="s">
        <v>101</v>
      </c>
      <c r="G203" s="15">
        <v>2</v>
      </c>
      <c r="H203" s="762"/>
      <c r="I203" s="15">
        <v>1</v>
      </c>
      <c r="J203" s="15">
        <v>1</v>
      </c>
      <c r="K203" s="15"/>
    </row>
    <row r="204" spans="1:11">
      <c r="A204" s="12">
        <v>198</v>
      </c>
      <c r="B204" s="12" t="s">
        <v>235</v>
      </c>
      <c r="C204" s="15" t="s">
        <v>211</v>
      </c>
      <c r="D204" s="15" t="s">
        <v>212</v>
      </c>
      <c r="E204" s="10" t="s">
        <v>19</v>
      </c>
      <c r="F204" s="15" t="s">
        <v>102</v>
      </c>
      <c r="G204" s="15">
        <v>10</v>
      </c>
      <c r="H204" s="762"/>
      <c r="I204" s="15">
        <v>4</v>
      </c>
      <c r="J204" s="15">
        <v>5</v>
      </c>
      <c r="K204" s="15">
        <v>1</v>
      </c>
    </row>
    <row r="205" spans="1:11">
      <c r="A205" s="12">
        <v>199</v>
      </c>
      <c r="B205" s="12" t="s">
        <v>235</v>
      </c>
      <c r="C205" s="15" t="s">
        <v>211</v>
      </c>
      <c r="D205" s="15" t="s">
        <v>212</v>
      </c>
      <c r="E205" s="10">
        <v>1817</v>
      </c>
      <c r="F205" s="15" t="s">
        <v>103</v>
      </c>
      <c r="G205" s="15"/>
      <c r="H205" s="762"/>
      <c r="I205" s="15"/>
      <c r="J205" s="15"/>
      <c r="K205" s="15"/>
    </row>
    <row r="206" spans="1:11">
      <c r="A206" s="12">
        <v>200</v>
      </c>
      <c r="B206" s="12" t="s">
        <v>235</v>
      </c>
      <c r="C206" s="15" t="s">
        <v>211</v>
      </c>
      <c r="D206" s="15" t="s">
        <v>212</v>
      </c>
      <c r="E206" s="10">
        <v>1818</v>
      </c>
      <c r="F206" s="15" t="s">
        <v>104</v>
      </c>
      <c r="G206" s="15"/>
      <c r="H206" s="762"/>
      <c r="I206" s="15"/>
      <c r="J206" s="15"/>
      <c r="K206" s="15"/>
    </row>
    <row r="207" spans="1:11">
      <c r="A207" s="12">
        <v>201</v>
      </c>
      <c r="B207" s="12" t="s">
        <v>235</v>
      </c>
      <c r="C207" s="15" t="s">
        <v>211</v>
      </c>
      <c r="D207" s="15" t="s">
        <v>212</v>
      </c>
      <c r="E207" s="10" t="s">
        <v>22</v>
      </c>
      <c r="F207" s="15" t="s">
        <v>105</v>
      </c>
      <c r="G207" s="15">
        <v>4</v>
      </c>
      <c r="H207" s="762"/>
      <c r="I207" s="15">
        <v>1</v>
      </c>
      <c r="J207" s="15">
        <v>3</v>
      </c>
      <c r="K207" s="15"/>
    </row>
    <row r="208" spans="1:11">
      <c r="A208" s="12">
        <v>202</v>
      </c>
      <c r="B208" s="12" t="s">
        <v>235</v>
      </c>
      <c r="C208" s="15" t="s">
        <v>211</v>
      </c>
      <c r="D208" s="15" t="s">
        <v>212</v>
      </c>
      <c r="E208" s="10">
        <v>1820</v>
      </c>
      <c r="F208" s="15" t="s">
        <v>106</v>
      </c>
      <c r="G208" s="15"/>
      <c r="H208" s="762"/>
      <c r="I208" s="15"/>
      <c r="J208" s="15"/>
      <c r="K208" s="15"/>
    </row>
    <row r="209" spans="1:11">
      <c r="A209" s="12">
        <v>203</v>
      </c>
      <c r="B209" s="12" t="s">
        <v>235</v>
      </c>
      <c r="C209" s="15" t="s">
        <v>211</v>
      </c>
      <c r="D209" s="15" t="s">
        <v>212</v>
      </c>
      <c r="E209" s="10">
        <v>1821</v>
      </c>
      <c r="F209" s="15" t="s">
        <v>107</v>
      </c>
      <c r="G209" s="15"/>
      <c r="H209" s="762"/>
      <c r="I209" s="15"/>
      <c r="J209" s="15"/>
      <c r="K209" s="15"/>
    </row>
    <row r="210" spans="1:11">
      <c r="A210" s="12">
        <v>204</v>
      </c>
      <c r="B210" s="12" t="s">
        <v>235</v>
      </c>
      <c r="C210" s="15" t="s">
        <v>211</v>
      </c>
      <c r="D210" s="15" t="s">
        <v>212</v>
      </c>
      <c r="E210" s="10">
        <v>1861</v>
      </c>
      <c r="F210" s="15" t="s">
        <v>24</v>
      </c>
      <c r="G210" s="15"/>
      <c r="H210" s="762"/>
      <c r="I210" s="15"/>
      <c r="J210" s="15"/>
      <c r="K210" s="15"/>
    </row>
    <row r="211" spans="1:11">
      <c r="A211" s="12">
        <v>205</v>
      </c>
      <c r="B211" s="12" t="s">
        <v>235</v>
      </c>
      <c r="C211" s="15" t="s">
        <v>211</v>
      </c>
      <c r="D211" s="15" t="s">
        <v>212</v>
      </c>
      <c r="E211" s="10">
        <v>1862</v>
      </c>
      <c r="F211" s="15" t="s">
        <v>25</v>
      </c>
      <c r="G211" s="15"/>
      <c r="H211" s="762"/>
      <c r="I211" s="15"/>
      <c r="J211" s="15"/>
      <c r="K211" s="15"/>
    </row>
    <row r="212" spans="1:11" ht="16.5" customHeight="1">
      <c r="A212" s="12">
        <v>206</v>
      </c>
      <c r="B212" s="12" t="s">
        <v>235</v>
      </c>
      <c r="C212" s="15" t="s">
        <v>211</v>
      </c>
      <c r="D212" s="15" t="s">
        <v>212</v>
      </c>
      <c r="E212" s="10" t="s">
        <v>231</v>
      </c>
      <c r="F212" s="15" t="s">
        <v>26</v>
      </c>
      <c r="G212" s="15">
        <v>46</v>
      </c>
      <c r="H212" s="762"/>
      <c r="I212" s="15">
        <v>10</v>
      </c>
      <c r="J212" s="15">
        <v>34</v>
      </c>
      <c r="K212" s="15">
        <v>3</v>
      </c>
    </row>
    <row r="213" spans="1:11" ht="16.5" customHeight="1">
      <c r="A213" s="12">
        <v>207</v>
      </c>
      <c r="B213" s="12" t="s">
        <v>235</v>
      </c>
      <c r="C213" s="15" t="s">
        <v>211</v>
      </c>
      <c r="D213" s="15" t="s">
        <v>212</v>
      </c>
      <c r="E213" s="10">
        <v>1864</v>
      </c>
      <c r="F213" s="15" t="s">
        <v>27</v>
      </c>
      <c r="G213" s="15"/>
      <c r="H213" s="762"/>
      <c r="I213" s="15"/>
      <c r="J213" s="15"/>
      <c r="K213" s="15"/>
    </row>
    <row r="214" spans="1:11" ht="16.5" customHeight="1">
      <c r="A214" s="12">
        <v>208</v>
      </c>
      <c r="B214" s="12" t="s">
        <v>235</v>
      </c>
      <c r="C214" s="15" t="s">
        <v>211</v>
      </c>
      <c r="D214" s="15" t="s">
        <v>212</v>
      </c>
      <c r="E214" s="10" t="s">
        <v>233</v>
      </c>
      <c r="F214" s="15" t="s">
        <v>108</v>
      </c>
      <c r="G214" s="15"/>
      <c r="H214" s="762"/>
      <c r="I214" s="15"/>
      <c r="J214" s="15"/>
      <c r="K214" s="15"/>
    </row>
    <row r="215" spans="1:11" ht="16.5" customHeight="1">
      <c r="A215" s="12">
        <v>209</v>
      </c>
      <c r="B215" s="12" t="s">
        <v>235</v>
      </c>
      <c r="C215" s="15" t="s">
        <v>213</v>
      </c>
      <c r="D215" s="15" t="s">
        <v>214</v>
      </c>
      <c r="E215" s="10">
        <v>1801</v>
      </c>
      <c r="F215" s="15" t="s">
        <v>3</v>
      </c>
      <c r="G215" s="15"/>
      <c r="H215" s="762"/>
      <c r="I215" s="15"/>
      <c r="J215" s="15"/>
      <c r="K215" s="15"/>
    </row>
    <row r="216" spans="1:11" ht="16.5" customHeight="1">
      <c r="A216" s="12">
        <v>210</v>
      </c>
      <c r="B216" s="12" t="s">
        <v>235</v>
      </c>
      <c r="C216" s="15" t="s">
        <v>213</v>
      </c>
      <c r="D216" s="15" t="s">
        <v>214</v>
      </c>
      <c r="E216" s="10">
        <v>1802</v>
      </c>
      <c r="F216" s="15" t="s">
        <v>88</v>
      </c>
      <c r="G216" s="15"/>
      <c r="H216" s="762"/>
      <c r="I216" s="15"/>
      <c r="J216" s="15"/>
      <c r="K216" s="15"/>
    </row>
    <row r="217" spans="1:11" ht="16.5" customHeight="1">
      <c r="A217" s="12">
        <v>211</v>
      </c>
      <c r="B217" s="12" t="s">
        <v>235</v>
      </c>
      <c r="C217" s="15" t="s">
        <v>213</v>
      </c>
      <c r="D217" s="15" t="s">
        <v>214</v>
      </c>
      <c r="E217" s="10">
        <v>1803</v>
      </c>
      <c r="F217" s="15" t="s">
        <v>89</v>
      </c>
      <c r="G217" s="15"/>
      <c r="H217" s="762"/>
      <c r="I217" s="15"/>
      <c r="J217" s="15"/>
      <c r="K217" s="15"/>
    </row>
    <row r="218" spans="1:11" ht="16.5" customHeight="1">
      <c r="A218" s="12">
        <v>212</v>
      </c>
      <c r="B218" s="12" t="s">
        <v>235</v>
      </c>
      <c r="C218" s="15" t="s">
        <v>213</v>
      </c>
      <c r="D218" s="15" t="s">
        <v>214</v>
      </c>
      <c r="E218" s="10">
        <v>1804</v>
      </c>
      <c r="F218" s="15" t="s">
        <v>90</v>
      </c>
      <c r="G218" s="15"/>
      <c r="H218" s="762"/>
      <c r="I218" s="15"/>
      <c r="J218" s="15"/>
      <c r="K218" s="15"/>
    </row>
    <row r="219" spans="1:11" ht="16.5" customHeight="1">
      <c r="A219" s="12">
        <v>213</v>
      </c>
      <c r="B219" s="12" t="s">
        <v>235</v>
      </c>
      <c r="C219" s="15" t="s">
        <v>213</v>
      </c>
      <c r="D219" s="15" t="s">
        <v>214</v>
      </c>
      <c r="E219" s="10">
        <v>1805</v>
      </c>
      <c r="F219" s="15" t="s">
        <v>91</v>
      </c>
      <c r="G219" s="15"/>
      <c r="H219" s="762"/>
      <c r="I219" s="15"/>
      <c r="J219" s="15"/>
      <c r="K219" s="15"/>
    </row>
    <row r="220" spans="1:11">
      <c r="A220" s="12">
        <v>214</v>
      </c>
      <c r="B220" s="12" t="s">
        <v>235</v>
      </c>
      <c r="C220" s="15" t="s">
        <v>213</v>
      </c>
      <c r="D220" s="15" t="s">
        <v>214</v>
      </c>
      <c r="E220" s="10" t="s">
        <v>8</v>
      </c>
      <c r="F220" s="15" t="s">
        <v>92</v>
      </c>
      <c r="G220" s="15">
        <v>2</v>
      </c>
      <c r="H220" s="762"/>
      <c r="I220" s="15"/>
      <c r="J220" s="15"/>
      <c r="K220" s="15">
        <v>2</v>
      </c>
    </row>
    <row r="221" spans="1:11">
      <c r="A221" s="12">
        <v>215</v>
      </c>
      <c r="B221" s="12" t="s">
        <v>235</v>
      </c>
      <c r="C221" s="15" t="s">
        <v>213</v>
      </c>
      <c r="D221" s="15" t="s">
        <v>214</v>
      </c>
      <c r="E221" s="10">
        <v>1807</v>
      </c>
      <c r="F221" s="15" t="s">
        <v>93</v>
      </c>
      <c r="G221" s="15"/>
      <c r="H221" s="762"/>
      <c r="I221" s="15"/>
      <c r="J221" s="15"/>
      <c r="K221" s="15"/>
    </row>
    <row r="222" spans="1:11">
      <c r="A222" s="12">
        <v>216</v>
      </c>
      <c r="B222" s="12" t="s">
        <v>235</v>
      </c>
      <c r="C222" s="15" t="s">
        <v>213</v>
      </c>
      <c r="D222" s="15" t="s">
        <v>214</v>
      </c>
      <c r="E222" s="10">
        <v>1808</v>
      </c>
      <c r="F222" s="15" t="s">
        <v>94</v>
      </c>
      <c r="G222" s="15"/>
      <c r="H222" s="762"/>
      <c r="I222" s="15"/>
      <c r="J222" s="15"/>
      <c r="K222" s="15"/>
    </row>
    <row r="223" spans="1:11">
      <c r="A223" s="12">
        <v>217</v>
      </c>
      <c r="B223" s="12" t="s">
        <v>235</v>
      </c>
      <c r="C223" s="15" t="s">
        <v>213</v>
      </c>
      <c r="D223" s="15" t="s">
        <v>214</v>
      </c>
      <c r="E223" s="10">
        <v>1809</v>
      </c>
      <c r="F223" s="15" t="s">
        <v>95</v>
      </c>
      <c r="G223" s="15"/>
      <c r="H223" s="762"/>
      <c r="I223" s="15"/>
      <c r="J223" s="15"/>
      <c r="K223" s="15"/>
    </row>
    <row r="224" spans="1:11">
      <c r="A224" s="12">
        <v>218</v>
      </c>
      <c r="B224" s="12" t="s">
        <v>235</v>
      </c>
      <c r="C224" s="15" t="s">
        <v>213</v>
      </c>
      <c r="D224" s="15" t="s">
        <v>214</v>
      </c>
      <c r="E224" s="10">
        <v>1810</v>
      </c>
      <c r="F224" s="15" t="s">
        <v>96</v>
      </c>
      <c r="G224" s="15"/>
      <c r="H224" s="762"/>
      <c r="I224" s="15"/>
      <c r="J224" s="15"/>
      <c r="K224" s="15"/>
    </row>
    <row r="225" spans="1:11">
      <c r="A225" s="12">
        <v>219</v>
      </c>
      <c r="B225" s="12" t="s">
        <v>235</v>
      </c>
      <c r="C225" s="15" t="s">
        <v>213</v>
      </c>
      <c r="D225" s="15" t="s">
        <v>214</v>
      </c>
      <c r="E225" s="10">
        <v>1811</v>
      </c>
      <c r="F225" s="15" t="s">
        <v>97</v>
      </c>
      <c r="G225" s="15"/>
      <c r="H225" s="762"/>
      <c r="I225" s="15"/>
      <c r="J225" s="15"/>
      <c r="K225" s="15"/>
    </row>
    <row r="226" spans="1:11">
      <c r="A226" s="12">
        <v>220</v>
      </c>
      <c r="B226" s="12" t="s">
        <v>235</v>
      </c>
      <c r="C226" s="15" t="s">
        <v>213</v>
      </c>
      <c r="D226" s="15" t="s">
        <v>214</v>
      </c>
      <c r="E226" s="10">
        <v>1812</v>
      </c>
      <c r="F226" s="15" t="s">
        <v>98</v>
      </c>
      <c r="G226" s="15"/>
      <c r="H226" s="762"/>
      <c r="I226" s="15"/>
      <c r="J226" s="15"/>
      <c r="K226" s="15"/>
    </row>
    <row r="227" spans="1:11">
      <c r="A227" s="12">
        <v>221</v>
      </c>
      <c r="B227" s="12" t="s">
        <v>235</v>
      </c>
      <c r="C227" s="15" t="s">
        <v>213</v>
      </c>
      <c r="D227" s="15" t="s">
        <v>214</v>
      </c>
      <c r="E227" s="10">
        <v>1813</v>
      </c>
      <c r="F227" s="15" t="s">
        <v>99</v>
      </c>
      <c r="G227" s="15"/>
      <c r="H227" s="762"/>
      <c r="I227" s="15"/>
      <c r="J227" s="15"/>
      <c r="K227" s="15"/>
    </row>
    <row r="228" spans="1:11">
      <c r="A228" s="12">
        <v>222</v>
      </c>
      <c r="B228" s="12" t="s">
        <v>235</v>
      </c>
      <c r="C228" s="15" t="s">
        <v>213</v>
      </c>
      <c r="D228" s="15" t="s">
        <v>214</v>
      </c>
      <c r="E228" s="10">
        <v>1814</v>
      </c>
      <c r="F228" s="15" t="s">
        <v>100</v>
      </c>
      <c r="G228" s="15"/>
      <c r="H228" s="762"/>
      <c r="I228" s="15"/>
      <c r="J228" s="15"/>
      <c r="K228" s="15"/>
    </row>
    <row r="229" spans="1:11">
      <c r="A229" s="12">
        <v>223</v>
      </c>
      <c r="B229" s="12" t="s">
        <v>235</v>
      </c>
      <c r="C229" s="15" t="s">
        <v>213</v>
      </c>
      <c r="D229" s="15" t="s">
        <v>214</v>
      </c>
      <c r="E229" s="10">
        <v>1815</v>
      </c>
      <c r="F229" s="15" t="s">
        <v>101</v>
      </c>
      <c r="G229" s="15"/>
      <c r="H229" s="762"/>
      <c r="I229" s="15"/>
      <c r="J229" s="15"/>
      <c r="K229" s="15"/>
    </row>
    <row r="230" spans="1:11">
      <c r="A230" s="12">
        <v>224</v>
      </c>
      <c r="B230" s="12" t="s">
        <v>235</v>
      </c>
      <c r="C230" s="15" t="s">
        <v>213</v>
      </c>
      <c r="D230" s="15" t="s">
        <v>214</v>
      </c>
      <c r="E230" s="10" t="s">
        <v>19</v>
      </c>
      <c r="F230" s="15" t="s">
        <v>102</v>
      </c>
      <c r="G230" s="15">
        <v>5</v>
      </c>
      <c r="H230" s="762"/>
      <c r="I230" s="15"/>
      <c r="J230" s="15"/>
      <c r="K230" s="15">
        <v>5</v>
      </c>
    </row>
    <row r="231" spans="1:11">
      <c r="A231" s="12">
        <v>225</v>
      </c>
      <c r="B231" s="12" t="s">
        <v>235</v>
      </c>
      <c r="C231" s="15" t="s">
        <v>213</v>
      </c>
      <c r="D231" s="15" t="s">
        <v>214</v>
      </c>
      <c r="E231" s="10">
        <v>1817</v>
      </c>
      <c r="F231" s="15" t="s">
        <v>103</v>
      </c>
      <c r="G231" s="15"/>
      <c r="H231" s="762"/>
      <c r="I231" s="15"/>
      <c r="J231" s="15"/>
      <c r="K231" s="15"/>
    </row>
    <row r="232" spans="1:11">
      <c r="A232" s="12">
        <v>226</v>
      </c>
      <c r="B232" s="12" t="s">
        <v>235</v>
      </c>
      <c r="C232" s="15" t="s">
        <v>213</v>
      </c>
      <c r="D232" s="15" t="s">
        <v>214</v>
      </c>
      <c r="E232" s="10">
        <v>1818</v>
      </c>
      <c r="F232" s="15" t="s">
        <v>104</v>
      </c>
      <c r="G232" s="15"/>
      <c r="H232" s="762"/>
      <c r="I232" s="15"/>
      <c r="J232" s="15"/>
      <c r="K232" s="15"/>
    </row>
    <row r="233" spans="1:11">
      <c r="A233" s="12">
        <v>227</v>
      </c>
      <c r="B233" s="12" t="s">
        <v>235</v>
      </c>
      <c r="C233" s="15" t="s">
        <v>213</v>
      </c>
      <c r="D233" s="15" t="s">
        <v>214</v>
      </c>
      <c r="E233" s="10">
        <v>1819</v>
      </c>
      <c r="F233" s="15" t="s">
        <v>105</v>
      </c>
      <c r="G233" s="15"/>
      <c r="H233" s="762"/>
      <c r="I233" s="15"/>
      <c r="J233" s="15"/>
      <c r="K233" s="15"/>
    </row>
    <row r="234" spans="1:11">
      <c r="A234" s="12">
        <v>228</v>
      </c>
      <c r="B234" s="12" t="s">
        <v>235</v>
      </c>
      <c r="C234" s="15" t="s">
        <v>213</v>
      </c>
      <c r="D234" s="15" t="s">
        <v>214</v>
      </c>
      <c r="E234" s="10" t="s">
        <v>23</v>
      </c>
      <c r="F234" s="15" t="s">
        <v>106</v>
      </c>
      <c r="G234" s="15">
        <v>1</v>
      </c>
      <c r="H234" s="762"/>
      <c r="I234" s="15"/>
      <c r="J234" s="15"/>
      <c r="K234" s="15">
        <v>1</v>
      </c>
    </row>
    <row r="235" spans="1:11">
      <c r="A235" s="12">
        <v>229</v>
      </c>
      <c r="B235" s="12" t="s">
        <v>235</v>
      </c>
      <c r="C235" s="15" t="s">
        <v>213</v>
      </c>
      <c r="D235" s="15" t="s">
        <v>214</v>
      </c>
      <c r="E235" s="10">
        <v>1821</v>
      </c>
      <c r="F235" s="15" t="s">
        <v>107</v>
      </c>
      <c r="G235" s="15"/>
      <c r="H235" s="762"/>
      <c r="I235" s="15"/>
      <c r="J235" s="15"/>
      <c r="K235" s="15"/>
    </row>
    <row r="236" spans="1:11">
      <c r="A236" s="12">
        <v>230</v>
      </c>
      <c r="B236" s="12" t="s">
        <v>235</v>
      </c>
      <c r="C236" s="15" t="s">
        <v>213</v>
      </c>
      <c r="D236" s="15" t="s">
        <v>214</v>
      </c>
      <c r="E236" s="10">
        <v>1861</v>
      </c>
      <c r="F236" s="15" t="s">
        <v>24</v>
      </c>
      <c r="G236" s="15"/>
      <c r="H236" s="762"/>
      <c r="I236" s="15"/>
      <c r="J236" s="15"/>
      <c r="K236" s="15"/>
    </row>
    <row r="237" spans="1:11">
      <c r="A237" s="12">
        <v>231</v>
      </c>
      <c r="B237" s="12" t="s">
        <v>235</v>
      </c>
      <c r="C237" s="15" t="s">
        <v>213</v>
      </c>
      <c r="D237" s="15" t="s">
        <v>214</v>
      </c>
      <c r="E237" s="10">
        <v>1862</v>
      </c>
      <c r="F237" s="15" t="s">
        <v>25</v>
      </c>
      <c r="G237" s="15"/>
      <c r="H237" s="762"/>
      <c r="I237" s="15"/>
      <c r="J237" s="15"/>
      <c r="K237" s="15"/>
    </row>
    <row r="238" spans="1:11">
      <c r="A238" s="12">
        <v>232</v>
      </c>
      <c r="B238" s="12" t="s">
        <v>235</v>
      </c>
      <c r="C238" s="15" t="s">
        <v>213</v>
      </c>
      <c r="D238" s="15" t="s">
        <v>214</v>
      </c>
      <c r="E238" s="10" t="s">
        <v>231</v>
      </c>
      <c r="F238" s="15" t="s">
        <v>26</v>
      </c>
      <c r="G238" s="15">
        <v>20</v>
      </c>
      <c r="H238" s="762"/>
      <c r="I238" s="15"/>
      <c r="J238" s="15">
        <v>1</v>
      </c>
      <c r="K238" s="15">
        <v>19</v>
      </c>
    </row>
    <row r="239" spans="1:11">
      <c r="A239" s="12">
        <v>233</v>
      </c>
      <c r="B239" s="12" t="s">
        <v>235</v>
      </c>
      <c r="C239" s="15" t="s">
        <v>213</v>
      </c>
      <c r="D239" s="15" t="s">
        <v>214</v>
      </c>
      <c r="E239" s="10" t="s">
        <v>232</v>
      </c>
      <c r="F239" s="15" t="s">
        <v>27</v>
      </c>
      <c r="G239" s="15">
        <v>15</v>
      </c>
      <c r="H239" s="762"/>
      <c r="I239" s="15"/>
      <c r="J239" s="15">
        <v>3</v>
      </c>
      <c r="K239" s="15">
        <v>12</v>
      </c>
    </row>
    <row r="240" spans="1:11">
      <c r="A240" s="12">
        <v>234</v>
      </c>
      <c r="B240" s="12" t="s">
        <v>235</v>
      </c>
      <c r="C240" s="15" t="s">
        <v>213</v>
      </c>
      <c r="D240" s="15" t="s">
        <v>214</v>
      </c>
      <c r="E240" s="10" t="s">
        <v>233</v>
      </c>
      <c r="F240" s="15" t="s">
        <v>108</v>
      </c>
      <c r="G240" s="15">
        <v>3</v>
      </c>
      <c r="H240" s="762"/>
      <c r="I240" s="15"/>
      <c r="J240" s="15">
        <v>2</v>
      </c>
      <c r="K240" s="15">
        <v>1</v>
      </c>
    </row>
    <row r="241" spans="1:11">
      <c r="A241" s="12">
        <v>235</v>
      </c>
      <c r="B241" s="12" t="s">
        <v>235</v>
      </c>
      <c r="C241" s="15" t="s">
        <v>215</v>
      </c>
      <c r="D241" s="15" t="s">
        <v>216</v>
      </c>
      <c r="E241" s="10">
        <v>1801</v>
      </c>
      <c r="F241" s="15" t="s">
        <v>3</v>
      </c>
      <c r="G241" s="15"/>
      <c r="H241" s="762"/>
      <c r="I241" s="15"/>
      <c r="J241" s="15"/>
      <c r="K241" s="15"/>
    </row>
    <row r="242" spans="1:11">
      <c r="A242" s="12">
        <v>236</v>
      </c>
      <c r="B242" s="12" t="s">
        <v>235</v>
      </c>
      <c r="C242" s="15" t="s">
        <v>215</v>
      </c>
      <c r="D242" s="15" t="s">
        <v>216</v>
      </c>
      <c r="E242" s="10" t="s">
        <v>4</v>
      </c>
      <c r="F242" s="15" t="s">
        <v>88</v>
      </c>
      <c r="G242" s="15">
        <v>1</v>
      </c>
      <c r="H242" s="762"/>
      <c r="I242" s="15"/>
      <c r="J242" s="15">
        <v>1</v>
      </c>
      <c r="K242" s="15"/>
    </row>
    <row r="243" spans="1:11">
      <c r="A243" s="12">
        <v>237</v>
      </c>
      <c r="B243" s="12" t="s">
        <v>235</v>
      </c>
      <c r="C243" s="15" t="s">
        <v>215</v>
      </c>
      <c r="D243" s="15" t="s">
        <v>216</v>
      </c>
      <c r="E243" s="10" t="s">
        <v>5</v>
      </c>
      <c r="F243" s="15" t="s">
        <v>89</v>
      </c>
      <c r="G243" s="15">
        <v>1</v>
      </c>
      <c r="H243" s="762"/>
      <c r="I243" s="15"/>
      <c r="J243" s="15">
        <v>1</v>
      </c>
      <c r="K243" s="15"/>
    </row>
    <row r="244" spans="1:11">
      <c r="A244" s="12">
        <v>238</v>
      </c>
      <c r="B244" s="12" t="s">
        <v>235</v>
      </c>
      <c r="C244" s="15" t="s">
        <v>215</v>
      </c>
      <c r="D244" s="15" t="s">
        <v>216</v>
      </c>
      <c r="E244" s="10">
        <v>1804</v>
      </c>
      <c r="F244" s="15" t="s">
        <v>90</v>
      </c>
      <c r="G244" s="15"/>
      <c r="H244" s="762"/>
      <c r="I244" s="15"/>
      <c r="J244" s="15"/>
      <c r="K244" s="15"/>
    </row>
    <row r="245" spans="1:11">
      <c r="A245" s="12">
        <v>239</v>
      </c>
      <c r="B245" s="12" t="s">
        <v>235</v>
      </c>
      <c r="C245" s="15" t="s">
        <v>215</v>
      </c>
      <c r="D245" s="15" t="s">
        <v>216</v>
      </c>
      <c r="E245" s="10" t="s">
        <v>7</v>
      </c>
      <c r="F245" s="15" t="s">
        <v>91</v>
      </c>
      <c r="G245" s="15">
        <v>2</v>
      </c>
      <c r="H245" s="762"/>
      <c r="I245" s="15"/>
      <c r="J245" s="15">
        <v>2</v>
      </c>
      <c r="K245" s="15"/>
    </row>
    <row r="246" spans="1:11">
      <c r="A246" s="12">
        <v>240</v>
      </c>
      <c r="B246" s="12" t="s">
        <v>235</v>
      </c>
      <c r="C246" s="15" t="s">
        <v>215</v>
      </c>
      <c r="D246" s="15" t="s">
        <v>216</v>
      </c>
      <c r="E246" s="10">
        <v>1806</v>
      </c>
      <c r="F246" s="15" t="s">
        <v>92</v>
      </c>
      <c r="G246" s="15"/>
      <c r="H246" s="762"/>
      <c r="I246" s="15"/>
      <c r="J246" s="15"/>
      <c r="K246" s="15"/>
    </row>
    <row r="247" spans="1:11">
      <c r="A247" s="12">
        <v>241</v>
      </c>
      <c r="B247" s="12" t="s">
        <v>235</v>
      </c>
      <c r="C247" s="15" t="s">
        <v>215</v>
      </c>
      <c r="D247" s="15" t="s">
        <v>216</v>
      </c>
      <c r="E247" s="10" t="s">
        <v>9</v>
      </c>
      <c r="F247" s="15" t="s">
        <v>93</v>
      </c>
      <c r="G247" s="15">
        <v>22</v>
      </c>
      <c r="H247" s="762"/>
      <c r="I247" s="15">
        <v>7</v>
      </c>
      <c r="J247" s="15">
        <v>15</v>
      </c>
      <c r="K247" s="15"/>
    </row>
    <row r="248" spans="1:11">
      <c r="A248" s="12">
        <v>242</v>
      </c>
      <c r="B248" s="12" t="s">
        <v>235</v>
      </c>
      <c r="C248" s="15" t="s">
        <v>215</v>
      </c>
      <c r="D248" s="15" t="s">
        <v>216</v>
      </c>
      <c r="E248" s="10" t="s">
        <v>11</v>
      </c>
      <c r="F248" s="15" t="s">
        <v>94</v>
      </c>
      <c r="G248" s="15">
        <v>1</v>
      </c>
      <c r="H248" s="762"/>
      <c r="I248" s="15"/>
      <c r="J248" s="15">
        <v>1</v>
      </c>
      <c r="K248" s="15"/>
    </row>
    <row r="249" spans="1:11">
      <c r="A249" s="12">
        <v>243</v>
      </c>
      <c r="B249" s="12" t="s">
        <v>235</v>
      </c>
      <c r="C249" s="15" t="s">
        <v>215</v>
      </c>
      <c r="D249" s="15" t="s">
        <v>216</v>
      </c>
      <c r="E249" s="10">
        <v>1809</v>
      </c>
      <c r="F249" s="15" t="s">
        <v>95</v>
      </c>
      <c r="G249" s="15"/>
      <c r="H249" s="762"/>
      <c r="I249" s="15"/>
      <c r="J249" s="15"/>
      <c r="K249" s="15"/>
    </row>
    <row r="250" spans="1:11">
      <c r="A250" s="12">
        <v>244</v>
      </c>
      <c r="B250" s="12" t="s">
        <v>235</v>
      </c>
      <c r="C250" s="15" t="s">
        <v>215</v>
      </c>
      <c r="D250" s="15" t="s">
        <v>216</v>
      </c>
      <c r="E250" s="10" t="s">
        <v>13</v>
      </c>
      <c r="F250" s="15" t="s">
        <v>96</v>
      </c>
      <c r="G250" s="15">
        <v>4</v>
      </c>
      <c r="H250" s="762"/>
      <c r="I250" s="15">
        <v>1</v>
      </c>
      <c r="J250" s="15">
        <v>3</v>
      </c>
      <c r="K250" s="15"/>
    </row>
    <row r="251" spans="1:11">
      <c r="A251" s="12">
        <v>245</v>
      </c>
      <c r="B251" s="12" t="s">
        <v>235</v>
      </c>
      <c r="C251" s="15" t="s">
        <v>215</v>
      </c>
      <c r="D251" s="15" t="s">
        <v>216</v>
      </c>
      <c r="E251" s="10" t="s">
        <v>14</v>
      </c>
      <c r="F251" s="15" t="s">
        <v>97</v>
      </c>
      <c r="G251" s="15">
        <v>1</v>
      </c>
      <c r="H251" s="762"/>
      <c r="I251" s="15"/>
      <c r="J251" s="15">
        <v>1</v>
      </c>
      <c r="K251" s="15"/>
    </row>
    <row r="252" spans="1:11">
      <c r="A252" s="12">
        <v>246</v>
      </c>
      <c r="B252" s="12" t="s">
        <v>235</v>
      </c>
      <c r="C252" s="15" t="s">
        <v>215</v>
      </c>
      <c r="D252" s="15" t="s">
        <v>216</v>
      </c>
      <c r="E252" s="10">
        <v>1812</v>
      </c>
      <c r="F252" s="15" t="s">
        <v>98</v>
      </c>
      <c r="G252" s="15"/>
      <c r="H252" s="762"/>
      <c r="I252" s="15"/>
      <c r="J252" s="15"/>
      <c r="K252" s="15"/>
    </row>
    <row r="253" spans="1:11">
      <c r="A253" s="12">
        <v>247</v>
      </c>
      <c r="B253" s="12" t="s">
        <v>235</v>
      </c>
      <c r="C253" s="15" t="s">
        <v>215</v>
      </c>
      <c r="D253" s="15" t="s">
        <v>216</v>
      </c>
      <c r="E253" s="10">
        <v>1813</v>
      </c>
      <c r="F253" s="15" t="s">
        <v>99</v>
      </c>
      <c r="G253" s="15"/>
      <c r="H253" s="762"/>
      <c r="I253" s="15"/>
      <c r="J253" s="15"/>
      <c r="K253" s="15"/>
    </row>
    <row r="254" spans="1:11">
      <c r="A254" s="12">
        <v>248</v>
      </c>
      <c r="B254" s="12" t="s">
        <v>235</v>
      </c>
      <c r="C254" s="15" t="s">
        <v>215</v>
      </c>
      <c r="D254" s="15" t="s">
        <v>216</v>
      </c>
      <c r="E254" s="10" t="s">
        <v>17</v>
      </c>
      <c r="F254" s="15" t="s">
        <v>100</v>
      </c>
      <c r="G254" s="15">
        <v>1</v>
      </c>
      <c r="H254" s="762"/>
      <c r="I254" s="15">
        <v>1</v>
      </c>
      <c r="J254" s="15"/>
      <c r="K254" s="15"/>
    </row>
    <row r="255" spans="1:11">
      <c r="A255" s="12">
        <v>249</v>
      </c>
      <c r="B255" s="12" t="s">
        <v>235</v>
      </c>
      <c r="C255" s="15" t="s">
        <v>215</v>
      </c>
      <c r="D255" s="15" t="s">
        <v>216</v>
      </c>
      <c r="E255" s="10" t="s">
        <v>18</v>
      </c>
      <c r="F255" s="15" t="s">
        <v>101</v>
      </c>
      <c r="G255" s="15">
        <v>2</v>
      </c>
      <c r="H255" s="762"/>
      <c r="I255" s="15">
        <v>2</v>
      </c>
      <c r="J255" s="15"/>
      <c r="K255" s="15"/>
    </row>
    <row r="256" spans="1:11">
      <c r="A256" s="12">
        <v>250</v>
      </c>
      <c r="B256" s="12" t="s">
        <v>235</v>
      </c>
      <c r="C256" s="15" t="s">
        <v>215</v>
      </c>
      <c r="D256" s="15" t="s">
        <v>216</v>
      </c>
      <c r="E256" s="10" t="s">
        <v>19</v>
      </c>
      <c r="F256" s="15" t="s">
        <v>102</v>
      </c>
      <c r="G256" s="15">
        <v>4</v>
      </c>
      <c r="H256" s="762"/>
      <c r="I256" s="15"/>
      <c r="J256" s="15">
        <v>4</v>
      </c>
      <c r="K256" s="15"/>
    </row>
    <row r="257" spans="1:11">
      <c r="A257" s="12">
        <v>251</v>
      </c>
      <c r="B257" s="12" t="s">
        <v>235</v>
      </c>
      <c r="C257" s="15" t="s">
        <v>215</v>
      </c>
      <c r="D257" s="15" t="s">
        <v>216</v>
      </c>
      <c r="E257" s="10" t="s">
        <v>20</v>
      </c>
      <c r="F257" s="15" t="s">
        <v>103</v>
      </c>
      <c r="G257" s="15">
        <v>1</v>
      </c>
      <c r="H257" s="762"/>
      <c r="I257" s="15">
        <v>1</v>
      </c>
      <c r="J257" s="15"/>
      <c r="K257" s="15"/>
    </row>
    <row r="258" spans="1:11">
      <c r="A258" s="12">
        <v>252</v>
      </c>
      <c r="B258" s="12" t="s">
        <v>235</v>
      </c>
      <c r="C258" s="15" t="s">
        <v>215</v>
      </c>
      <c r="D258" s="15" t="s">
        <v>216</v>
      </c>
      <c r="E258" s="10" t="s">
        <v>21</v>
      </c>
      <c r="F258" s="15" t="s">
        <v>104</v>
      </c>
      <c r="G258" s="15">
        <v>1</v>
      </c>
      <c r="H258" s="762"/>
      <c r="I258" s="15">
        <v>1</v>
      </c>
      <c r="J258" s="15"/>
      <c r="K258" s="15"/>
    </row>
    <row r="259" spans="1:11">
      <c r="A259" s="12">
        <v>253</v>
      </c>
      <c r="B259" s="12" t="s">
        <v>235</v>
      </c>
      <c r="C259" s="15" t="s">
        <v>215</v>
      </c>
      <c r="D259" s="15" t="s">
        <v>216</v>
      </c>
      <c r="E259" s="10" t="s">
        <v>22</v>
      </c>
      <c r="F259" s="15" t="s">
        <v>105</v>
      </c>
      <c r="G259" s="15">
        <v>2</v>
      </c>
      <c r="H259" s="762"/>
      <c r="I259" s="15">
        <v>2</v>
      </c>
      <c r="J259" s="15"/>
      <c r="K259" s="15"/>
    </row>
    <row r="260" spans="1:11">
      <c r="A260" s="12">
        <v>254</v>
      </c>
      <c r="B260" s="12" t="s">
        <v>235</v>
      </c>
      <c r="C260" s="15" t="s">
        <v>215</v>
      </c>
      <c r="D260" s="15" t="s">
        <v>216</v>
      </c>
      <c r="E260" s="10">
        <v>1820</v>
      </c>
      <c r="F260" s="15" t="s">
        <v>106</v>
      </c>
      <c r="G260" s="15"/>
      <c r="H260" s="762"/>
      <c r="I260" s="15"/>
      <c r="J260" s="15"/>
      <c r="K260" s="15"/>
    </row>
    <row r="261" spans="1:11">
      <c r="A261" s="12">
        <v>255</v>
      </c>
      <c r="B261" s="12" t="s">
        <v>235</v>
      </c>
      <c r="C261" s="15" t="s">
        <v>215</v>
      </c>
      <c r="D261" s="15" t="s">
        <v>216</v>
      </c>
      <c r="E261" s="10">
        <v>1821</v>
      </c>
      <c r="F261" s="15" t="s">
        <v>107</v>
      </c>
      <c r="G261" s="15"/>
      <c r="H261" s="762"/>
      <c r="I261" s="15"/>
      <c r="J261" s="15"/>
      <c r="K261" s="15"/>
    </row>
    <row r="262" spans="1:11">
      <c r="A262" s="12">
        <v>256</v>
      </c>
      <c r="B262" s="12" t="s">
        <v>235</v>
      </c>
      <c r="C262" s="15" t="s">
        <v>215</v>
      </c>
      <c r="D262" s="15" t="s">
        <v>216</v>
      </c>
      <c r="E262" s="10" t="s">
        <v>229</v>
      </c>
      <c r="F262" s="15" t="s">
        <v>24</v>
      </c>
      <c r="G262" s="15">
        <v>17</v>
      </c>
      <c r="H262" s="762"/>
      <c r="I262" s="15">
        <v>5</v>
      </c>
      <c r="J262" s="15">
        <v>12</v>
      </c>
      <c r="K262" s="15"/>
    </row>
    <row r="263" spans="1:11">
      <c r="A263" s="12">
        <v>257</v>
      </c>
      <c r="B263" s="12" t="s">
        <v>235</v>
      </c>
      <c r="C263" s="15" t="s">
        <v>215</v>
      </c>
      <c r="D263" s="15" t="s">
        <v>216</v>
      </c>
      <c r="E263" s="10">
        <v>1862</v>
      </c>
      <c r="F263" s="15" t="s">
        <v>25</v>
      </c>
      <c r="G263" s="15"/>
      <c r="H263" s="762"/>
      <c r="I263" s="15"/>
      <c r="J263" s="15"/>
      <c r="K263" s="15"/>
    </row>
    <row r="264" spans="1:11">
      <c r="A264" s="12">
        <v>258</v>
      </c>
      <c r="B264" s="12" t="s">
        <v>235</v>
      </c>
      <c r="C264" s="15" t="s">
        <v>215</v>
      </c>
      <c r="D264" s="15" t="s">
        <v>216</v>
      </c>
      <c r="E264" s="10" t="s">
        <v>231</v>
      </c>
      <c r="F264" s="15" t="s">
        <v>26</v>
      </c>
      <c r="G264" s="15">
        <v>11</v>
      </c>
      <c r="H264" s="762"/>
      <c r="I264" s="15">
        <v>2</v>
      </c>
      <c r="J264" s="15">
        <v>9</v>
      </c>
      <c r="K264" s="15"/>
    </row>
    <row r="265" spans="1:11">
      <c r="A265" s="12">
        <v>259</v>
      </c>
      <c r="B265" s="12" t="s">
        <v>235</v>
      </c>
      <c r="C265" s="15" t="s">
        <v>215</v>
      </c>
      <c r="D265" s="15" t="s">
        <v>216</v>
      </c>
      <c r="E265" s="10">
        <v>1864</v>
      </c>
      <c r="F265" s="15" t="s">
        <v>27</v>
      </c>
      <c r="G265" s="15"/>
      <c r="H265" s="762"/>
      <c r="I265" s="15"/>
      <c r="J265" s="15"/>
      <c r="K265" s="15"/>
    </row>
    <row r="266" spans="1:11">
      <c r="A266" s="12">
        <v>260</v>
      </c>
      <c r="B266" s="12" t="s">
        <v>235</v>
      </c>
      <c r="C266" s="15" t="s">
        <v>215</v>
      </c>
      <c r="D266" s="15" t="s">
        <v>216</v>
      </c>
      <c r="E266" s="10" t="s">
        <v>233</v>
      </c>
      <c r="F266" s="15" t="s">
        <v>108</v>
      </c>
      <c r="G266" s="15"/>
      <c r="H266" s="762"/>
      <c r="I266" s="15"/>
      <c r="J266" s="15"/>
      <c r="K266" s="15"/>
    </row>
    <row r="267" spans="1:11">
      <c r="A267" s="12">
        <v>261</v>
      </c>
      <c r="B267" s="12" t="s">
        <v>235</v>
      </c>
      <c r="C267" s="15" t="s">
        <v>209</v>
      </c>
      <c r="D267" s="15" t="s">
        <v>210</v>
      </c>
      <c r="E267" s="10" t="s">
        <v>82</v>
      </c>
      <c r="F267" s="15" t="s">
        <v>3</v>
      </c>
      <c r="G267" s="15">
        <v>1</v>
      </c>
      <c r="H267" s="762"/>
      <c r="I267" s="15">
        <v>1</v>
      </c>
      <c r="J267" s="15"/>
      <c r="K267" s="15"/>
    </row>
    <row r="268" spans="1:11">
      <c r="A268" s="12">
        <v>262</v>
      </c>
      <c r="B268" s="12" t="s">
        <v>235</v>
      </c>
      <c r="C268" s="15" t="s">
        <v>209</v>
      </c>
      <c r="D268" s="15" t="s">
        <v>210</v>
      </c>
      <c r="E268" s="10" t="s">
        <v>4</v>
      </c>
      <c r="F268" s="15" t="s">
        <v>88</v>
      </c>
      <c r="G268" s="15">
        <v>2</v>
      </c>
      <c r="H268" s="762">
        <v>2</v>
      </c>
      <c r="I268" s="15"/>
      <c r="J268" s="15"/>
      <c r="K268" s="15"/>
    </row>
    <row r="269" spans="1:11">
      <c r="A269" s="12">
        <v>263</v>
      </c>
      <c r="B269" s="12" t="s">
        <v>235</v>
      </c>
      <c r="C269" s="15" t="s">
        <v>209</v>
      </c>
      <c r="D269" s="15" t="s">
        <v>210</v>
      </c>
      <c r="E269" s="10" t="s">
        <v>5</v>
      </c>
      <c r="F269" s="15" t="s">
        <v>89</v>
      </c>
      <c r="G269" s="15">
        <v>3</v>
      </c>
      <c r="H269" s="762">
        <v>3</v>
      </c>
      <c r="I269" s="15"/>
      <c r="J269" s="15"/>
      <c r="K269" s="15"/>
    </row>
    <row r="270" spans="1:11">
      <c r="A270" s="12">
        <v>264</v>
      </c>
      <c r="B270" s="12" t="s">
        <v>235</v>
      </c>
      <c r="C270" s="15" t="s">
        <v>209</v>
      </c>
      <c r="D270" s="15" t="s">
        <v>210</v>
      </c>
      <c r="E270" s="10" t="s">
        <v>6</v>
      </c>
      <c r="F270" s="15" t="s">
        <v>90</v>
      </c>
      <c r="G270" s="15">
        <v>10</v>
      </c>
      <c r="H270" s="762">
        <v>10</v>
      </c>
      <c r="I270" s="15"/>
      <c r="J270" s="15"/>
      <c r="K270" s="15"/>
    </row>
    <row r="271" spans="1:11">
      <c r="A271" s="12">
        <v>265</v>
      </c>
      <c r="B271" s="12" t="s">
        <v>235</v>
      </c>
      <c r="C271" s="15" t="s">
        <v>209</v>
      </c>
      <c r="D271" s="15" t="s">
        <v>210</v>
      </c>
      <c r="E271" s="10">
        <v>1805</v>
      </c>
      <c r="F271" s="15" t="s">
        <v>91</v>
      </c>
      <c r="G271" s="15"/>
      <c r="H271" s="762"/>
      <c r="I271" s="15"/>
      <c r="J271" s="15"/>
      <c r="K271" s="15"/>
    </row>
    <row r="272" spans="1:11">
      <c r="A272" s="12">
        <v>266</v>
      </c>
      <c r="B272" s="12" t="s">
        <v>235</v>
      </c>
      <c r="C272" s="15" t="s">
        <v>209</v>
      </c>
      <c r="D272" s="15" t="s">
        <v>210</v>
      </c>
      <c r="E272" s="10" t="s">
        <v>8</v>
      </c>
      <c r="F272" s="15" t="s">
        <v>92</v>
      </c>
      <c r="G272" s="15">
        <v>1</v>
      </c>
      <c r="H272" s="762">
        <v>1</v>
      </c>
      <c r="I272" s="15"/>
      <c r="J272" s="15"/>
      <c r="K272" s="15"/>
    </row>
    <row r="273" spans="1:11">
      <c r="A273" s="12">
        <v>267</v>
      </c>
      <c r="B273" s="12" t="s">
        <v>235</v>
      </c>
      <c r="C273" s="15" t="s">
        <v>209</v>
      </c>
      <c r="D273" s="15" t="s">
        <v>210</v>
      </c>
      <c r="E273" s="10" t="s">
        <v>9</v>
      </c>
      <c r="F273" s="15" t="s">
        <v>93</v>
      </c>
      <c r="G273" s="15">
        <v>2</v>
      </c>
      <c r="H273" s="762">
        <v>2</v>
      </c>
      <c r="I273" s="15"/>
      <c r="J273" s="15"/>
      <c r="K273" s="15"/>
    </row>
    <row r="274" spans="1:11">
      <c r="A274" s="12">
        <v>268</v>
      </c>
      <c r="B274" s="12" t="s">
        <v>235</v>
      </c>
      <c r="C274" s="15" t="s">
        <v>209</v>
      </c>
      <c r="D274" s="15" t="s">
        <v>210</v>
      </c>
      <c r="E274" s="17">
        <v>1808</v>
      </c>
      <c r="F274" s="15" t="s">
        <v>94</v>
      </c>
      <c r="G274" s="15"/>
      <c r="H274" s="762"/>
      <c r="I274" s="15"/>
      <c r="J274" s="15"/>
      <c r="K274" s="15"/>
    </row>
    <row r="275" spans="1:11">
      <c r="A275" s="12">
        <v>269</v>
      </c>
      <c r="B275" s="12" t="s">
        <v>235</v>
      </c>
      <c r="C275" s="15" t="s">
        <v>209</v>
      </c>
      <c r="D275" s="15" t="s">
        <v>210</v>
      </c>
      <c r="E275" s="17">
        <v>1809</v>
      </c>
      <c r="F275" s="15" t="s">
        <v>95</v>
      </c>
      <c r="G275" s="15"/>
      <c r="H275" s="762"/>
      <c r="I275" s="15"/>
      <c r="J275" s="15"/>
      <c r="K275" s="15"/>
    </row>
    <row r="276" spans="1:11">
      <c r="A276" s="12">
        <v>270</v>
      </c>
      <c r="B276" s="12" t="s">
        <v>235</v>
      </c>
      <c r="C276" s="15" t="s">
        <v>209</v>
      </c>
      <c r="D276" s="15" t="s">
        <v>210</v>
      </c>
      <c r="E276" s="10" t="s">
        <v>13</v>
      </c>
      <c r="F276" s="15" t="s">
        <v>96</v>
      </c>
      <c r="G276" s="15">
        <v>38</v>
      </c>
      <c r="H276" s="762">
        <v>38</v>
      </c>
      <c r="I276" s="15"/>
      <c r="J276" s="15"/>
      <c r="K276" s="15"/>
    </row>
    <row r="277" spans="1:11">
      <c r="A277" s="12">
        <v>271</v>
      </c>
      <c r="B277" s="12" t="s">
        <v>235</v>
      </c>
      <c r="C277" s="15" t="s">
        <v>209</v>
      </c>
      <c r="D277" s="15" t="s">
        <v>210</v>
      </c>
      <c r="E277" s="17">
        <v>1811</v>
      </c>
      <c r="F277" s="15" t="s">
        <v>97</v>
      </c>
      <c r="G277" s="15"/>
      <c r="H277" s="762"/>
      <c r="I277" s="15"/>
      <c r="J277" s="15"/>
      <c r="K277" s="15"/>
    </row>
    <row r="278" spans="1:11">
      <c r="A278" s="12">
        <v>272</v>
      </c>
      <c r="B278" s="12" t="s">
        <v>235</v>
      </c>
      <c r="C278" s="15" t="s">
        <v>209</v>
      </c>
      <c r="D278" s="15" t="s">
        <v>210</v>
      </c>
      <c r="E278" s="10" t="s">
        <v>15</v>
      </c>
      <c r="F278" s="15" t="s">
        <v>98</v>
      </c>
      <c r="G278" s="15">
        <v>3</v>
      </c>
      <c r="H278" s="762">
        <v>3</v>
      </c>
      <c r="I278" s="15">
        <v>1</v>
      </c>
      <c r="J278" s="15"/>
      <c r="K278" s="15"/>
    </row>
    <row r="279" spans="1:11">
      <c r="A279" s="12">
        <v>273</v>
      </c>
      <c r="B279" s="12" t="s">
        <v>235</v>
      </c>
      <c r="C279" s="15" t="s">
        <v>209</v>
      </c>
      <c r="D279" s="15" t="s">
        <v>210</v>
      </c>
      <c r="E279" s="10" t="s">
        <v>16</v>
      </c>
      <c r="F279" s="15" t="s">
        <v>99</v>
      </c>
      <c r="G279" s="15">
        <v>1</v>
      </c>
      <c r="H279" s="762">
        <v>1</v>
      </c>
      <c r="I279" s="15"/>
      <c r="J279" s="15"/>
      <c r="K279" s="15"/>
    </row>
    <row r="280" spans="1:11">
      <c r="A280" s="12">
        <v>274</v>
      </c>
      <c r="B280" s="12" t="s">
        <v>235</v>
      </c>
      <c r="C280" s="15" t="s">
        <v>209</v>
      </c>
      <c r="D280" s="15" t="s">
        <v>210</v>
      </c>
      <c r="E280" s="10" t="s">
        <v>17</v>
      </c>
      <c r="F280" s="15" t="s">
        <v>100</v>
      </c>
      <c r="G280" s="15">
        <v>10</v>
      </c>
      <c r="H280" s="762">
        <v>10</v>
      </c>
      <c r="I280" s="15"/>
      <c r="J280" s="15"/>
      <c r="K280" s="15"/>
    </row>
    <row r="281" spans="1:11" ht="17.25" customHeight="1">
      <c r="A281" s="12">
        <v>275</v>
      </c>
      <c r="B281" s="12" t="s">
        <v>235</v>
      </c>
      <c r="C281" s="15" t="s">
        <v>209</v>
      </c>
      <c r="D281" s="15" t="s">
        <v>210</v>
      </c>
      <c r="E281" s="10" t="s">
        <v>18</v>
      </c>
      <c r="F281" s="15" t="s">
        <v>101</v>
      </c>
      <c r="G281" s="15">
        <v>9</v>
      </c>
      <c r="H281" s="762">
        <v>9</v>
      </c>
      <c r="I281" s="15"/>
      <c r="J281" s="15"/>
      <c r="K281" s="15"/>
    </row>
    <row r="282" spans="1:11">
      <c r="A282" s="12">
        <v>276</v>
      </c>
      <c r="B282" s="12" t="s">
        <v>235</v>
      </c>
      <c r="C282" s="15" t="s">
        <v>209</v>
      </c>
      <c r="D282" s="15" t="s">
        <v>210</v>
      </c>
      <c r="E282" s="10" t="s">
        <v>19</v>
      </c>
      <c r="F282" s="15" t="s">
        <v>102</v>
      </c>
      <c r="G282" s="15">
        <v>36</v>
      </c>
      <c r="H282" s="762">
        <v>36</v>
      </c>
      <c r="I282" s="15"/>
      <c r="J282" s="15"/>
      <c r="K282" s="15"/>
    </row>
    <row r="283" spans="1:11">
      <c r="A283" s="12">
        <v>277</v>
      </c>
      <c r="B283" s="12" t="s">
        <v>235</v>
      </c>
      <c r="C283" s="15" t="s">
        <v>209</v>
      </c>
      <c r="D283" s="15" t="s">
        <v>210</v>
      </c>
      <c r="E283" s="10" t="s">
        <v>20</v>
      </c>
      <c r="F283" s="15" t="s">
        <v>103</v>
      </c>
      <c r="G283" s="15">
        <v>1</v>
      </c>
      <c r="H283" s="762">
        <v>1</v>
      </c>
      <c r="I283" s="15"/>
      <c r="J283" s="15"/>
      <c r="K283" s="15"/>
    </row>
    <row r="284" spans="1:11">
      <c r="A284" s="12">
        <v>278</v>
      </c>
      <c r="B284" s="12" t="s">
        <v>235</v>
      </c>
      <c r="C284" s="15" t="s">
        <v>209</v>
      </c>
      <c r="D284" s="15" t="s">
        <v>210</v>
      </c>
      <c r="E284" s="10" t="s">
        <v>21</v>
      </c>
      <c r="F284" s="15" t="s">
        <v>104</v>
      </c>
      <c r="G284" s="15">
        <v>9</v>
      </c>
      <c r="H284" s="762">
        <v>9</v>
      </c>
      <c r="I284" s="15"/>
      <c r="J284" s="15"/>
      <c r="K284" s="15"/>
    </row>
    <row r="285" spans="1:11">
      <c r="A285" s="12">
        <v>279</v>
      </c>
      <c r="B285" s="12" t="s">
        <v>235</v>
      </c>
      <c r="C285" s="15" t="s">
        <v>209</v>
      </c>
      <c r="D285" s="15" t="s">
        <v>210</v>
      </c>
      <c r="E285" s="10" t="s">
        <v>22</v>
      </c>
      <c r="F285" s="15" t="s">
        <v>105</v>
      </c>
      <c r="G285" s="15">
        <v>5</v>
      </c>
      <c r="H285" s="762">
        <v>5</v>
      </c>
      <c r="I285" s="15"/>
      <c r="J285" s="15"/>
      <c r="K285" s="15"/>
    </row>
    <row r="286" spans="1:11">
      <c r="A286" s="12">
        <v>280</v>
      </c>
      <c r="B286" s="12" t="s">
        <v>235</v>
      </c>
      <c r="C286" s="15" t="s">
        <v>209</v>
      </c>
      <c r="D286" s="15" t="s">
        <v>210</v>
      </c>
      <c r="E286" s="10" t="s">
        <v>23</v>
      </c>
      <c r="F286" s="15" t="s">
        <v>106</v>
      </c>
      <c r="G286" s="15">
        <v>1</v>
      </c>
      <c r="H286" s="762">
        <v>1</v>
      </c>
      <c r="I286" s="15"/>
      <c r="J286" s="15"/>
      <c r="K286" s="15"/>
    </row>
    <row r="287" spans="1:11">
      <c r="A287" s="12">
        <v>281</v>
      </c>
      <c r="B287" s="12" t="s">
        <v>235</v>
      </c>
      <c r="C287" s="15" t="s">
        <v>209</v>
      </c>
      <c r="D287" s="15" t="s">
        <v>210</v>
      </c>
      <c r="E287" s="10">
        <v>1821</v>
      </c>
      <c r="F287" s="15" t="s">
        <v>107</v>
      </c>
      <c r="G287" s="15"/>
      <c r="H287" s="762"/>
      <c r="I287" s="15"/>
      <c r="J287" s="15"/>
      <c r="K287" s="15"/>
    </row>
    <row r="288" spans="1:11">
      <c r="A288" s="12">
        <v>282</v>
      </c>
      <c r="B288" s="12" t="s">
        <v>235</v>
      </c>
      <c r="C288" s="15" t="s">
        <v>209</v>
      </c>
      <c r="D288" s="15" t="s">
        <v>210</v>
      </c>
      <c r="E288" s="10">
        <v>1861</v>
      </c>
      <c r="F288" s="15" t="s">
        <v>24</v>
      </c>
      <c r="G288" s="15"/>
      <c r="H288" s="762"/>
      <c r="I288" s="15"/>
      <c r="J288" s="15"/>
      <c r="K288" s="15"/>
    </row>
    <row r="289" spans="1:11">
      <c r="A289" s="12">
        <v>283</v>
      </c>
      <c r="B289" s="12" t="s">
        <v>235</v>
      </c>
      <c r="C289" s="15" t="s">
        <v>209</v>
      </c>
      <c r="D289" s="15" t="s">
        <v>210</v>
      </c>
      <c r="E289" s="10" t="s">
        <v>230</v>
      </c>
      <c r="F289" s="15" t="s">
        <v>25</v>
      </c>
      <c r="G289" s="15">
        <v>1</v>
      </c>
      <c r="H289" s="762">
        <v>1</v>
      </c>
      <c r="I289" s="15"/>
      <c r="J289" s="15"/>
      <c r="K289" s="15"/>
    </row>
    <row r="290" spans="1:11">
      <c r="A290" s="12">
        <v>284</v>
      </c>
      <c r="B290" s="12" t="s">
        <v>235</v>
      </c>
      <c r="C290" s="15" t="s">
        <v>209</v>
      </c>
      <c r="D290" s="15" t="s">
        <v>210</v>
      </c>
      <c r="E290" s="10" t="s">
        <v>231</v>
      </c>
      <c r="F290" s="15" t="s">
        <v>26</v>
      </c>
      <c r="G290" s="15">
        <v>79</v>
      </c>
      <c r="H290" s="762">
        <v>79</v>
      </c>
      <c r="I290" s="15"/>
      <c r="J290" s="15"/>
      <c r="K290" s="15"/>
    </row>
    <row r="291" spans="1:11">
      <c r="A291" s="12">
        <v>285</v>
      </c>
      <c r="B291" s="12" t="s">
        <v>235</v>
      </c>
      <c r="C291" s="15" t="s">
        <v>209</v>
      </c>
      <c r="D291" s="15" t="s">
        <v>210</v>
      </c>
      <c r="E291" s="10" t="s">
        <v>232</v>
      </c>
      <c r="F291" s="15" t="s">
        <v>27</v>
      </c>
      <c r="G291" s="15">
        <v>2</v>
      </c>
      <c r="H291" s="762">
        <v>2</v>
      </c>
      <c r="I291" s="15"/>
      <c r="J291" s="15"/>
      <c r="K291" s="15"/>
    </row>
    <row r="292" spans="1:11">
      <c r="A292" s="12">
        <v>286</v>
      </c>
      <c r="B292" s="12" t="s">
        <v>235</v>
      </c>
      <c r="C292" s="15" t="s">
        <v>209</v>
      </c>
      <c r="D292" s="15" t="s">
        <v>210</v>
      </c>
      <c r="E292" s="10" t="s">
        <v>233</v>
      </c>
      <c r="F292" s="15" t="s">
        <v>108</v>
      </c>
      <c r="G292" s="15">
        <v>9</v>
      </c>
      <c r="H292" s="762">
        <v>9</v>
      </c>
      <c r="I292" s="15">
        <v>2</v>
      </c>
      <c r="J292" s="15"/>
      <c r="K292" s="15"/>
    </row>
    <row r="293" spans="1:11">
      <c r="A293" s="12">
        <v>287</v>
      </c>
      <c r="B293" s="12" t="s">
        <v>235</v>
      </c>
      <c r="C293" s="15" t="s">
        <v>217</v>
      </c>
      <c r="D293" s="15" t="s">
        <v>218</v>
      </c>
      <c r="E293" s="10">
        <v>1801</v>
      </c>
      <c r="F293" s="15" t="s">
        <v>3</v>
      </c>
      <c r="G293" s="15"/>
      <c r="H293" s="762"/>
      <c r="I293" s="15"/>
      <c r="J293" s="15"/>
      <c r="K293" s="15"/>
    </row>
    <row r="294" spans="1:11">
      <c r="A294" s="12">
        <v>288</v>
      </c>
      <c r="B294" s="12" t="s">
        <v>235</v>
      </c>
      <c r="C294" s="15" t="s">
        <v>217</v>
      </c>
      <c r="D294" s="15" t="s">
        <v>218</v>
      </c>
      <c r="E294" s="10">
        <v>1802</v>
      </c>
      <c r="F294" s="15" t="s">
        <v>88</v>
      </c>
      <c r="G294" s="15"/>
      <c r="H294" s="762"/>
      <c r="I294" s="15"/>
      <c r="J294" s="15"/>
      <c r="K294" s="15"/>
    </row>
    <row r="295" spans="1:11">
      <c r="A295" s="12">
        <v>289</v>
      </c>
      <c r="B295" s="12" t="s">
        <v>235</v>
      </c>
      <c r="C295" s="15" t="s">
        <v>217</v>
      </c>
      <c r="D295" s="15" t="s">
        <v>218</v>
      </c>
      <c r="E295" s="10">
        <v>1803</v>
      </c>
      <c r="F295" s="15" t="s">
        <v>89</v>
      </c>
      <c r="G295" s="15"/>
      <c r="H295" s="762"/>
      <c r="I295" s="15"/>
      <c r="J295" s="15"/>
      <c r="K295" s="15"/>
    </row>
    <row r="296" spans="1:11">
      <c r="A296" s="12">
        <v>290</v>
      </c>
      <c r="B296" s="12" t="s">
        <v>235</v>
      </c>
      <c r="C296" s="15" t="s">
        <v>217</v>
      </c>
      <c r="D296" s="15" t="s">
        <v>218</v>
      </c>
      <c r="E296" s="10" t="s">
        <v>6</v>
      </c>
      <c r="F296" s="15" t="s">
        <v>90</v>
      </c>
      <c r="G296" s="15">
        <v>2</v>
      </c>
      <c r="H296" s="762">
        <v>2</v>
      </c>
      <c r="I296" s="15"/>
      <c r="J296" s="15"/>
      <c r="K296" s="15"/>
    </row>
    <row r="297" spans="1:11">
      <c r="A297" s="12">
        <v>291</v>
      </c>
      <c r="B297" s="12" t="s">
        <v>235</v>
      </c>
      <c r="C297" s="15" t="s">
        <v>217</v>
      </c>
      <c r="D297" s="15" t="s">
        <v>218</v>
      </c>
      <c r="E297" s="10">
        <v>1805</v>
      </c>
      <c r="F297" s="15" t="s">
        <v>91</v>
      </c>
      <c r="G297" s="15"/>
      <c r="H297" s="762"/>
      <c r="I297" s="15"/>
      <c r="J297" s="15"/>
      <c r="K297" s="15"/>
    </row>
    <row r="298" spans="1:11">
      <c r="A298" s="12">
        <v>292</v>
      </c>
      <c r="B298" s="12" t="s">
        <v>235</v>
      </c>
      <c r="C298" s="15" t="s">
        <v>217</v>
      </c>
      <c r="D298" s="15" t="s">
        <v>218</v>
      </c>
      <c r="E298" s="10">
        <v>1806</v>
      </c>
      <c r="F298" s="15" t="s">
        <v>92</v>
      </c>
      <c r="G298" s="15"/>
      <c r="H298" s="762"/>
      <c r="I298" s="15"/>
      <c r="J298" s="15"/>
      <c r="K298" s="15"/>
    </row>
    <row r="299" spans="1:11">
      <c r="A299" s="12">
        <v>293</v>
      </c>
      <c r="B299" s="12" t="s">
        <v>235</v>
      </c>
      <c r="C299" s="15" t="s">
        <v>217</v>
      </c>
      <c r="D299" s="15" t="s">
        <v>218</v>
      </c>
      <c r="E299" s="10">
        <v>1807</v>
      </c>
      <c r="F299" s="15" t="s">
        <v>93</v>
      </c>
      <c r="G299" s="15"/>
      <c r="H299" s="762"/>
      <c r="I299" s="15"/>
      <c r="J299" s="15"/>
      <c r="K299" s="15"/>
    </row>
    <row r="300" spans="1:11">
      <c r="A300" s="12">
        <v>294</v>
      </c>
      <c r="B300" s="12" t="s">
        <v>235</v>
      </c>
      <c r="C300" s="15" t="s">
        <v>217</v>
      </c>
      <c r="D300" s="15" t="s">
        <v>218</v>
      </c>
      <c r="E300" s="10">
        <v>1808</v>
      </c>
      <c r="F300" s="15" t="s">
        <v>94</v>
      </c>
      <c r="G300" s="15"/>
      <c r="H300" s="762"/>
      <c r="I300" s="15"/>
      <c r="J300" s="15"/>
      <c r="K300" s="15"/>
    </row>
    <row r="301" spans="1:11">
      <c r="A301" s="12">
        <v>295</v>
      </c>
      <c r="B301" s="12" t="s">
        <v>235</v>
      </c>
      <c r="C301" s="15" t="s">
        <v>217</v>
      </c>
      <c r="D301" s="15" t="s">
        <v>218</v>
      </c>
      <c r="E301" s="10">
        <v>1809</v>
      </c>
      <c r="F301" s="15" t="s">
        <v>95</v>
      </c>
      <c r="G301" s="15"/>
      <c r="H301" s="762"/>
      <c r="I301" s="15"/>
      <c r="J301" s="15"/>
      <c r="K301" s="15"/>
    </row>
    <row r="302" spans="1:11">
      <c r="A302" s="12">
        <v>296</v>
      </c>
      <c r="B302" s="12" t="s">
        <v>235</v>
      </c>
      <c r="C302" s="15" t="s">
        <v>217</v>
      </c>
      <c r="D302" s="15" t="s">
        <v>218</v>
      </c>
      <c r="E302" s="10">
        <v>1810</v>
      </c>
      <c r="F302" s="15" t="s">
        <v>96</v>
      </c>
      <c r="G302" s="15"/>
      <c r="H302" s="762"/>
      <c r="I302" s="15"/>
      <c r="J302" s="15"/>
      <c r="K302" s="15"/>
    </row>
    <row r="303" spans="1:11">
      <c r="A303" s="12">
        <v>297</v>
      </c>
      <c r="B303" s="12" t="s">
        <v>235</v>
      </c>
      <c r="C303" s="15" t="s">
        <v>217</v>
      </c>
      <c r="D303" s="15" t="s">
        <v>218</v>
      </c>
      <c r="E303" s="10">
        <v>1811</v>
      </c>
      <c r="F303" s="15" t="s">
        <v>97</v>
      </c>
      <c r="G303" s="15"/>
      <c r="H303" s="762"/>
      <c r="I303" s="15"/>
      <c r="J303" s="15"/>
      <c r="K303" s="15"/>
    </row>
    <row r="304" spans="1:11">
      <c r="A304" s="12">
        <v>298</v>
      </c>
      <c r="B304" s="12" t="s">
        <v>235</v>
      </c>
      <c r="C304" s="15" t="s">
        <v>217</v>
      </c>
      <c r="D304" s="15" t="s">
        <v>218</v>
      </c>
      <c r="E304" s="10">
        <v>1812</v>
      </c>
      <c r="F304" s="15" t="s">
        <v>98</v>
      </c>
      <c r="G304" s="15"/>
      <c r="H304" s="762"/>
      <c r="I304" s="15"/>
      <c r="J304" s="15"/>
      <c r="K304" s="15"/>
    </row>
    <row r="305" spans="1:11">
      <c r="A305" s="12">
        <v>299</v>
      </c>
      <c r="B305" s="12" t="s">
        <v>235</v>
      </c>
      <c r="C305" s="15" t="s">
        <v>217</v>
      </c>
      <c r="D305" s="15" t="s">
        <v>218</v>
      </c>
      <c r="E305" s="10" t="s">
        <v>16</v>
      </c>
      <c r="F305" s="15" t="s">
        <v>99</v>
      </c>
      <c r="G305" s="15">
        <v>1</v>
      </c>
      <c r="H305" s="762">
        <v>1</v>
      </c>
      <c r="I305" s="15"/>
      <c r="J305" s="15"/>
      <c r="K305" s="15"/>
    </row>
    <row r="306" spans="1:11">
      <c r="A306" s="12">
        <v>300</v>
      </c>
      <c r="B306" s="12" t="s">
        <v>235</v>
      </c>
      <c r="C306" s="15" t="s">
        <v>217</v>
      </c>
      <c r="D306" s="15" t="s">
        <v>218</v>
      </c>
      <c r="E306" s="10">
        <v>1814</v>
      </c>
      <c r="F306" s="15" t="s">
        <v>100</v>
      </c>
      <c r="G306" s="15"/>
      <c r="H306" s="762"/>
      <c r="I306" s="15"/>
      <c r="J306" s="15"/>
      <c r="K306" s="15"/>
    </row>
    <row r="307" spans="1:11">
      <c r="A307" s="12">
        <v>301</v>
      </c>
      <c r="B307" s="12" t="s">
        <v>235</v>
      </c>
      <c r="C307" s="15" t="s">
        <v>217</v>
      </c>
      <c r="D307" s="15" t="s">
        <v>218</v>
      </c>
      <c r="E307" s="10">
        <v>1815</v>
      </c>
      <c r="F307" s="15" t="s">
        <v>101</v>
      </c>
      <c r="G307" s="15"/>
      <c r="H307" s="762"/>
      <c r="I307" s="15"/>
      <c r="J307" s="15"/>
      <c r="K307" s="15"/>
    </row>
    <row r="308" spans="1:11">
      <c r="A308" s="12">
        <v>302</v>
      </c>
      <c r="B308" s="12" t="s">
        <v>235</v>
      </c>
      <c r="C308" s="15" t="s">
        <v>217</v>
      </c>
      <c r="D308" s="15" t="s">
        <v>218</v>
      </c>
      <c r="E308" s="10">
        <v>1816</v>
      </c>
      <c r="F308" s="15" t="s">
        <v>102</v>
      </c>
      <c r="G308" s="15"/>
      <c r="H308" s="762"/>
      <c r="I308" s="15"/>
      <c r="J308" s="15"/>
      <c r="K308" s="15"/>
    </row>
    <row r="309" spans="1:11">
      <c r="A309" s="12">
        <v>303</v>
      </c>
      <c r="B309" s="12" t="s">
        <v>235</v>
      </c>
      <c r="C309" s="15" t="s">
        <v>217</v>
      </c>
      <c r="D309" s="15" t="s">
        <v>218</v>
      </c>
      <c r="E309" s="10">
        <v>1817</v>
      </c>
      <c r="F309" s="15" t="s">
        <v>103</v>
      </c>
      <c r="G309" s="15"/>
      <c r="H309" s="762"/>
      <c r="I309" s="15"/>
      <c r="J309" s="15"/>
      <c r="K309" s="15"/>
    </row>
    <row r="310" spans="1:11">
      <c r="A310" s="12">
        <v>304</v>
      </c>
      <c r="B310" s="12" t="s">
        <v>235</v>
      </c>
      <c r="C310" s="15" t="s">
        <v>217</v>
      </c>
      <c r="D310" s="15" t="s">
        <v>218</v>
      </c>
      <c r="E310" s="10">
        <v>1818</v>
      </c>
      <c r="F310" s="15" t="s">
        <v>104</v>
      </c>
      <c r="G310" s="15"/>
      <c r="H310" s="762"/>
      <c r="I310" s="15"/>
      <c r="J310" s="15"/>
      <c r="K310" s="15"/>
    </row>
    <row r="311" spans="1:11">
      <c r="A311" s="12">
        <v>305</v>
      </c>
      <c r="B311" s="12" t="s">
        <v>235</v>
      </c>
      <c r="C311" s="15" t="s">
        <v>217</v>
      </c>
      <c r="D311" s="15" t="s">
        <v>218</v>
      </c>
      <c r="E311" s="10">
        <v>1819</v>
      </c>
      <c r="F311" s="15" t="s">
        <v>105</v>
      </c>
      <c r="G311" s="15"/>
      <c r="H311" s="762"/>
      <c r="I311" s="15"/>
      <c r="J311" s="15"/>
      <c r="K311" s="15"/>
    </row>
    <row r="312" spans="1:11">
      <c r="A312" s="12">
        <v>306</v>
      </c>
      <c r="B312" s="12" t="s">
        <v>235</v>
      </c>
      <c r="C312" s="15" t="s">
        <v>217</v>
      </c>
      <c r="D312" s="15" t="s">
        <v>218</v>
      </c>
      <c r="E312" s="10">
        <v>1820</v>
      </c>
      <c r="F312" s="15" t="s">
        <v>106</v>
      </c>
      <c r="G312" s="15"/>
      <c r="H312" s="762"/>
      <c r="I312" s="15"/>
      <c r="J312" s="15"/>
      <c r="K312" s="15"/>
    </row>
    <row r="313" spans="1:11">
      <c r="A313" s="12">
        <v>307</v>
      </c>
      <c r="B313" s="12" t="s">
        <v>235</v>
      </c>
      <c r="C313" s="15" t="s">
        <v>217</v>
      </c>
      <c r="D313" s="15" t="s">
        <v>218</v>
      </c>
      <c r="E313" s="10">
        <v>1821</v>
      </c>
      <c r="F313" s="15" t="s">
        <v>107</v>
      </c>
      <c r="G313" s="15"/>
      <c r="H313" s="762"/>
      <c r="I313" s="15"/>
      <c r="J313" s="15"/>
      <c r="K313" s="15"/>
    </row>
    <row r="314" spans="1:11">
      <c r="A314" s="12">
        <v>308</v>
      </c>
      <c r="B314" s="12" t="s">
        <v>235</v>
      </c>
      <c r="C314" s="15" t="s">
        <v>217</v>
      </c>
      <c r="D314" s="15" t="s">
        <v>218</v>
      </c>
      <c r="E314" s="10">
        <v>1861</v>
      </c>
      <c r="F314" s="15" t="s">
        <v>24</v>
      </c>
      <c r="G314" s="15"/>
      <c r="H314" s="762"/>
      <c r="I314" s="15"/>
      <c r="J314" s="15"/>
      <c r="K314" s="15"/>
    </row>
    <row r="315" spans="1:11">
      <c r="A315" s="12">
        <v>309</v>
      </c>
      <c r="B315" s="12" t="s">
        <v>235</v>
      </c>
      <c r="C315" s="15" t="s">
        <v>217</v>
      </c>
      <c r="D315" s="15" t="s">
        <v>218</v>
      </c>
      <c r="E315" s="10" t="s">
        <v>230</v>
      </c>
      <c r="F315" s="15" t="s">
        <v>25</v>
      </c>
      <c r="G315" s="15">
        <v>8</v>
      </c>
      <c r="H315" s="762">
        <v>8</v>
      </c>
      <c r="I315" s="15"/>
      <c r="J315" s="15"/>
      <c r="K315" s="15"/>
    </row>
    <row r="316" spans="1:11">
      <c r="A316" s="12">
        <v>310</v>
      </c>
      <c r="B316" s="12" t="s">
        <v>235</v>
      </c>
      <c r="C316" s="15" t="s">
        <v>217</v>
      </c>
      <c r="D316" s="15" t="s">
        <v>218</v>
      </c>
      <c r="E316" s="10">
        <v>1863</v>
      </c>
      <c r="F316" s="15" t="s">
        <v>26</v>
      </c>
      <c r="G316" s="15"/>
      <c r="H316" s="762"/>
      <c r="I316" s="15"/>
      <c r="J316" s="15"/>
      <c r="K316" s="15"/>
    </row>
    <row r="317" spans="1:11">
      <c r="A317" s="12">
        <v>311</v>
      </c>
      <c r="B317" s="12" t="s">
        <v>235</v>
      </c>
      <c r="C317" s="15" t="s">
        <v>217</v>
      </c>
      <c r="D317" s="15" t="s">
        <v>218</v>
      </c>
      <c r="E317" s="10">
        <v>1864</v>
      </c>
      <c r="F317" s="15" t="s">
        <v>27</v>
      </c>
      <c r="G317" s="15"/>
      <c r="H317" s="762"/>
      <c r="I317" s="15"/>
      <c r="J317" s="15"/>
      <c r="K317" s="15"/>
    </row>
    <row r="318" spans="1:11">
      <c r="A318" s="12">
        <v>312</v>
      </c>
      <c r="B318" s="12" t="s">
        <v>235</v>
      </c>
      <c r="C318" s="15" t="s">
        <v>217</v>
      </c>
      <c r="D318" s="15" t="s">
        <v>218</v>
      </c>
      <c r="E318" s="10" t="s">
        <v>233</v>
      </c>
      <c r="F318" s="15" t="s">
        <v>108</v>
      </c>
      <c r="G318" s="15"/>
      <c r="H318" s="762"/>
      <c r="I318" s="15"/>
      <c r="J318" s="15"/>
      <c r="K318" s="15"/>
    </row>
    <row r="319" spans="1:11">
      <c r="A319" s="12">
        <v>313</v>
      </c>
      <c r="B319" s="12" t="s">
        <v>236</v>
      </c>
      <c r="C319" s="11" t="s">
        <v>114</v>
      </c>
      <c r="D319" s="11" t="s">
        <v>115</v>
      </c>
      <c r="E319" s="18" t="s">
        <v>82</v>
      </c>
      <c r="F319" s="3" t="s">
        <v>3</v>
      </c>
      <c r="G319" s="9">
        <v>44</v>
      </c>
      <c r="H319" s="756"/>
      <c r="I319" s="9">
        <v>7</v>
      </c>
      <c r="J319" s="9">
        <v>33</v>
      </c>
      <c r="K319" s="9">
        <v>5</v>
      </c>
    </row>
    <row r="320" spans="1:11">
      <c r="A320" s="12">
        <v>314</v>
      </c>
      <c r="B320" s="12" t="s">
        <v>236</v>
      </c>
      <c r="C320" s="11" t="s">
        <v>114</v>
      </c>
      <c r="D320" s="11" t="s">
        <v>115</v>
      </c>
      <c r="E320" s="18" t="s">
        <v>4</v>
      </c>
      <c r="F320" s="3" t="s">
        <v>88</v>
      </c>
      <c r="G320" s="9">
        <v>109</v>
      </c>
      <c r="H320" s="756"/>
      <c r="I320" s="9">
        <v>28</v>
      </c>
      <c r="J320" s="9">
        <v>69</v>
      </c>
      <c r="K320" s="9">
        <v>12</v>
      </c>
    </row>
    <row r="321" spans="1:11">
      <c r="A321" s="12">
        <v>315</v>
      </c>
      <c r="B321" s="12" t="s">
        <v>236</v>
      </c>
      <c r="C321" s="11" t="s">
        <v>114</v>
      </c>
      <c r="D321" s="11" t="s">
        <v>115</v>
      </c>
      <c r="E321" s="18" t="s">
        <v>5</v>
      </c>
      <c r="F321" s="3" t="s">
        <v>89</v>
      </c>
      <c r="G321" s="9">
        <v>518</v>
      </c>
      <c r="H321" s="756">
        <v>2</v>
      </c>
      <c r="I321" s="9">
        <v>63</v>
      </c>
      <c r="J321" s="9">
        <v>363</v>
      </c>
      <c r="K321" s="9">
        <v>91</v>
      </c>
    </row>
    <row r="322" spans="1:11">
      <c r="A322" s="12">
        <v>316</v>
      </c>
      <c r="B322" s="12" t="s">
        <v>236</v>
      </c>
      <c r="C322" s="11" t="s">
        <v>114</v>
      </c>
      <c r="D322" s="11" t="s">
        <v>115</v>
      </c>
      <c r="E322" s="18" t="s">
        <v>6</v>
      </c>
      <c r="F322" s="3" t="s">
        <v>90</v>
      </c>
      <c r="G322" s="9">
        <v>471</v>
      </c>
      <c r="H322" s="756">
        <v>3</v>
      </c>
      <c r="I322" s="9">
        <v>74</v>
      </c>
      <c r="J322" s="9">
        <v>353</v>
      </c>
      <c r="K322" s="9">
        <v>45</v>
      </c>
    </row>
    <row r="323" spans="1:11">
      <c r="A323" s="12">
        <v>317</v>
      </c>
      <c r="B323" s="12" t="s">
        <v>236</v>
      </c>
      <c r="C323" s="11" t="s">
        <v>114</v>
      </c>
      <c r="D323" s="11" t="s">
        <v>115</v>
      </c>
      <c r="E323" s="18" t="s">
        <v>7</v>
      </c>
      <c r="F323" s="3" t="s">
        <v>91</v>
      </c>
      <c r="G323" s="9">
        <v>235</v>
      </c>
      <c r="H323" s="756">
        <v>2</v>
      </c>
      <c r="I323" s="9">
        <v>25</v>
      </c>
      <c r="J323" s="9">
        <v>178</v>
      </c>
      <c r="K323" s="9">
        <v>30</v>
      </c>
    </row>
    <row r="324" spans="1:11">
      <c r="A324" s="12">
        <v>318</v>
      </c>
      <c r="B324" s="12" t="s">
        <v>236</v>
      </c>
      <c r="C324" s="11" t="s">
        <v>114</v>
      </c>
      <c r="D324" s="11" t="s">
        <v>115</v>
      </c>
      <c r="E324" s="18" t="s">
        <v>8</v>
      </c>
      <c r="F324" s="3" t="s">
        <v>92</v>
      </c>
      <c r="G324" s="9">
        <v>257</v>
      </c>
      <c r="H324" s="756">
        <v>3</v>
      </c>
      <c r="I324" s="9">
        <v>27</v>
      </c>
      <c r="J324" s="9">
        <v>186</v>
      </c>
      <c r="K324" s="9">
        <v>42</v>
      </c>
    </row>
    <row r="325" spans="1:11">
      <c r="A325" s="12">
        <v>319</v>
      </c>
      <c r="B325" s="12" t="s">
        <v>236</v>
      </c>
      <c r="C325" s="11" t="s">
        <v>114</v>
      </c>
      <c r="D325" s="11" t="s">
        <v>115</v>
      </c>
      <c r="E325" s="18" t="s">
        <v>9</v>
      </c>
      <c r="F325" s="3" t="s">
        <v>93</v>
      </c>
      <c r="G325" s="9">
        <v>169</v>
      </c>
      <c r="H325" s="756">
        <v>3</v>
      </c>
      <c r="I325" s="9">
        <v>29</v>
      </c>
      <c r="J325" s="9">
        <v>120</v>
      </c>
      <c r="K325" s="9">
        <v>19</v>
      </c>
    </row>
    <row r="326" spans="1:11">
      <c r="A326" s="12">
        <v>320</v>
      </c>
      <c r="B326" s="12" t="s">
        <v>236</v>
      </c>
      <c r="C326" s="11" t="s">
        <v>114</v>
      </c>
      <c r="D326" s="11" t="s">
        <v>115</v>
      </c>
      <c r="E326" s="18" t="s">
        <v>11</v>
      </c>
      <c r="F326" s="3" t="s">
        <v>94</v>
      </c>
      <c r="G326" s="9">
        <v>298</v>
      </c>
      <c r="H326" s="756"/>
      <c r="I326" s="9">
        <v>37</v>
      </c>
      <c r="J326" s="9">
        <v>222</v>
      </c>
      <c r="K326" s="9">
        <v>40</v>
      </c>
    </row>
    <row r="327" spans="1:11">
      <c r="A327" s="12">
        <v>321</v>
      </c>
      <c r="B327" s="12" t="s">
        <v>236</v>
      </c>
      <c r="C327" s="11" t="s">
        <v>114</v>
      </c>
      <c r="D327" s="11" t="s">
        <v>115</v>
      </c>
      <c r="E327" s="18" t="s">
        <v>12</v>
      </c>
      <c r="F327" s="3" t="s">
        <v>95</v>
      </c>
      <c r="G327" s="9">
        <v>169</v>
      </c>
      <c r="H327" s="756">
        <v>2</v>
      </c>
      <c r="I327" s="9">
        <v>23</v>
      </c>
      <c r="J327" s="9">
        <v>123</v>
      </c>
      <c r="K327" s="9">
        <v>21</v>
      </c>
    </row>
    <row r="328" spans="1:11">
      <c r="A328" s="12">
        <v>322</v>
      </c>
      <c r="B328" s="12" t="s">
        <v>236</v>
      </c>
      <c r="C328" s="11" t="s">
        <v>114</v>
      </c>
      <c r="D328" s="11" t="s">
        <v>115</v>
      </c>
      <c r="E328" s="18" t="s">
        <v>13</v>
      </c>
      <c r="F328" s="3" t="s">
        <v>96</v>
      </c>
      <c r="G328" s="9">
        <v>178</v>
      </c>
      <c r="H328" s="756"/>
      <c r="I328" s="9">
        <v>20</v>
      </c>
      <c r="J328" s="9">
        <v>138</v>
      </c>
      <c r="K328" s="9">
        <v>22</v>
      </c>
    </row>
    <row r="329" spans="1:11">
      <c r="A329" s="12">
        <v>323</v>
      </c>
      <c r="B329" s="12" t="s">
        <v>236</v>
      </c>
      <c r="C329" s="11" t="s">
        <v>114</v>
      </c>
      <c r="D329" s="11" t="s">
        <v>115</v>
      </c>
      <c r="E329" s="18" t="s">
        <v>14</v>
      </c>
      <c r="F329" s="3" t="s">
        <v>97</v>
      </c>
      <c r="G329" s="9">
        <v>335</v>
      </c>
      <c r="H329" s="756">
        <v>2</v>
      </c>
      <c r="I329" s="9">
        <v>54</v>
      </c>
      <c r="J329" s="9">
        <v>234</v>
      </c>
      <c r="K329" s="9">
        <v>46</v>
      </c>
    </row>
    <row r="330" spans="1:11">
      <c r="A330" s="12">
        <v>324</v>
      </c>
      <c r="B330" s="12" t="s">
        <v>236</v>
      </c>
      <c r="C330" s="11" t="s">
        <v>114</v>
      </c>
      <c r="D330" s="11" t="s">
        <v>115</v>
      </c>
      <c r="E330" s="18" t="s">
        <v>15</v>
      </c>
      <c r="F330" s="3" t="s">
        <v>98</v>
      </c>
      <c r="G330" s="9">
        <v>138</v>
      </c>
      <c r="H330" s="756">
        <v>3</v>
      </c>
      <c r="I330" s="9">
        <v>18</v>
      </c>
      <c r="J330" s="9">
        <v>91</v>
      </c>
      <c r="K330" s="9">
        <v>28</v>
      </c>
    </row>
    <row r="331" spans="1:11">
      <c r="A331" s="12">
        <v>325</v>
      </c>
      <c r="B331" s="12" t="s">
        <v>236</v>
      </c>
      <c r="C331" s="11" t="s">
        <v>114</v>
      </c>
      <c r="D331" s="11" t="s">
        <v>115</v>
      </c>
      <c r="E331" s="18" t="s">
        <v>16</v>
      </c>
      <c r="F331" s="3" t="s">
        <v>99</v>
      </c>
      <c r="G331" s="9">
        <v>251</v>
      </c>
      <c r="H331" s="756">
        <v>2</v>
      </c>
      <c r="I331" s="9">
        <v>44</v>
      </c>
      <c r="J331" s="9">
        <v>177</v>
      </c>
      <c r="K331" s="9">
        <v>29</v>
      </c>
    </row>
    <row r="332" spans="1:11">
      <c r="A332" s="12">
        <v>326</v>
      </c>
      <c r="B332" s="12" t="s">
        <v>236</v>
      </c>
      <c r="C332" s="11" t="s">
        <v>114</v>
      </c>
      <c r="D332" s="11" t="s">
        <v>115</v>
      </c>
      <c r="E332" s="18" t="s">
        <v>17</v>
      </c>
      <c r="F332" s="3" t="s">
        <v>100</v>
      </c>
      <c r="G332" s="9">
        <v>280</v>
      </c>
      <c r="H332" s="756">
        <v>2</v>
      </c>
      <c r="I332" s="9">
        <v>41</v>
      </c>
      <c r="J332" s="9">
        <v>212</v>
      </c>
      <c r="K332" s="9">
        <v>25</v>
      </c>
    </row>
    <row r="333" spans="1:11">
      <c r="A333" s="12">
        <v>327</v>
      </c>
      <c r="B333" s="12" t="s">
        <v>236</v>
      </c>
      <c r="C333" s="11" t="s">
        <v>114</v>
      </c>
      <c r="D333" s="11" t="s">
        <v>115</v>
      </c>
      <c r="E333" s="18" t="s">
        <v>18</v>
      </c>
      <c r="F333" s="3" t="s">
        <v>101</v>
      </c>
      <c r="G333" s="9">
        <v>207</v>
      </c>
      <c r="H333" s="756">
        <v>2</v>
      </c>
      <c r="I333" s="9">
        <v>21</v>
      </c>
      <c r="J333" s="9">
        <v>147</v>
      </c>
      <c r="K333" s="9">
        <v>38</v>
      </c>
    </row>
    <row r="334" spans="1:11">
      <c r="A334" s="12">
        <v>328</v>
      </c>
      <c r="B334" s="12" t="s">
        <v>236</v>
      </c>
      <c r="C334" s="11" t="s">
        <v>114</v>
      </c>
      <c r="D334" s="11" t="s">
        <v>115</v>
      </c>
      <c r="E334" s="18" t="s">
        <v>19</v>
      </c>
      <c r="F334" s="3" t="s">
        <v>102</v>
      </c>
      <c r="G334" s="9">
        <v>232</v>
      </c>
      <c r="H334" s="756">
        <v>1</v>
      </c>
      <c r="I334" s="9">
        <v>39</v>
      </c>
      <c r="J334" s="9">
        <v>163</v>
      </c>
      <c r="K334" s="9">
        <v>32</v>
      </c>
    </row>
    <row r="335" spans="1:11">
      <c r="A335" s="12">
        <v>329</v>
      </c>
      <c r="B335" s="12" t="s">
        <v>236</v>
      </c>
      <c r="C335" s="11" t="s">
        <v>114</v>
      </c>
      <c r="D335" s="11" t="s">
        <v>115</v>
      </c>
      <c r="E335" s="18" t="s">
        <v>20</v>
      </c>
      <c r="F335" s="3" t="s">
        <v>103</v>
      </c>
      <c r="G335" s="9">
        <v>121</v>
      </c>
      <c r="H335" s="756">
        <v>2</v>
      </c>
      <c r="I335" s="9">
        <v>25</v>
      </c>
      <c r="J335" s="9">
        <v>79</v>
      </c>
      <c r="K335" s="9">
        <v>17</v>
      </c>
    </row>
    <row r="336" spans="1:11">
      <c r="A336" s="12">
        <v>330</v>
      </c>
      <c r="B336" s="12" t="s">
        <v>236</v>
      </c>
      <c r="C336" s="11" t="s">
        <v>114</v>
      </c>
      <c r="D336" s="11" t="s">
        <v>115</v>
      </c>
      <c r="E336" s="18" t="s">
        <v>21</v>
      </c>
      <c r="F336" s="3" t="s">
        <v>104</v>
      </c>
      <c r="G336" s="9">
        <v>285</v>
      </c>
      <c r="H336" s="756">
        <v>6</v>
      </c>
      <c r="I336" s="9">
        <v>53</v>
      </c>
      <c r="J336" s="9">
        <v>168</v>
      </c>
      <c r="K336" s="9">
        <v>58</v>
      </c>
    </row>
    <row r="337" spans="1:11">
      <c r="A337" s="12">
        <v>331</v>
      </c>
      <c r="B337" s="12" t="s">
        <v>236</v>
      </c>
      <c r="C337" s="11" t="s">
        <v>114</v>
      </c>
      <c r="D337" s="11" t="s">
        <v>115</v>
      </c>
      <c r="E337" s="18" t="s">
        <v>22</v>
      </c>
      <c r="F337" s="3" t="s">
        <v>105</v>
      </c>
      <c r="G337" s="9">
        <v>94</v>
      </c>
      <c r="H337" s="756"/>
      <c r="I337" s="9">
        <v>13</v>
      </c>
      <c r="J337" s="9">
        <v>74</v>
      </c>
      <c r="K337" s="9">
        <v>9</v>
      </c>
    </row>
    <row r="338" spans="1:11">
      <c r="A338" s="12">
        <v>332</v>
      </c>
      <c r="B338" s="12" t="s">
        <v>236</v>
      </c>
      <c r="C338" s="11" t="s">
        <v>114</v>
      </c>
      <c r="D338" s="11" t="s">
        <v>115</v>
      </c>
      <c r="E338" s="18" t="s">
        <v>23</v>
      </c>
      <c r="F338" s="3" t="s">
        <v>106</v>
      </c>
      <c r="G338" s="9">
        <v>314</v>
      </c>
      <c r="H338" s="756">
        <v>3</v>
      </c>
      <c r="I338" s="9">
        <v>32</v>
      </c>
      <c r="J338" s="9">
        <v>231</v>
      </c>
      <c r="K338" s="9">
        <v>49</v>
      </c>
    </row>
    <row r="339" spans="1:11">
      <c r="A339" s="12">
        <v>333</v>
      </c>
      <c r="B339" s="12" t="s">
        <v>236</v>
      </c>
      <c r="C339" s="11" t="s">
        <v>114</v>
      </c>
      <c r="D339" s="11" t="s">
        <v>115</v>
      </c>
      <c r="E339" s="18" t="s">
        <v>10</v>
      </c>
      <c r="F339" s="3" t="s">
        <v>107</v>
      </c>
      <c r="G339" s="9">
        <v>58</v>
      </c>
      <c r="H339" s="756"/>
      <c r="I339" s="9">
        <v>11</v>
      </c>
      <c r="J339" s="9">
        <v>38</v>
      </c>
      <c r="K339" s="9">
        <v>9</v>
      </c>
    </row>
    <row r="340" spans="1:11">
      <c r="A340" s="12">
        <v>334</v>
      </c>
      <c r="B340" s="12" t="s">
        <v>236</v>
      </c>
      <c r="C340" s="11" t="s">
        <v>114</v>
      </c>
      <c r="D340" s="11" t="s">
        <v>115</v>
      </c>
      <c r="E340" s="18" t="s">
        <v>229</v>
      </c>
      <c r="F340" s="3" t="s">
        <v>24</v>
      </c>
      <c r="G340" s="9">
        <v>100</v>
      </c>
      <c r="H340" s="756"/>
      <c r="I340" s="9">
        <v>17</v>
      </c>
      <c r="J340" s="9">
        <v>69</v>
      </c>
      <c r="K340" s="9">
        <v>14</v>
      </c>
    </row>
    <row r="341" spans="1:11">
      <c r="A341" s="12">
        <v>335</v>
      </c>
      <c r="B341" s="12" t="s">
        <v>236</v>
      </c>
      <c r="C341" s="11" t="s">
        <v>114</v>
      </c>
      <c r="D341" s="11" t="s">
        <v>115</v>
      </c>
      <c r="E341" s="18" t="s">
        <v>230</v>
      </c>
      <c r="F341" s="3" t="s">
        <v>25</v>
      </c>
      <c r="G341" s="9">
        <v>282</v>
      </c>
      <c r="H341" s="756">
        <v>4</v>
      </c>
      <c r="I341" s="9">
        <v>44</v>
      </c>
      <c r="J341" s="9">
        <v>189</v>
      </c>
      <c r="K341" s="9">
        <v>45</v>
      </c>
    </row>
    <row r="342" spans="1:11">
      <c r="A342" s="12">
        <v>336</v>
      </c>
      <c r="B342" s="12" t="s">
        <v>236</v>
      </c>
      <c r="C342" s="11" t="s">
        <v>114</v>
      </c>
      <c r="D342" s="11" t="s">
        <v>115</v>
      </c>
      <c r="E342" s="18" t="s">
        <v>231</v>
      </c>
      <c r="F342" s="3" t="s">
        <v>26</v>
      </c>
      <c r="G342" s="9">
        <v>280</v>
      </c>
      <c r="H342" s="756">
        <v>5</v>
      </c>
      <c r="I342" s="9">
        <v>58</v>
      </c>
      <c r="J342" s="9">
        <v>186</v>
      </c>
      <c r="K342" s="9">
        <v>33</v>
      </c>
    </row>
    <row r="343" spans="1:11">
      <c r="A343" s="12">
        <v>337</v>
      </c>
      <c r="B343" s="12" t="s">
        <v>236</v>
      </c>
      <c r="C343" s="11" t="s">
        <v>114</v>
      </c>
      <c r="D343" s="11" t="s">
        <v>115</v>
      </c>
      <c r="E343" s="18" t="s">
        <v>232</v>
      </c>
      <c r="F343" s="3" t="s">
        <v>27</v>
      </c>
      <c r="G343" s="9">
        <v>257</v>
      </c>
      <c r="H343" s="756"/>
      <c r="I343" s="9">
        <v>41</v>
      </c>
      <c r="J343" s="9">
        <v>192</v>
      </c>
      <c r="K343" s="9">
        <v>26</v>
      </c>
    </row>
    <row r="344" spans="1:11">
      <c r="A344" s="12">
        <v>338</v>
      </c>
      <c r="B344" s="12" t="s">
        <v>236</v>
      </c>
      <c r="C344" s="11" t="s">
        <v>114</v>
      </c>
      <c r="D344" s="11" t="s">
        <v>115</v>
      </c>
      <c r="E344" s="18" t="s">
        <v>233</v>
      </c>
      <c r="F344" s="3" t="s">
        <v>108</v>
      </c>
      <c r="G344" s="9">
        <v>468</v>
      </c>
      <c r="H344" s="756">
        <v>6</v>
      </c>
      <c r="I344" s="9">
        <v>62</v>
      </c>
      <c r="J344" s="9">
        <v>335</v>
      </c>
      <c r="K344" s="9">
        <v>65</v>
      </c>
    </row>
    <row r="345" spans="1:11">
      <c r="A345" s="12">
        <v>339</v>
      </c>
      <c r="B345" s="12" t="s">
        <v>236</v>
      </c>
      <c r="C345" s="11" t="s">
        <v>141</v>
      </c>
      <c r="D345" s="11" t="s">
        <v>142</v>
      </c>
      <c r="E345" s="18" t="s">
        <v>82</v>
      </c>
      <c r="F345" s="3" t="s">
        <v>3</v>
      </c>
      <c r="G345" s="9">
        <v>1</v>
      </c>
      <c r="H345" s="756"/>
      <c r="I345" s="9">
        <v>1</v>
      </c>
      <c r="J345" s="9"/>
      <c r="K345" s="9"/>
    </row>
    <row r="346" spans="1:11">
      <c r="A346" s="12">
        <v>340</v>
      </c>
      <c r="B346" s="12" t="s">
        <v>236</v>
      </c>
      <c r="C346" s="11" t="s">
        <v>141</v>
      </c>
      <c r="D346" s="11" t="s">
        <v>142</v>
      </c>
      <c r="E346" s="18">
        <v>1802</v>
      </c>
      <c r="F346" s="3" t="s">
        <v>88</v>
      </c>
      <c r="G346" s="9"/>
      <c r="H346" s="756"/>
      <c r="I346" s="9"/>
      <c r="J346" s="9"/>
      <c r="K346" s="9"/>
    </row>
    <row r="347" spans="1:11">
      <c r="A347" s="12">
        <v>341</v>
      </c>
      <c r="B347" s="12" t="s">
        <v>236</v>
      </c>
      <c r="C347" s="11" t="s">
        <v>141</v>
      </c>
      <c r="D347" s="11" t="s">
        <v>142</v>
      </c>
      <c r="E347" s="18">
        <v>1803</v>
      </c>
      <c r="F347" s="3" t="s">
        <v>89</v>
      </c>
      <c r="G347" s="9"/>
      <c r="H347" s="756"/>
      <c r="I347" s="9"/>
      <c r="J347" s="9"/>
      <c r="K347" s="9"/>
    </row>
    <row r="348" spans="1:11">
      <c r="A348" s="12">
        <v>342</v>
      </c>
      <c r="B348" s="12" t="s">
        <v>236</v>
      </c>
      <c r="C348" s="11" t="s">
        <v>141</v>
      </c>
      <c r="D348" s="11" t="s">
        <v>142</v>
      </c>
      <c r="E348" s="18" t="s">
        <v>6</v>
      </c>
      <c r="F348" s="3" t="s">
        <v>90</v>
      </c>
      <c r="G348" s="9">
        <v>44</v>
      </c>
      <c r="H348" s="756"/>
      <c r="I348" s="9">
        <v>3</v>
      </c>
      <c r="J348" s="9">
        <v>40</v>
      </c>
      <c r="K348" s="9">
        <v>1</v>
      </c>
    </row>
    <row r="349" spans="1:11">
      <c r="A349" s="12">
        <v>343</v>
      </c>
      <c r="B349" s="12" t="s">
        <v>236</v>
      </c>
      <c r="C349" s="11" t="s">
        <v>141</v>
      </c>
      <c r="D349" s="11" t="s">
        <v>142</v>
      </c>
      <c r="E349" s="18">
        <v>1805</v>
      </c>
      <c r="F349" s="3" t="s">
        <v>91</v>
      </c>
      <c r="G349" s="9"/>
      <c r="H349" s="756"/>
      <c r="I349" s="9"/>
      <c r="J349" s="9"/>
      <c r="K349" s="9"/>
    </row>
    <row r="350" spans="1:11">
      <c r="A350" s="12">
        <v>344</v>
      </c>
      <c r="B350" s="12" t="s">
        <v>236</v>
      </c>
      <c r="C350" s="11" t="s">
        <v>141</v>
      </c>
      <c r="D350" s="11" t="s">
        <v>142</v>
      </c>
      <c r="E350" s="18" t="s">
        <v>8</v>
      </c>
      <c r="F350" s="3" t="s">
        <v>92</v>
      </c>
      <c r="G350" s="9">
        <v>2</v>
      </c>
      <c r="H350" s="756"/>
      <c r="I350" s="9"/>
      <c r="J350" s="9">
        <v>2</v>
      </c>
      <c r="K350" s="9"/>
    </row>
    <row r="351" spans="1:11">
      <c r="A351" s="12">
        <v>345</v>
      </c>
      <c r="B351" s="12" t="s">
        <v>236</v>
      </c>
      <c r="C351" s="11" t="s">
        <v>141</v>
      </c>
      <c r="D351" s="11" t="s">
        <v>142</v>
      </c>
      <c r="E351" s="18" t="s">
        <v>9</v>
      </c>
      <c r="F351" s="3" t="s">
        <v>93</v>
      </c>
      <c r="G351" s="9">
        <v>1</v>
      </c>
      <c r="H351" s="756"/>
      <c r="I351" s="9"/>
      <c r="J351" s="9">
        <v>1</v>
      </c>
      <c r="K351" s="9"/>
    </row>
    <row r="352" spans="1:11">
      <c r="A352" s="12">
        <v>346</v>
      </c>
      <c r="B352" s="12" t="s">
        <v>236</v>
      </c>
      <c r="C352" s="11" t="s">
        <v>141</v>
      </c>
      <c r="D352" s="11" t="s">
        <v>142</v>
      </c>
      <c r="E352" s="18" t="s">
        <v>11</v>
      </c>
      <c r="F352" s="3" t="s">
        <v>94</v>
      </c>
      <c r="G352" s="9">
        <v>5</v>
      </c>
      <c r="H352" s="756"/>
      <c r="I352" s="9"/>
      <c r="J352" s="9">
        <v>5</v>
      </c>
      <c r="K352" s="9"/>
    </row>
    <row r="353" spans="1:11">
      <c r="A353" s="12">
        <v>347</v>
      </c>
      <c r="B353" s="12" t="s">
        <v>236</v>
      </c>
      <c r="C353" s="11" t="s">
        <v>141</v>
      </c>
      <c r="D353" s="11" t="s">
        <v>142</v>
      </c>
      <c r="E353" s="18" t="s">
        <v>12</v>
      </c>
      <c r="F353" s="3" t="s">
        <v>95</v>
      </c>
      <c r="G353" s="9">
        <v>8</v>
      </c>
      <c r="H353" s="756"/>
      <c r="I353" s="9">
        <v>3</v>
      </c>
      <c r="J353" s="9">
        <v>3</v>
      </c>
      <c r="K353" s="9">
        <v>2</v>
      </c>
    </row>
    <row r="354" spans="1:11">
      <c r="A354" s="12">
        <v>348</v>
      </c>
      <c r="B354" s="12" t="s">
        <v>236</v>
      </c>
      <c r="C354" s="11" t="s">
        <v>141</v>
      </c>
      <c r="D354" s="11" t="s">
        <v>142</v>
      </c>
      <c r="E354" s="18" t="s">
        <v>13</v>
      </c>
      <c r="F354" s="3" t="s">
        <v>96</v>
      </c>
      <c r="G354" s="9">
        <v>6</v>
      </c>
      <c r="H354" s="756"/>
      <c r="I354" s="9">
        <v>2</v>
      </c>
      <c r="J354" s="9">
        <v>4</v>
      </c>
      <c r="K354" s="9"/>
    </row>
    <row r="355" spans="1:11">
      <c r="A355" s="12">
        <v>349</v>
      </c>
      <c r="B355" s="12" t="s">
        <v>236</v>
      </c>
      <c r="C355" s="11" t="s">
        <v>141</v>
      </c>
      <c r="D355" s="11" t="s">
        <v>142</v>
      </c>
      <c r="E355" s="18" t="s">
        <v>14</v>
      </c>
      <c r="F355" s="3" t="s">
        <v>97</v>
      </c>
      <c r="G355" s="9">
        <v>1</v>
      </c>
      <c r="H355" s="756"/>
      <c r="I355" s="9">
        <v>1</v>
      </c>
      <c r="J355" s="9"/>
      <c r="K355" s="9"/>
    </row>
    <row r="356" spans="1:11">
      <c r="A356" s="12">
        <v>350</v>
      </c>
      <c r="B356" s="12" t="s">
        <v>236</v>
      </c>
      <c r="C356" s="11" t="s">
        <v>141</v>
      </c>
      <c r="D356" s="11" t="s">
        <v>142</v>
      </c>
      <c r="E356" s="18" t="s">
        <v>15</v>
      </c>
      <c r="F356" s="3" t="s">
        <v>98</v>
      </c>
      <c r="G356" s="9">
        <v>1</v>
      </c>
      <c r="H356" s="756"/>
      <c r="I356" s="9"/>
      <c r="J356" s="9">
        <v>1</v>
      </c>
      <c r="K356" s="9"/>
    </row>
    <row r="357" spans="1:11">
      <c r="A357" s="12">
        <v>351</v>
      </c>
      <c r="B357" s="12" t="s">
        <v>236</v>
      </c>
      <c r="C357" s="11" t="s">
        <v>141</v>
      </c>
      <c r="D357" s="11" t="s">
        <v>142</v>
      </c>
      <c r="E357" s="18" t="s">
        <v>16</v>
      </c>
      <c r="F357" s="3" t="s">
        <v>99</v>
      </c>
      <c r="G357" s="9">
        <v>3</v>
      </c>
      <c r="H357" s="756"/>
      <c r="I357" s="9"/>
      <c r="J357" s="9">
        <v>3</v>
      </c>
      <c r="K357" s="9"/>
    </row>
    <row r="358" spans="1:11">
      <c r="A358" s="12">
        <v>352</v>
      </c>
      <c r="B358" s="12" t="s">
        <v>236</v>
      </c>
      <c r="C358" s="11" t="s">
        <v>141</v>
      </c>
      <c r="D358" s="11" t="s">
        <v>142</v>
      </c>
      <c r="E358" s="18" t="s">
        <v>17</v>
      </c>
      <c r="F358" s="3" t="s">
        <v>100</v>
      </c>
      <c r="G358" s="9">
        <v>22</v>
      </c>
      <c r="H358" s="756"/>
      <c r="I358" s="9">
        <v>4</v>
      </c>
      <c r="J358" s="9">
        <v>18</v>
      </c>
      <c r="K358" s="9">
        <v>1</v>
      </c>
    </row>
    <row r="359" spans="1:11">
      <c r="A359" s="12">
        <v>353</v>
      </c>
      <c r="B359" s="12" t="s">
        <v>236</v>
      </c>
      <c r="C359" s="11" t="s">
        <v>141</v>
      </c>
      <c r="D359" s="11" t="s">
        <v>142</v>
      </c>
      <c r="E359" s="18" t="s">
        <v>18</v>
      </c>
      <c r="F359" s="3" t="s">
        <v>101</v>
      </c>
      <c r="G359" s="9">
        <v>2</v>
      </c>
      <c r="H359" s="756"/>
      <c r="I359" s="9"/>
      <c r="J359" s="9">
        <v>2</v>
      </c>
      <c r="K359" s="9"/>
    </row>
    <row r="360" spans="1:11">
      <c r="A360" s="12">
        <v>354</v>
      </c>
      <c r="B360" s="12" t="s">
        <v>236</v>
      </c>
      <c r="C360" s="11" t="s">
        <v>141</v>
      </c>
      <c r="D360" s="11" t="s">
        <v>142</v>
      </c>
      <c r="E360" s="18" t="s">
        <v>19</v>
      </c>
      <c r="F360" s="3" t="s">
        <v>102</v>
      </c>
      <c r="G360" s="9">
        <v>8</v>
      </c>
      <c r="H360" s="756"/>
      <c r="I360" s="9">
        <v>1</v>
      </c>
      <c r="J360" s="9">
        <v>6</v>
      </c>
      <c r="K360" s="9">
        <v>1</v>
      </c>
    </row>
    <row r="361" spans="1:11">
      <c r="A361" s="12">
        <v>355</v>
      </c>
      <c r="B361" s="12" t="s">
        <v>236</v>
      </c>
      <c r="C361" s="11" t="s">
        <v>141</v>
      </c>
      <c r="D361" s="11" t="s">
        <v>142</v>
      </c>
      <c r="E361" s="18" t="s">
        <v>20</v>
      </c>
      <c r="F361" s="3" t="s">
        <v>103</v>
      </c>
      <c r="G361" s="9">
        <v>4</v>
      </c>
      <c r="H361" s="756"/>
      <c r="I361" s="9"/>
      <c r="J361" s="9">
        <v>3</v>
      </c>
      <c r="K361" s="9">
        <v>1</v>
      </c>
    </row>
    <row r="362" spans="1:11">
      <c r="A362" s="12">
        <v>356</v>
      </c>
      <c r="B362" s="12" t="s">
        <v>236</v>
      </c>
      <c r="C362" s="11" t="s">
        <v>141</v>
      </c>
      <c r="D362" s="11" t="s">
        <v>142</v>
      </c>
      <c r="E362" s="18" t="s">
        <v>21</v>
      </c>
      <c r="F362" s="3" t="s">
        <v>104</v>
      </c>
      <c r="G362" s="9">
        <v>2</v>
      </c>
      <c r="H362" s="756"/>
      <c r="I362" s="9">
        <v>1</v>
      </c>
      <c r="J362" s="9">
        <v>1</v>
      </c>
      <c r="K362" s="9"/>
    </row>
    <row r="363" spans="1:11">
      <c r="A363" s="12">
        <v>357</v>
      </c>
      <c r="B363" s="12" t="s">
        <v>236</v>
      </c>
      <c r="C363" s="11" t="s">
        <v>141</v>
      </c>
      <c r="D363" s="11" t="s">
        <v>142</v>
      </c>
      <c r="E363" s="18" t="s">
        <v>22</v>
      </c>
      <c r="F363" s="3" t="s">
        <v>105</v>
      </c>
      <c r="G363" s="9">
        <v>2</v>
      </c>
      <c r="H363" s="756"/>
      <c r="I363" s="9"/>
      <c r="J363" s="9">
        <v>2</v>
      </c>
      <c r="K363" s="9"/>
    </row>
    <row r="364" spans="1:11">
      <c r="A364" s="12">
        <v>358</v>
      </c>
      <c r="B364" s="12" t="s">
        <v>236</v>
      </c>
      <c r="C364" s="11" t="s">
        <v>141</v>
      </c>
      <c r="D364" s="11" t="s">
        <v>142</v>
      </c>
      <c r="E364" s="18" t="s">
        <v>23</v>
      </c>
      <c r="F364" s="3" t="s">
        <v>106</v>
      </c>
      <c r="G364" s="9">
        <v>7</v>
      </c>
      <c r="H364" s="756"/>
      <c r="I364" s="9">
        <v>2</v>
      </c>
      <c r="J364" s="9">
        <v>5</v>
      </c>
      <c r="K364" s="9"/>
    </row>
    <row r="365" spans="1:11">
      <c r="A365" s="12">
        <v>359</v>
      </c>
      <c r="B365" s="12" t="s">
        <v>236</v>
      </c>
      <c r="C365" s="11" t="s">
        <v>141</v>
      </c>
      <c r="D365" s="11" t="s">
        <v>142</v>
      </c>
      <c r="E365" s="18" t="s">
        <v>10</v>
      </c>
      <c r="F365" s="3" t="s">
        <v>107</v>
      </c>
      <c r="G365" s="9">
        <v>5</v>
      </c>
      <c r="H365" s="756"/>
      <c r="I365" s="9">
        <v>2</v>
      </c>
      <c r="J365" s="9">
        <v>3</v>
      </c>
      <c r="K365" s="9"/>
    </row>
    <row r="366" spans="1:11">
      <c r="A366" s="12">
        <v>360</v>
      </c>
      <c r="B366" s="12" t="s">
        <v>236</v>
      </c>
      <c r="C366" s="11" t="s">
        <v>141</v>
      </c>
      <c r="D366" s="11" t="s">
        <v>142</v>
      </c>
      <c r="E366" s="18" t="s">
        <v>229</v>
      </c>
      <c r="F366" s="3" t="s">
        <v>24</v>
      </c>
      <c r="G366" s="9">
        <v>1</v>
      </c>
      <c r="H366" s="756"/>
      <c r="I366" s="9"/>
      <c r="J366" s="9">
        <v>1</v>
      </c>
      <c r="K366" s="9"/>
    </row>
    <row r="367" spans="1:11">
      <c r="A367" s="12">
        <v>361</v>
      </c>
      <c r="B367" s="12" t="s">
        <v>236</v>
      </c>
      <c r="C367" s="11" t="s">
        <v>141</v>
      </c>
      <c r="D367" s="11" t="s">
        <v>142</v>
      </c>
      <c r="E367" s="18" t="s">
        <v>230</v>
      </c>
      <c r="F367" s="3" t="s">
        <v>25</v>
      </c>
      <c r="G367" s="9">
        <v>7</v>
      </c>
      <c r="H367" s="756"/>
      <c r="I367" s="9"/>
      <c r="J367" s="9">
        <v>6</v>
      </c>
      <c r="K367" s="9">
        <v>1</v>
      </c>
    </row>
    <row r="368" spans="1:11">
      <c r="A368" s="12">
        <v>362</v>
      </c>
      <c r="B368" s="12" t="s">
        <v>236</v>
      </c>
      <c r="C368" s="11" t="s">
        <v>141</v>
      </c>
      <c r="D368" s="11" t="s">
        <v>142</v>
      </c>
      <c r="E368" s="18" t="s">
        <v>231</v>
      </c>
      <c r="F368" s="3" t="s">
        <v>26</v>
      </c>
      <c r="G368" s="9">
        <v>10</v>
      </c>
      <c r="H368" s="756"/>
      <c r="I368" s="9">
        <v>1</v>
      </c>
      <c r="J368" s="9">
        <v>8</v>
      </c>
      <c r="K368" s="9">
        <v>1</v>
      </c>
    </row>
    <row r="369" spans="1:11">
      <c r="A369" s="12">
        <v>363</v>
      </c>
      <c r="B369" s="12" t="s">
        <v>236</v>
      </c>
      <c r="C369" s="11" t="s">
        <v>141</v>
      </c>
      <c r="D369" s="11" t="s">
        <v>142</v>
      </c>
      <c r="E369" s="18" t="s">
        <v>232</v>
      </c>
      <c r="F369" s="3" t="s">
        <v>27</v>
      </c>
      <c r="G369" s="9">
        <v>8</v>
      </c>
      <c r="H369" s="756"/>
      <c r="I369" s="9">
        <v>5</v>
      </c>
      <c r="J369" s="9">
        <v>4</v>
      </c>
      <c r="K369" s="9"/>
    </row>
    <row r="370" spans="1:11">
      <c r="A370" s="12">
        <v>364</v>
      </c>
      <c r="B370" s="12" t="s">
        <v>236</v>
      </c>
      <c r="C370" s="11" t="s">
        <v>141</v>
      </c>
      <c r="D370" s="11" t="s">
        <v>142</v>
      </c>
      <c r="E370" s="18" t="s">
        <v>233</v>
      </c>
      <c r="F370" s="3" t="s">
        <v>108</v>
      </c>
      <c r="G370" s="9">
        <v>6</v>
      </c>
      <c r="H370" s="756"/>
      <c r="I370" s="9"/>
      <c r="J370" s="9">
        <v>5</v>
      </c>
      <c r="K370" s="9">
        <v>1</v>
      </c>
    </row>
    <row r="371" spans="1:11">
      <c r="A371" s="12">
        <v>365</v>
      </c>
      <c r="B371" s="12" t="s">
        <v>236</v>
      </c>
      <c r="C371" s="11" t="s">
        <v>143</v>
      </c>
      <c r="D371" s="11" t="s">
        <v>144</v>
      </c>
      <c r="E371" s="18" t="s">
        <v>82</v>
      </c>
      <c r="F371" s="3" t="s">
        <v>3</v>
      </c>
      <c r="G371" s="9">
        <v>8</v>
      </c>
      <c r="H371" s="756"/>
      <c r="I371" s="9">
        <v>1</v>
      </c>
      <c r="J371" s="9">
        <v>7</v>
      </c>
      <c r="K371" s="9"/>
    </row>
    <row r="372" spans="1:11">
      <c r="A372" s="12">
        <v>366</v>
      </c>
      <c r="B372" s="12" t="s">
        <v>236</v>
      </c>
      <c r="C372" s="11" t="s">
        <v>143</v>
      </c>
      <c r="D372" s="11" t="s">
        <v>144</v>
      </c>
      <c r="E372" s="18" t="s">
        <v>4</v>
      </c>
      <c r="F372" s="3" t="s">
        <v>88</v>
      </c>
      <c r="G372" s="9">
        <v>2</v>
      </c>
      <c r="H372" s="756"/>
      <c r="I372" s="9"/>
      <c r="J372" s="9">
        <v>1</v>
      </c>
      <c r="K372" s="9">
        <v>1</v>
      </c>
    </row>
    <row r="373" spans="1:11">
      <c r="A373" s="12">
        <v>367</v>
      </c>
      <c r="B373" s="12" t="s">
        <v>236</v>
      </c>
      <c r="C373" s="11" t="s">
        <v>143</v>
      </c>
      <c r="D373" s="11" t="s">
        <v>144</v>
      </c>
      <c r="E373" s="18">
        <v>1803</v>
      </c>
      <c r="F373" s="3" t="s">
        <v>89</v>
      </c>
      <c r="G373" s="9"/>
      <c r="H373" s="756"/>
      <c r="I373" s="9"/>
      <c r="J373" s="9"/>
      <c r="K373" s="9"/>
    </row>
    <row r="374" spans="1:11">
      <c r="A374" s="12">
        <v>368</v>
      </c>
      <c r="B374" s="12" t="s">
        <v>236</v>
      </c>
      <c r="C374" s="11" t="s">
        <v>143</v>
      </c>
      <c r="D374" s="11" t="s">
        <v>144</v>
      </c>
      <c r="E374" s="18" t="s">
        <v>6</v>
      </c>
      <c r="F374" s="3" t="s">
        <v>90</v>
      </c>
      <c r="G374" s="9">
        <v>10</v>
      </c>
      <c r="H374" s="756"/>
      <c r="I374" s="9"/>
      <c r="J374" s="9">
        <v>8</v>
      </c>
      <c r="K374" s="9">
        <v>2</v>
      </c>
    </row>
    <row r="375" spans="1:11">
      <c r="A375" s="12">
        <v>369</v>
      </c>
      <c r="B375" s="12" t="s">
        <v>236</v>
      </c>
      <c r="C375" s="11" t="s">
        <v>143</v>
      </c>
      <c r="D375" s="11" t="s">
        <v>144</v>
      </c>
      <c r="E375" s="18">
        <v>1805</v>
      </c>
      <c r="F375" s="3" t="s">
        <v>91</v>
      </c>
      <c r="G375" s="9"/>
      <c r="H375" s="756"/>
      <c r="I375" s="9"/>
      <c r="J375" s="9"/>
      <c r="K375" s="9"/>
    </row>
    <row r="376" spans="1:11">
      <c r="A376" s="12">
        <v>370</v>
      </c>
      <c r="B376" s="12" t="s">
        <v>236</v>
      </c>
      <c r="C376" s="11" t="s">
        <v>143</v>
      </c>
      <c r="D376" s="11" t="s">
        <v>144</v>
      </c>
      <c r="E376" s="18">
        <v>1806</v>
      </c>
      <c r="F376" s="3" t="s">
        <v>92</v>
      </c>
      <c r="G376" s="9"/>
      <c r="H376" s="756"/>
      <c r="I376" s="9"/>
      <c r="J376" s="9"/>
      <c r="K376" s="9"/>
    </row>
    <row r="377" spans="1:11">
      <c r="A377" s="12">
        <v>371</v>
      </c>
      <c r="B377" s="12" t="s">
        <v>236</v>
      </c>
      <c r="C377" s="11" t="s">
        <v>143</v>
      </c>
      <c r="D377" s="11" t="s">
        <v>144</v>
      </c>
      <c r="E377" s="18" t="s">
        <v>9</v>
      </c>
      <c r="F377" s="3" t="s">
        <v>93</v>
      </c>
      <c r="G377" s="9">
        <v>5</v>
      </c>
      <c r="H377" s="756"/>
      <c r="I377" s="9"/>
      <c r="J377" s="9">
        <v>4</v>
      </c>
      <c r="K377" s="9">
        <v>1</v>
      </c>
    </row>
    <row r="378" spans="1:11">
      <c r="A378" s="12">
        <v>372</v>
      </c>
      <c r="B378" s="12" t="s">
        <v>236</v>
      </c>
      <c r="C378" s="11" t="s">
        <v>143</v>
      </c>
      <c r="D378" s="11" t="s">
        <v>144</v>
      </c>
      <c r="E378" s="18">
        <v>1808</v>
      </c>
      <c r="F378" s="3" t="s">
        <v>94</v>
      </c>
      <c r="G378" s="9"/>
      <c r="H378" s="756"/>
      <c r="I378" s="9"/>
      <c r="J378" s="9"/>
      <c r="K378" s="9"/>
    </row>
    <row r="379" spans="1:11">
      <c r="A379" s="12">
        <v>373</v>
      </c>
      <c r="B379" s="12" t="s">
        <v>236</v>
      </c>
      <c r="C379" s="11" t="s">
        <v>143</v>
      </c>
      <c r="D379" s="11" t="s">
        <v>144</v>
      </c>
      <c r="E379" s="18" t="s">
        <v>12</v>
      </c>
      <c r="F379" s="3" t="s">
        <v>95</v>
      </c>
      <c r="G379" s="9">
        <v>5</v>
      </c>
      <c r="H379" s="756"/>
      <c r="I379" s="9"/>
      <c r="J379" s="9">
        <v>4</v>
      </c>
      <c r="K379" s="9">
        <v>1</v>
      </c>
    </row>
    <row r="380" spans="1:11">
      <c r="A380" s="12">
        <v>374</v>
      </c>
      <c r="B380" s="12" t="s">
        <v>236</v>
      </c>
      <c r="C380" s="11" t="s">
        <v>143</v>
      </c>
      <c r="D380" s="11" t="s">
        <v>144</v>
      </c>
      <c r="E380" s="18">
        <v>1810</v>
      </c>
      <c r="F380" s="3" t="s">
        <v>96</v>
      </c>
      <c r="G380" s="9"/>
      <c r="H380" s="756"/>
      <c r="I380" s="9"/>
      <c r="J380" s="9"/>
      <c r="K380" s="9"/>
    </row>
    <row r="381" spans="1:11">
      <c r="A381" s="12">
        <v>375</v>
      </c>
      <c r="B381" s="12" t="s">
        <v>236</v>
      </c>
      <c r="C381" s="11" t="s">
        <v>143</v>
      </c>
      <c r="D381" s="11" t="s">
        <v>144</v>
      </c>
      <c r="E381" s="18" t="s">
        <v>14</v>
      </c>
      <c r="F381" s="3" t="s">
        <v>97</v>
      </c>
      <c r="G381" s="9">
        <v>3</v>
      </c>
      <c r="H381" s="756"/>
      <c r="I381" s="9"/>
      <c r="J381" s="9">
        <v>3</v>
      </c>
      <c r="K381" s="9"/>
    </row>
    <row r="382" spans="1:11">
      <c r="A382" s="12">
        <v>376</v>
      </c>
      <c r="B382" s="12" t="s">
        <v>236</v>
      </c>
      <c r="C382" s="11" t="s">
        <v>143</v>
      </c>
      <c r="D382" s="11" t="s">
        <v>144</v>
      </c>
      <c r="E382" s="18">
        <v>1812</v>
      </c>
      <c r="F382" s="3" t="s">
        <v>98</v>
      </c>
      <c r="G382" s="9"/>
      <c r="H382" s="756"/>
      <c r="I382" s="9"/>
      <c r="J382" s="9"/>
      <c r="K382" s="9"/>
    </row>
    <row r="383" spans="1:11">
      <c r="A383" s="12">
        <v>377</v>
      </c>
      <c r="B383" s="12" t="s">
        <v>236</v>
      </c>
      <c r="C383" s="11" t="s">
        <v>143</v>
      </c>
      <c r="D383" s="11" t="s">
        <v>144</v>
      </c>
      <c r="E383" s="18" t="s">
        <v>16</v>
      </c>
      <c r="F383" s="3" t="s">
        <v>99</v>
      </c>
      <c r="G383" s="9">
        <v>91</v>
      </c>
      <c r="H383" s="756"/>
      <c r="I383" s="9">
        <v>8</v>
      </c>
      <c r="J383" s="9">
        <v>56</v>
      </c>
      <c r="K383" s="9">
        <v>27</v>
      </c>
    </row>
    <row r="384" spans="1:11">
      <c r="A384" s="12">
        <v>378</v>
      </c>
      <c r="B384" s="12" t="s">
        <v>236</v>
      </c>
      <c r="C384" s="11" t="s">
        <v>143</v>
      </c>
      <c r="D384" s="11" t="s">
        <v>144</v>
      </c>
      <c r="E384" s="18" t="s">
        <v>17</v>
      </c>
      <c r="F384" s="3" t="s">
        <v>100</v>
      </c>
      <c r="G384" s="9">
        <v>2</v>
      </c>
      <c r="H384" s="756"/>
      <c r="I384" s="9"/>
      <c r="J384" s="9">
        <v>1</v>
      </c>
      <c r="K384" s="9">
        <v>1</v>
      </c>
    </row>
    <row r="385" spans="1:11">
      <c r="A385" s="12">
        <v>379</v>
      </c>
      <c r="B385" s="12" t="s">
        <v>236</v>
      </c>
      <c r="C385" s="11" t="s">
        <v>143</v>
      </c>
      <c r="D385" s="11" t="s">
        <v>144</v>
      </c>
      <c r="E385" s="18">
        <v>1815</v>
      </c>
      <c r="F385" s="3" t="s">
        <v>101</v>
      </c>
      <c r="G385" s="9"/>
      <c r="H385" s="756"/>
      <c r="I385" s="9"/>
      <c r="J385" s="9"/>
      <c r="K385" s="9"/>
    </row>
    <row r="386" spans="1:11">
      <c r="A386" s="12">
        <v>380</v>
      </c>
      <c r="B386" s="12" t="s">
        <v>236</v>
      </c>
      <c r="C386" s="11" t="s">
        <v>143</v>
      </c>
      <c r="D386" s="11" t="s">
        <v>144</v>
      </c>
      <c r="E386" s="18" t="s">
        <v>19</v>
      </c>
      <c r="F386" s="3" t="s">
        <v>102</v>
      </c>
      <c r="G386" s="9">
        <v>6</v>
      </c>
      <c r="H386" s="756"/>
      <c r="I386" s="9"/>
      <c r="J386" s="9">
        <v>6</v>
      </c>
      <c r="K386" s="9"/>
    </row>
    <row r="387" spans="1:11">
      <c r="A387" s="12">
        <v>381</v>
      </c>
      <c r="B387" s="12" t="s">
        <v>236</v>
      </c>
      <c r="C387" s="11" t="s">
        <v>143</v>
      </c>
      <c r="D387" s="11" t="s">
        <v>144</v>
      </c>
      <c r="E387" s="18" t="s">
        <v>20</v>
      </c>
      <c r="F387" s="3" t="s">
        <v>103</v>
      </c>
      <c r="G387" s="9">
        <v>6</v>
      </c>
      <c r="H387" s="756"/>
      <c r="I387" s="9"/>
      <c r="J387" s="9">
        <v>4</v>
      </c>
      <c r="K387" s="9">
        <v>2</v>
      </c>
    </row>
    <row r="388" spans="1:11">
      <c r="A388" s="12">
        <v>382</v>
      </c>
      <c r="B388" s="12" t="s">
        <v>236</v>
      </c>
      <c r="C388" s="11" t="s">
        <v>143</v>
      </c>
      <c r="D388" s="11" t="s">
        <v>144</v>
      </c>
      <c r="E388" s="18">
        <v>1818</v>
      </c>
      <c r="F388" s="3" t="s">
        <v>104</v>
      </c>
      <c r="G388" s="9"/>
      <c r="H388" s="756"/>
      <c r="I388" s="9"/>
      <c r="J388" s="9"/>
      <c r="K388" s="9"/>
    </row>
    <row r="389" spans="1:11">
      <c r="A389" s="12">
        <v>383</v>
      </c>
      <c r="B389" s="12" t="s">
        <v>236</v>
      </c>
      <c r="C389" s="11" t="s">
        <v>143</v>
      </c>
      <c r="D389" s="11" t="s">
        <v>144</v>
      </c>
      <c r="E389" s="18">
        <v>1819</v>
      </c>
      <c r="F389" s="3" t="s">
        <v>105</v>
      </c>
      <c r="G389" s="9"/>
      <c r="H389" s="756"/>
      <c r="I389" s="9"/>
      <c r="J389" s="9"/>
      <c r="K389" s="9"/>
    </row>
    <row r="390" spans="1:11">
      <c r="A390" s="12">
        <v>384</v>
      </c>
      <c r="B390" s="12" t="s">
        <v>236</v>
      </c>
      <c r="C390" s="11" t="s">
        <v>143</v>
      </c>
      <c r="D390" s="11" t="s">
        <v>144</v>
      </c>
      <c r="E390" s="18">
        <v>1820</v>
      </c>
      <c r="F390" s="3" t="s">
        <v>106</v>
      </c>
      <c r="G390" s="9"/>
      <c r="H390" s="756"/>
      <c r="I390" s="9"/>
      <c r="J390" s="9"/>
      <c r="K390" s="9"/>
    </row>
    <row r="391" spans="1:11">
      <c r="A391" s="12">
        <v>385</v>
      </c>
      <c r="B391" s="12" t="s">
        <v>236</v>
      </c>
      <c r="C391" s="11" t="s">
        <v>143</v>
      </c>
      <c r="D391" s="11" t="s">
        <v>144</v>
      </c>
      <c r="E391" s="18" t="s">
        <v>10</v>
      </c>
      <c r="F391" s="3" t="s">
        <v>107</v>
      </c>
      <c r="G391" s="9">
        <v>2</v>
      </c>
      <c r="H391" s="756"/>
      <c r="I391" s="9"/>
      <c r="J391" s="9">
        <v>2</v>
      </c>
      <c r="K391" s="9"/>
    </row>
    <row r="392" spans="1:11">
      <c r="A392" s="12">
        <v>386</v>
      </c>
      <c r="B392" s="12" t="s">
        <v>236</v>
      </c>
      <c r="C392" s="11" t="s">
        <v>143</v>
      </c>
      <c r="D392" s="11" t="s">
        <v>144</v>
      </c>
      <c r="E392" s="18" t="s">
        <v>229</v>
      </c>
      <c r="F392" s="3" t="s">
        <v>24</v>
      </c>
      <c r="G392" s="9">
        <v>3</v>
      </c>
      <c r="H392" s="756"/>
      <c r="I392" s="9"/>
      <c r="J392" s="9">
        <v>2</v>
      </c>
      <c r="K392" s="9">
        <v>1</v>
      </c>
    </row>
    <row r="393" spans="1:11">
      <c r="A393" s="12">
        <v>387</v>
      </c>
      <c r="B393" s="12" t="s">
        <v>236</v>
      </c>
      <c r="C393" s="11" t="s">
        <v>143</v>
      </c>
      <c r="D393" s="11" t="s">
        <v>144</v>
      </c>
      <c r="E393" s="18" t="s">
        <v>230</v>
      </c>
      <c r="F393" s="3" t="s">
        <v>25</v>
      </c>
      <c r="G393" s="9">
        <v>131</v>
      </c>
      <c r="H393" s="756"/>
      <c r="I393" s="9">
        <v>8</v>
      </c>
      <c r="J393" s="9">
        <v>85</v>
      </c>
      <c r="K393" s="9">
        <v>40</v>
      </c>
    </row>
    <row r="394" spans="1:11">
      <c r="A394" s="12">
        <v>388</v>
      </c>
      <c r="B394" s="12" t="s">
        <v>236</v>
      </c>
      <c r="C394" s="11" t="s">
        <v>143</v>
      </c>
      <c r="D394" s="11" t="s">
        <v>144</v>
      </c>
      <c r="E394" s="18" t="s">
        <v>231</v>
      </c>
      <c r="F394" s="3" t="s">
        <v>26</v>
      </c>
      <c r="G394" s="9">
        <v>2</v>
      </c>
      <c r="H394" s="756"/>
      <c r="I394" s="9"/>
      <c r="J394" s="9">
        <v>2</v>
      </c>
      <c r="K394" s="9"/>
    </row>
    <row r="395" spans="1:11">
      <c r="A395" s="12">
        <v>389</v>
      </c>
      <c r="B395" s="12" t="s">
        <v>236</v>
      </c>
      <c r="C395" s="11" t="s">
        <v>143</v>
      </c>
      <c r="D395" s="11" t="s">
        <v>144</v>
      </c>
      <c r="E395" s="18">
        <v>1864</v>
      </c>
      <c r="F395" s="3" t="s">
        <v>27</v>
      </c>
      <c r="G395" s="9"/>
      <c r="H395" s="756"/>
      <c r="I395" s="9"/>
      <c r="J395" s="9"/>
      <c r="K395" s="9"/>
    </row>
    <row r="396" spans="1:11">
      <c r="A396" s="12">
        <v>390</v>
      </c>
      <c r="B396" s="12" t="s">
        <v>236</v>
      </c>
      <c r="C396" s="11" t="s">
        <v>143</v>
      </c>
      <c r="D396" s="11" t="s">
        <v>144</v>
      </c>
      <c r="E396" s="18" t="s">
        <v>233</v>
      </c>
      <c r="F396" s="3" t="s">
        <v>108</v>
      </c>
      <c r="G396" s="9">
        <v>12</v>
      </c>
      <c r="H396" s="756"/>
      <c r="I396" s="9">
        <v>1</v>
      </c>
      <c r="J396" s="9">
        <v>5</v>
      </c>
      <c r="K396" s="9">
        <v>6</v>
      </c>
    </row>
    <row r="397" spans="1:11">
      <c r="A397" s="12">
        <v>391</v>
      </c>
      <c r="B397" s="12" t="s">
        <v>236</v>
      </c>
      <c r="C397" s="11" t="s">
        <v>146</v>
      </c>
      <c r="D397" s="11" t="s">
        <v>147</v>
      </c>
      <c r="E397" s="18" t="s">
        <v>82</v>
      </c>
      <c r="F397" s="3" t="s">
        <v>3</v>
      </c>
      <c r="G397" s="9">
        <v>6</v>
      </c>
      <c r="H397" s="756"/>
      <c r="I397" s="9"/>
      <c r="J397" s="9">
        <v>2</v>
      </c>
      <c r="K397" s="9">
        <v>4</v>
      </c>
    </row>
    <row r="398" spans="1:11">
      <c r="A398" s="12">
        <v>392</v>
      </c>
      <c r="B398" s="12" t="s">
        <v>236</v>
      </c>
      <c r="C398" s="11" t="s">
        <v>146</v>
      </c>
      <c r="D398" s="11" t="s">
        <v>147</v>
      </c>
      <c r="E398" s="18" t="s">
        <v>4</v>
      </c>
      <c r="F398" s="3" t="s">
        <v>88</v>
      </c>
      <c r="G398" s="9">
        <v>10</v>
      </c>
      <c r="H398" s="756"/>
      <c r="I398" s="9"/>
      <c r="J398" s="9">
        <v>1</v>
      </c>
      <c r="K398" s="9">
        <v>9</v>
      </c>
    </row>
    <row r="399" spans="1:11">
      <c r="A399" s="12">
        <v>393</v>
      </c>
      <c r="B399" s="12" t="s">
        <v>236</v>
      </c>
      <c r="C399" s="11" t="s">
        <v>146</v>
      </c>
      <c r="D399" s="11" t="s">
        <v>147</v>
      </c>
      <c r="E399" s="18" t="s">
        <v>5</v>
      </c>
      <c r="F399" s="3" t="s">
        <v>89</v>
      </c>
      <c r="G399" s="9">
        <v>1</v>
      </c>
      <c r="H399" s="756"/>
      <c r="I399" s="9"/>
      <c r="J399" s="9">
        <v>1</v>
      </c>
      <c r="K399" s="9"/>
    </row>
    <row r="400" spans="1:11">
      <c r="A400" s="12">
        <v>394</v>
      </c>
      <c r="B400" s="12" t="s">
        <v>236</v>
      </c>
      <c r="C400" s="11" t="s">
        <v>146</v>
      </c>
      <c r="D400" s="11" t="s">
        <v>147</v>
      </c>
      <c r="E400" s="18" t="s">
        <v>6</v>
      </c>
      <c r="F400" s="3" t="s">
        <v>90</v>
      </c>
      <c r="G400" s="9">
        <v>103</v>
      </c>
      <c r="H400" s="756"/>
      <c r="I400" s="9"/>
      <c r="J400" s="9">
        <v>16</v>
      </c>
      <c r="K400" s="9">
        <v>87</v>
      </c>
    </row>
    <row r="401" spans="1:11">
      <c r="A401" s="12">
        <v>395</v>
      </c>
      <c r="B401" s="12" t="s">
        <v>236</v>
      </c>
      <c r="C401" s="11" t="s">
        <v>146</v>
      </c>
      <c r="D401" s="11" t="s">
        <v>147</v>
      </c>
      <c r="E401" s="18" t="s">
        <v>7</v>
      </c>
      <c r="F401" s="3" t="s">
        <v>91</v>
      </c>
      <c r="G401" s="9">
        <v>2</v>
      </c>
      <c r="H401" s="756"/>
      <c r="I401" s="9"/>
      <c r="J401" s="9">
        <v>1</v>
      </c>
      <c r="K401" s="9">
        <v>1</v>
      </c>
    </row>
    <row r="402" spans="1:11">
      <c r="A402" s="12">
        <v>396</v>
      </c>
      <c r="B402" s="12" t="s">
        <v>236</v>
      </c>
      <c r="C402" s="11" t="s">
        <v>146</v>
      </c>
      <c r="D402" s="11" t="s">
        <v>147</v>
      </c>
      <c r="E402" s="18" t="s">
        <v>8</v>
      </c>
      <c r="F402" s="3" t="s">
        <v>92</v>
      </c>
      <c r="G402" s="9">
        <v>2</v>
      </c>
      <c r="H402" s="756"/>
      <c r="I402" s="9"/>
      <c r="J402" s="9"/>
      <c r="K402" s="9">
        <v>2</v>
      </c>
    </row>
    <row r="403" spans="1:11">
      <c r="A403" s="12">
        <v>397</v>
      </c>
      <c r="B403" s="12" t="s">
        <v>236</v>
      </c>
      <c r="C403" s="11" t="s">
        <v>146</v>
      </c>
      <c r="D403" s="11" t="s">
        <v>147</v>
      </c>
      <c r="E403" s="18" t="s">
        <v>9</v>
      </c>
      <c r="F403" s="3" t="s">
        <v>93</v>
      </c>
      <c r="G403" s="9">
        <v>6</v>
      </c>
      <c r="H403" s="756"/>
      <c r="I403" s="9"/>
      <c r="J403" s="9">
        <v>1</v>
      </c>
      <c r="K403" s="9">
        <v>5</v>
      </c>
    </row>
    <row r="404" spans="1:11">
      <c r="A404" s="12">
        <v>398</v>
      </c>
      <c r="B404" s="12" t="s">
        <v>236</v>
      </c>
      <c r="C404" s="11" t="s">
        <v>146</v>
      </c>
      <c r="D404" s="11" t="s">
        <v>147</v>
      </c>
      <c r="E404" s="18" t="s">
        <v>11</v>
      </c>
      <c r="F404" s="3" t="s">
        <v>94</v>
      </c>
      <c r="G404" s="9">
        <v>4</v>
      </c>
      <c r="H404" s="756"/>
      <c r="I404" s="9"/>
      <c r="J404" s="9"/>
      <c r="K404" s="9">
        <v>4</v>
      </c>
    </row>
    <row r="405" spans="1:11">
      <c r="A405" s="12">
        <v>399</v>
      </c>
      <c r="B405" s="12" t="s">
        <v>236</v>
      </c>
      <c r="C405" s="11" t="s">
        <v>146</v>
      </c>
      <c r="D405" s="11" t="s">
        <v>147</v>
      </c>
      <c r="E405" s="18" t="s">
        <v>12</v>
      </c>
      <c r="F405" s="3" t="s">
        <v>95</v>
      </c>
      <c r="G405" s="9">
        <v>23</v>
      </c>
      <c r="H405" s="756"/>
      <c r="I405" s="9"/>
      <c r="J405" s="9">
        <v>3</v>
      </c>
      <c r="K405" s="9">
        <v>20</v>
      </c>
    </row>
    <row r="406" spans="1:11">
      <c r="A406" s="12">
        <v>400</v>
      </c>
      <c r="B406" s="12" t="s">
        <v>236</v>
      </c>
      <c r="C406" s="11" t="s">
        <v>146</v>
      </c>
      <c r="D406" s="11" t="s">
        <v>147</v>
      </c>
      <c r="E406" s="18" t="s">
        <v>13</v>
      </c>
      <c r="F406" s="3" t="s">
        <v>96</v>
      </c>
      <c r="G406" s="9">
        <v>9</v>
      </c>
      <c r="H406" s="756"/>
      <c r="I406" s="9"/>
      <c r="J406" s="9">
        <v>1</v>
      </c>
      <c r="K406" s="9">
        <v>8</v>
      </c>
    </row>
    <row r="407" spans="1:11">
      <c r="A407" s="12">
        <v>401</v>
      </c>
      <c r="B407" s="12" t="s">
        <v>236</v>
      </c>
      <c r="C407" s="11" t="s">
        <v>146</v>
      </c>
      <c r="D407" s="11" t="s">
        <v>147</v>
      </c>
      <c r="E407" s="18">
        <v>1811</v>
      </c>
      <c r="F407" s="3" t="s">
        <v>97</v>
      </c>
      <c r="G407" s="9"/>
      <c r="H407" s="756"/>
      <c r="I407" s="9"/>
      <c r="J407" s="9"/>
      <c r="K407" s="9"/>
    </row>
    <row r="408" spans="1:11">
      <c r="A408" s="12">
        <v>402</v>
      </c>
      <c r="B408" s="12" t="s">
        <v>236</v>
      </c>
      <c r="C408" s="11" t="s">
        <v>146</v>
      </c>
      <c r="D408" s="11" t="s">
        <v>147</v>
      </c>
      <c r="E408" s="18">
        <v>1812</v>
      </c>
      <c r="F408" s="3" t="s">
        <v>98</v>
      </c>
      <c r="G408" s="9"/>
      <c r="H408" s="756"/>
      <c r="I408" s="9"/>
      <c r="J408" s="9"/>
      <c r="K408" s="9"/>
    </row>
    <row r="409" spans="1:11">
      <c r="A409" s="12">
        <v>403</v>
      </c>
      <c r="B409" s="12" t="s">
        <v>236</v>
      </c>
      <c r="C409" s="11" t="s">
        <v>146</v>
      </c>
      <c r="D409" s="11" t="s">
        <v>147</v>
      </c>
      <c r="E409" s="18" t="s">
        <v>16</v>
      </c>
      <c r="F409" s="3" t="s">
        <v>99</v>
      </c>
      <c r="G409" s="9">
        <v>23</v>
      </c>
      <c r="H409" s="756"/>
      <c r="I409" s="9"/>
      <c r="J409" s="9">
        <v>3</v>
      </c>
      <c r="K409" s="9">
        <v>20</v>
      </c>
    </row>
    <row r="410" spans="1:11">
      <c r="A410" s="12">
        <v>404</v>
      </c>
      <c r="B410" s="12" t="s">
        <v>236</v>
      </c>
      <c r="C410" s="11" t="s">
        <v>146</v>
      </c>
      <c r="D410" s="11" t="s">
        <v>147</v>
      </c>
      <c r="E410" s="18" t="s">
        <v>17</v>
      </c>
      <c r="F410" s="3" t="s">
        <v>100</v>
      </c>
      <c r="G410" s="9">
        <v>33</v>
      </c>
      <c r="H410" s="756"/>
      <c r="I410" s="9"/>
      <c r="J410" s="9">
        <v>6</v>
      </c>
      <c r="K410" s="9">
        <v>27</v>
      </c>
    </row>
    <row r="411" spans="1:11">
      <c r="A411" s="12">
        <v>405</v>
      </c>
      <c r="B411" s="12" t="s">
        <v>236</v>
      </c>
      <c r="C411" s="11" t="s">
        <v>146</v>
      </c>
      <c r="D411" s="11" t="s">
        <v>147</v>
      </c>
      <c r="E411" s="18">
        <v>1815</v>
      </c>
      <c r="F411" s="3" t="s">
        <v>101</v>
      </c>
      <c r="G411" s="9"/>
      <c r="H411" s="756"/>
      <c r="I411" s="9"/>
      <c r="J411" s="9"/>
      <c r="K411" s="9"/>
    </row>
    <row r="412" spans="1:11">
      <c r="A412" s="12">
        <v>406</v>
      </c>
      <c r="B412" s="12" t="s">
        <v>236</v>
      </c>
      <c r="C412" s="11" t="s">
        <v>146</v>
      </c>
      <c r="D412" s="11" t="s">
        <v>147</v>
      </c>
      <c r="E412" s="18" t="s">
        <v>19</v>
      </c>
      <c r="F412" s="3" t="s">
        <v>102</v>
      </c>
      <c r="G412" s="9">
        <v>27</v>
      </c>
      <c r="H412" s="756"/>
      <c r="I412" s="9"/>
      <c r="J412" s="9">
        <v>7</v>
      </c>
      <c r="K412" s="9">
        <v>21</v>
      </c>
    </row>
    <row r="413" spans="1:11">
      <c r="A413" s="12">
        <v>407</v>
      </c>
      <c r="B413" s="12" t="s">
        <v>236</v>
      </c>
      <c r="C413" s="11" t="s">
        <v>146</v>
      </c>
      <c r="D413" s="11" t="s">
        <v>147</v>
      </c>
      <c r="E413" s="18" t="s">
        <v>20</v>
      </c>
      <c r="F413" s="3" t="s">
        <v>103</v>
      </c>
      <c r="G413" s="9">
        <v>12</v>
      </c>
      <c r="H413" s="756"/>
      <c r="I413" s="9"/>
      <c r="J413" s="9">
        <v>2</v>
      </c>
      <c r="K413" s="9">
        <v>10</v>
      </c>
    </row>
    <row r="414" spans="1:11">
      <c r="A414" s="12">
        <v>408</v>
      </c>
      <c r="B414" s="12" t="s">
        <v>236</v>
      </c>
      <c r="C414" s="11" t="s">
        <v>146</v>
      </c>
      <c r="D414" s="11" t="s">
        <v>147</v>
      </c>
      <c r="E414" s="18" t="s">
        <v>21</v>
      </c>
      <c r="F414" s="3" t="s">
        <v>104</v>
      </c>
      <c r="G414" s="9">
        <v>1</v>
      </c>
      <c r="H414" s="756"/>
      <c r="I414" s="9"/>
      <c r="J414" s="9">
        <v>1</v>
      </c>
      <c r="K414" s="9"/>
    </row>
    <row r="415" spans="1:11">
      <c r="A415" s="12">
        <v>409</v>
      </c>
      <c r="B415" s="12" t="s">
        <v>236</v>
      </c>
      <c r="C415" s="11" t="s">
        <v>146</v>
      </c>
      <c r="D415" s="11" t="s">
        <v>147</v>
      </c>
      <c r="E415" s="18" t="s">
        <v>22</v>
      </c>
      <c r="F415" s="3" t="s">
        <v>105</v>
      </c>
      <c r="G415" s="9">
        <v>4</v>
      </c>
      <c r="H415" s="756"/>
      <c r="I415" s="9"/>
      <c r="J415" s="9">
        <v>1</v>
      </c>
      <c r="K415" s="9">
        <v>3</v>
      </c>
    </row>
    <row r="416" spans="1:11">
      <c r="A416" s="12">
        <v>410</v>
      </c>
      <c r="B416" s="12" t="s">
        <v>236</v>
      </c>
      <c r="C416" s="11" t="s">
        <v>146</v>
      </c>
      <c r="D416" s="11" t="s">
        <v>147</v>
      </c>
      <c r="E416" s="18">
        <v>1820</v>
      </c>
      <c r="F416" s="3" t="s">
        <v>106</v>
      </c>
      <c r="G416" s="9"/>
      <c r="H416" s="756"/>
      <c r="I416" s="9"/>
      <c r="J416" s="9"/>
      <c r="K416" s="9"/>
    </row>
    <row r="417" spans="1:11">
      <c r="A417" s="12">
        <v>411</v>
      </c>
      <c r="B417" s="12" t="s">
        <v>236</v>
      </c>
      <c r="C417" s="11" t="s">
        <v>146</v>
      </c>
      <c r="D417" s="11" t="s">
        <v>147</v>
      </c>
      <c r="E417" s="18" t="s">
        <v>10</v>
      </c>
      <c r="F417" s="3" t="s">
        <v>107</v>
      </c>
      <c r="G417" s="9">
        <v>3</v>
      </c>
      <c r="H417" s="756"/>
      <c r="I417" s="9"/>
      <c r="J417" s="9"/>
      <c r="K417" s="9">
        <v>3</v>
      </c>
    </row>
    <row r="418" spans="1:11">
      <c r="A418" s="12">
        <v>412</v>
      </c>
      <c r="B418" s="12" t="s">
        <v>236</v>
      </c>
      <c r="C418" s="11" t="s">
        <v>146</v>
      </c>
      <c r="D418" s="11" t="s">
        <v>147</v>
      </c>
      <c r="E418" s="18" t="s">
        <v>229</v>
      </c>
      <c r="F418" s="3" t="s">
        <v>24</v>
      </c>
      <c r="G418" s="9">
        <v>9</v>
      </c>
      <c r="H418" s="756"/>
      <c r="I418" s="9"/>
      <c r="J418" s="9">
        <v>3</v>
      </c>
      <c r="K418" s="9">
        <v>6</v>
      </c>
    </row>
    <row r="419" spans="1:11">
      <c r="A419" s="12">
        <v>413</v>
      </c>
      <c r="B419" s="12" t="s">
        <v>236</v>
      </c>
      <c r="C419" s="11" t="s">
        <v>146</v>
      </c>
      <c r="D419" s="11" t="s">
        <v>147</v>
      </c>
      <c r="E419" s="18" t="s">
        <v>230</v>
      </c>
      <c r="F419" s="3" t="s">
        <v>25</v>
      </c>
      <c r="G419" s="9">
        <v>30</v>
      </c>
      <c r="H419" s="756"/>
      <c r="I419" s="9"/>
      <c r="J419" s="9">
        <v>4</v>
      </c>
      <c r="K419" s="9">
        <v>26</v>
      </c>
    </row>
    <row r="420" spans="1:11">
      <c r="A420" s="12">
        <v>414</v>
      </c>
      <c r="B420" s="12" t="s">
        <v>236</v>
      </c>
      <c r="C420" s="11" t="s">
        <v>146</v>
      </c>
      <c r="D420" s="11" t="s">
        <v>147</v>
      </c>
      <c r="E420" s="18" t="s">
        <v>231</v>
      </c>
      <c r="F420" s="3" t="s">
        <v>26</v>
      </c>
      <c r="G420" s="9">
        <v>26</v>
      </c>
      <c r="H420" s="756"/>
      <c r="I420" s="9"/>
      <c r="J420" s="9">
        <v>5</v>
      </c>
      <c r="K420" s="9">
        <v>21</v>
      </c>
    </row>
    <row r="421" spans="1:11">
      <c r="A421" s="12">
        <v>415</v>
      </c>
      <c r="B421" s="12" t="s">
        <v>236</v>
      </c>
      <c r="C421" s="11" t="s">
        <v>146</v>
      </c>
      <c r="D421" s="11" t="s">
        <v>147</v>
      </c>
      <c r="E421" s="18">
        <v>1864</v>
      </c>
      <c r="F421" s="3" t="s">
        <v>27</v>
      </c>
      <c r="G421" s="9"/>
      <c r="H421" s="756"/>
      <c r="I421" s="9"/>
      <c r="J421" s="9"/>
      <c r="K421" s="9"/>
    </row>
    <row r="422" spans="1:11">
      <c r="A422" s="12">
        <v>416</v>
      </c>
      <c r="B422" s="12" t="s">
        <v>236</v>
      </c>
      <c r="C422" s="11" t="s">
        <v>146</v>
      </c>
      <c r="D422" s="11" t="s">
        <v>147</v>
      </c>
      <c r="E422" s="18" t="s">
        <v>233</v>
      </c>
      <c r="F422" s="3" t="s">
        <v>108</v>
      </c>
      <c r="G422" s="9">
        <v>13</v>
      </c>
      <c r="H422" s="756"/>
      <c r="I422" s="9"/>
      <c r="J422" s="9">
        <v>1</v>
      </c>
      <c r="K422" s="9">
        <v>12</v>
      </c>
    </row>
    <row r="423" spans="1:11">
      <c r="A423" s="12">
        <v>417</v>
      </c>
      <c r="B423" s="12" t="s">
        <v>236</v>
      </c>
      <c r="C423" s="11" t="s">
        <v>171</v>
      </c>
      <c r="D423" s="11" t="s">
        <v>172</v>
      </c>
      <c r="E423" s="17">
        <v>1801</v>
      </c>
      <c r="F423" s="3" t="s">
        <v>3</v>
      </c>
      <c r="G423" s="15"/>
      <c r="H423" s="762"/>
      <c r="I423" s="15"/>
      <c r="J423" s="15"/>
      <c r="K423" s="15"/>
    </row>
    <row r="424" spans="1:11">
      <c r="A424" s="12">
        <v>418</v>
      </c>
      <c r="B424" s="12" t="s">
        <v>236</v>
      </c>
      <c r="C424" s="11" t="s">
        <v>171</v>
      </c>
      <c r="D424" s="11" t="s">
        <v>172</v>
      </c>
      <c r="E424" s="18" t="s">
        <v>4</v>
      </c>
      <c r="F424" s="3" t="s">
        <v>88</v>
      </c>
      <c r="G424" s="9">
        <v>2</v>
      </c>
      <c r="H424" s="756"/>
      <c r="I424" s="9"/>
      <c r="J424" s="9"/>
      <c r="K424" s="9">
        <v>2</v>
      </c>
    </row>
    <row r="425" spans="1:11">
      <c r="A425" s="12">
        <v>419</v>
      </c>
      <c r="B425" s="12" t="s">
        <v>236</v>
      </c>
      <c r="C425" s="11" t="s">
        <v>171</v>
      </c>
      <c r="D425" s="11" t="s">
        <v>172</v>
      </c>
      <c r="E425" s="18" t="s">
        <v>5</v>
      </c>
      <c r="F425" s="3" t="s">
        <v>89</v>
      </c>
      <c r="G425" s="9">
        <v>4</v>
      </c>
      <c r="H425" s="756"/>
      <c r="I425" s="9"/>
      <c r="J425" s="9"/>
      <c r="K425" s="9">
        <v>4</v>
      </c>
    </row>
    <row r="426" spans="1:11">
      <c r="A426" s="12">
        <v>420</v>
      </c>
      <c r="B426" s="12" t="s">
        <v>236</v>
      </c>
      <c r="C426" s="11" t="s">
        <v>171</v>
      </c>
      <c r="D426" s="11" t="s">
        <v>172</v>
      </c>
      <c r="E426" s="18" t="s">
        <v>6</v>
      </c>
      <c r="F426" s="3" t="s">
        <v>90</v>
      </c>
      <c r="G426" s="9">
        <v>16</v>
      </c>
      <c r="H426" s="756"/>
      <c r="I426" s="9"/>
      <c r="J426" s="9">
        <v>2</v>
      </c>
      <c r="K426" s="9">
        <v>14</v>
      </c>
    </row>
    <row r="427" spans="1:11">
      <c r="A427" s="12">
        <v>421</v>
      </c>
      <c r="B427" s="12" t="s">
        <v>236</v>
      </c>
      <c r="C427" s="11" t="s">
        <v>171</v>
      </c>
      <c r="D427" s="11" t="s">
        <v>172</v>
      </c>
      <c r="E427" s="18" t="s">
        <v>7</v>
      </c>
      <c r="F427" s="3" t="s">
        <v>91</v>
      </c>
      <c r="G427" s="9">
        <v>1</v>
      </c>
      <c r="H427" s="756"/>
      <c r="I427" s="9"/>
      <c r="J427" s="9"/>
      <c r="K427" s="9">
        <v>1</v>
      </c>
    </row>
    <row r="428" spans="1:11">
      <c r="A428" s="12">
        <v>422</v>
      </c>
      <c r="B428" s="12" t="s">
        <v>236</v>
      </c>
      <c r="C428" s="11" t="s">
        <v>171</v>
      </c>
      <c r="D428" s="11" t="s">
        <v>172</v>
      </c>
      <c r="E428" s="18" t="s">
        <v>8</v>
      </c>
      <c r="F428" s="3" t="s">
        <v>92</v>
      </c>
      <c r="G428" s="9">
        <v>4</v>
      </c>
      <c r="H428" s="756"/>
      <c r="I428" s="9"/>
      <c r="J428" s="9">
        <v>3</v>
      </c>
      <c r="K428" s="9">
        <v>1</v>
      </c>
    </row>
    <row r="429" spans="1:11">
      <c r="A429" s="12">
        <v>423</v>
      </c>
      <c r="B429" s="12" t="s">
        <v>236</v>
      </c>
      <c r="C429" s="11" t="s">
        <v>171</v>
      </c>
      <c r="D429" s="11" t="s">
        <v>172</v>
      </c>
      <c r="E429" s="18" t="s">
        <v>9</v>
      </c>
      <c r="F429" s="3" t="s">
        <v>93</v>
      </c>
      <c r="G429" s="9">
        <v>1</v>
      </c>
      <c r="H429" s="756"/>
      <c r="I429" s="9"/>
      <c r="J429" s="9">
        <v>1</v>
      </c>
      <c r="K429" s="9"/>
    </row>
    <row r="430" spans="1:11">
      <c r="A430" s="12">
        <v>424</v>
      </c>
      <c r="B430" s="12" t="s">
        <v>236</v>
      </c>
      <c r="C430" s="11" t="s">
        <v>171</v>
      </c>
      <c r="D430" s="11" t="s">
        <v>172</v>
      </c>
      <c r="E430" s="18">
        <v>1808</v>
      </c>
      <c r="F430" s="3" t="s">
        <v>94</v>
      </c>
      <c r="G430" s="9"/>
      <c r="H430" s="756"/>
      <c r="I430" s="9"/>
      <c r="J430" s="9"/>
      <c r="K430" s="9"/>
    </row>
    <row r="431" spans="1:11">
      <c r="A431" s="12">
        <v>425</v>
      </c>
      <c r="B431" s="12" t="s">
        <v>236</v>
      </c>
      <c r="C431" s="11" t="s">
        <v>171</v>
      </c>
      <c r="D431" s="11" t="s">
        <v>172</v>
      </c>
      <c r="E431" s="18" t="s">
        <v>12</v>
      </c>
      <c r="F431" s="3" t="s">
        <v>95</v>
      </c>
      <c r="G431" s="9">
        <v>7</v>
      </c>
      <c r="H431" s="756"/>
      <c r="I431" s="9"/>
      <c r="J431" s="9">
        <v>2</v>
      </c>
      <c r="K431" s="9">
        <v>5</v>
      </c>
    </row>
    <row r="432" spans="1:11">
      <c r="A432" s="12">
        <v>426</v>
      </c>
      <c r="B432" s="12" t="s">
        <v>236</v>
      </c>
      <c r="C432" s="11" t="s">
        <v>171</v>
      </c>
      <c r="D432" s="11" t="s">
        <v>172</v>
      </c>
      <c r="E432" s="18" t="s">
        <v>13</v>
      </c>
      <c r="F432" s="3" t="s">
        <v>96</v>
      </c>
      <c r="G432" s="9">
        <v>2</v>
      </c>
      <c r="H432" s="756"/>
      <c r="I432" s="9"/>
      <c r="J432" s="9">
        <v>1</v>
      </c>
      <c r="K432" s="9">
        <v>1</v>
      </c>
    </row>
    <row r="433" spans="1:11">
      <c r="A433" s="12">
        <v>427</v>
      </c>
      <c r="B433" s="12" t="s">
        <v>236</v>
      </c>
      <c r="C433" s="11" t="s">
        <v>171</v>
      </c>
      <c r="D433" s="11" t="s">
        <v>172</v>
      </c>
      <c r="E433" s="18" t="s">
        <v>14</v>
      </c>
      <c r="F433" s="3" t="s">
        <v>97</v>
      </c>
      <c r="G433" s="9">
        <v>7</v>
      </c>
      <c r="H433" s="756"/>
      <c r="I433" s="9"/>
      <c r="J433" s="9">
        <v>5</v>
      </c>
      <c r="K433" s="9">
        <v>2</v>
      </c>
    </row>
    <row r="434" spans="1:11">
      <c r="A434" s="12">
        <v>428</v>
      </c>
      <c r="B434" s="12" t="s">
        <v>236</v>
      </c>
      <c r="C434" s="11" t="s">
        <v>171</v>
      </c>
      <c r="D434" s="11" t="s">
        <v>172</v>
      </c>
      <c r="E434" s="18" t="s">
        <v>15</v>
      </c>
      <c r="F434" s="3" t="s">
        <v>98</v>
      </c>
      <c r="G434" s="9">
        <v>6</v>
      </c>
      <c r="H434" s="756"/>
      <c r="I434" s="9"/>
      <c r="J434" s="9">
        <v>3</v>
      </c>
      <c r="K434" s="9">
        <v>4</v>
      </c>
    </row>
    <row r="435" spans="1:11">
      <c r="A435" s="12">
        <v>429</v>
      </c>
      <c r="B435" s="12" t="s">
        <v>236</v>
      </c>
      <c r="C435" s="11" t="s">
        <v>171</v>
      </c>
      <c r="D435" s="11" t="s">
        <v>172</v>
      </c>
      <c r="E435" s="18" t="s">
        <v>16</v>
      </c>
      <c r="F435" s="3" t="s">
        <v>99</v>
      </c>
      <c r="G435" s="9">
        <v>1</v>
      </c>
      <c r="H435" s="756"/>
      <c r="I435" s="9"/>
      <c r="J435" s="9">
        <v>1</v>
      </c>
      <c r="K435" s="9"/>
    </row>
    <row r="436" spans="1:11">
      <c r="A436" s="12">
        <v>430</v>
      </c>
      <c r="B436" s="12" t="s">
        <v>236</v>
      </c>
      <c r="C436" s="11" t="s">
        <v>171</v>
      </c>
      <c r="D436" s="11" t="s">
        <v>172</v>
      </c>
      <c r="E436" s="18" t="s">
        <v>17</v>
      </c>
      <c r="F436" s="3" t="s">
        <v>100</v>
      </c>
      <c r="G436" s="9">
        <v>2</v>
      </c>
      <c r="H436" s="756"/>
      <c r="I436" s="9"/>
      <c r="J436" s="9">
        <v>2</v>
      </c>
      <c r="K436" s="9"/>
    </row>
    <row r="437" spans="1:11">
      <c r="A437" s="12">
        <v>431</v>
      </c>
      <c r="B437" s="12" t="s">
        <v>236</v>
      </c>
      <c r="C437" s="11" t="s">
        <v>171</v>
      </c>
      <c r="D437" s="11" t="s">
        <v>172</v>
      </c>
      <c r="E437" s="18" t="s">
        <v>18</v>
      </c>
      <c r="F437" s="3" t="s">
        <v>101</v>
      </c>
      <c r="G437" s="9">
        <v>6</v>
      </c>
      <c r="H437" s="756"/>
      <c r="I437" s="9"/>
      <c r="J437" s="9">
        <v>1</v>
      </c>
      <c r="K437" s="9">
        <v>5</v>
      </c>
    </row>
    <row r="438" spans="1:11">
      <c r="A438" s="12">
        <v>432</v>
      </c>
      <c r="B438" s="12" t="s">
        <v>236</v>
      </c>
      <c r="C438" s="11" t="s">
        <v>171</v>
      </c>
      <c r="D438" s="11" t="s">
        <v>172</v>
      </c>
      <c r="E438" s="18" t="s">
        <v>19</v>
      </c>
      <c r="F438" s="3" t="s">
        <v>102</v>
      </c>
      <c r="G438" s="9">
        <v>1</v>
      </c>
      <c r="H438" s="756"/>
      <c r="I438" s="9"/>
      <c r="J438" s="9">
        <v>1</v>
      </c>
      <c r="K438" s="9"/>
    </row>
    <row r="439" spans="1:11">
      <c r="A439" s="12">
        <v>433</v>
      </c>
      <c r="B439" s="12" t="s">
        <v>236</v>
      </c>
      <c r="C439" s="11" t="s">
        <v>171</v>
      </c>
      <c r="D439" s="11" t="s">
        <v>172</v>
      </c>
      <c r="E439" s="18">
        <v>1817</v>
      </c>
      <c r="F439" s="3" t="s">
        <v>103</v>
      </c>
      <c r="G439" s="9"/>
      <c r="H439" s="756"/>
      <c r="I439" s="9"/>
      <c r="J439" s="9"/>
      <c r="K439" s="9"/>
    </row>
    <row r="440" spans="1:11">
      <c r="A440" s="12">
        <v>434</v>
      </c>
      <c r="B440" s="12" t="s">
        <v>236</v>
      </c>
      <c r="C440" s="11" t="s">
        <v>171</v>
      </c>
      <c r="D440" s="11" t="s">
        <v>172</v>
      </c>
      <c r="E440" s="18" t="s">
        <v>21</v>
      </c>
      <c r="F440" s="3" t="s">
        <v>104</v>
      </c>
      <c r="G440" s="9">
        <v>2</v>
      </c>
      <c r="H440" s="756"/>
      <c r="I440" s="9"/>
      <c r="J440" s="9">
        <v>1</v>
      </c>
      <c r="K440" s="9">
        <v>1</v>
      </c>
    </row>
    <row r="441" spans="1:11">
      <c r="A441" s="12">
        <v>435</v>
      </c>
      <c r="B441" s="12" t="s">
        <v>236</v>
      </c>
      <c r="C441" s="11" t="s">
        <v>171</v>
      </c>
      <c r="D441" s="11" t="s">
        <v>172</v>
      </c>
      <c r="E441" s="18">
        <v>1819</v>
      </c>
      <c r="F441" s="3" t="s">
        <v>105</v>
      </c>
      <c r="G441" s="9"/>
      <c r="H441" s="756"/>
      <c r="I441" s="9"/>
      <c r="J441" s="9"/>
      <c r="K441" s="9"/>
    </row>
    <row r="442" spans="1:11">
      <c r="A442" s="12">
        <v>436</v>
      </c>
      <c r="B442" s="12" t="s">
        <v>236</v>
      </c>
      <c r="C442" s="11" t="s">
        <v>171</v>
      </c>
      <c r="D442" s="11" t="s">
        <v>172</v>
      </c>
      <c r="E442" s="18" t="s">
        <v>23</v>
      </c>
      <c r="F442" s="3" t="s">
        <v>106</v>
      </c>
      <c r="G442" s="9">
        <v>7</v>
      </c>
      <c r="H442" s="756"/>
      <c r="I442" s="9"/>
      <c r="J442" s="9">
        <v>2</v>
      </c>
      <c r="K442" s="9">
        <v>5</v>
      </c>
    </row>
    <row r="443" spans="1:11">
      <c r="A443" s="12">
        <v>437</v>
      </c>
      <c r="B443" s="12" t="s">
        <v>236</v>
      </c>
      <c r="C443" s="11" t="s">
        <v>171</v>
      </c>
      <c r="D443" s="11" t="s">
        <v>172</v>
      </c>
      <c r="E443" s="18">
        <v>1821</v>
      </c>
      <c r="F443" s="3" t="s">
        <v>107</v>
      </c>
      <c r="G443" s="9"/>
      <c r="H443" s="756"/>
      <c r="I443" s="9"/>
      <c r="J443" s="9"/>
      <c r="K443" s="9"/>
    </row>
    <row r="444" spans="1:11">
      <c r="A444" s="12">
        <v>438</v>
      </c>
      <c r="B444" s="12" t="s">
        <v>236</v>
      </c>
      <c r="C444" s="11" t="s">
        <v>171</v>
      </c>
      <c r="D444" s="11" t="s">
        <v>172</v>
      </c>
      <c r="E444" s="18" t="s">
        <v>229</v>
      </c>
      <c r="F444" s="3" t="s">
        <v>24</v>
      </c>
      <c r="G444" s="9">
        <v>1</v>
      </c>
      <c r="H444" s="756"/>
      <c r="I444" s="9"/>
      <c r="J444" s="9"/>
      <c r="K444" s="9">
        <v>1</v>
      </c>
    </row>
    <row r="445" spans="1:11">
      <c r="A445" s="12">
        <v>439</v>
      </c>
      <c r="B445" s="12" t="s">
        <v>236</v>
      </c>
      <c r="C445" s="11" t="s">
        <v>171</v>
      </c>
      <c r="D445" s="11" t="s">
        <v>172</v>
      </c>
      <c r="E445" s="18" t="s">
        <v>230</v>
      </c>
      <c r="F445" s="3" t="s">
        <v>25</v>
      </c>
      <c r="G445" s="9">
        <v>1</v>
      </c>
      <c r="H445" s="756"/>
      <c r="I445" s="9"/>
      <c r="J445" s="9"/>
      <c r="K445" s="9">
        <v>1</v>
      </c>
    </row>
    <row r="446" spans="1:11">
      <c r="A446" s="12">
        <v>440</v>
      </c>
      <c r="B446" s="12" t="s">
        <v>236</v>
      </c>
      <c r="C446" s="11" t="s">
        <v>171</v>
      </c>
      <c r="D446" s="11" t="s">
        <v>172</v>
      </c>
      <c r="E446" s="18" t="s">
        <v>231</v>
      </c>
      <c r="F446" s="3" t="s">
        <v>26</v>
      </c>
      <c r="G446" s="9">
        <v>1</v>
      </c>
      <c r="H446" s="756"/>
      <c r="I446" s="9"/>
      <c r="J446" s="9"/>
      <c r="K446" s="9">
        <v>1</v>
      </c>
    </row>
    <row r="447" spans="1:11">
      <c r="A447" s="12">
        <v>441</v>
      </c>
      <c r="B447" s="12" t="s">
        <v>236</v>
      </c>
      <c r="C447" s="11" t="s">
        <v>171</v>
      </c>
      <c r="D447" s="11" t="s">
        <v>172</v>
      </c>
      <c r="E447" s="18" t="s">
        <v>232</v>
      </c>
      <c r="F447" s="3" t="s">
        <v>27</v>
      </c>
      <c r="G447" s="9">
        <v>26</v>
      </c>
      <c r="H447" s="756"/>
      <c r="I447" s="9"/>
      <c r="J447" s="9">
        <v>16</v>
      </c>
      <c r="K447" s="9">
        <v>11</v>
      </c>
    </row>
    <row r="448" spans="1:11">
      <c r="A448" s="12">
        <v>442</v>
      </c>
      <c r="B448" s="12" t="s">
        <v>236</v>
      </c>
      <c r="C448" s="11" t="s">
        <v>171</v>
      </c>
      <c r="D448" s="11" t="s">
        <v>172</v>
      </c>
      <c r="E448" s="18" t="s">
        <v>233</v>
      </c>
      <c r="F448" s="3" t="s">
        <v>108</v>
      </c>
      <c r="G448" s="9">
        <v>16</v>
      </c>
      <c r="H448" s="756"/>
      <c r="I448" s="9"/>
      <c r="J448" s="9">
        <v>10</v>
      </c>
      <c r="K448" s="9">
        <v>6</v>
      </c>
    </row>
    <row r="449" spans="1:11">
      <c r="A449" s="12">
        <v>443</v>
      </c>
      <c r="B449" s="12" t="s">
        <v>236</v>
      </c>
      <c r="C449" s="11" t="s">
        <v>136</v>
      </c>
      <c r="D449" s="11" t="s">
        <v>137</v>
      </c>
      <c r="E449" s="18" t="s">
        <v>82</v>
      </c>
      <c r="F449" s="3" t="s">
        <v>3</v>
      </c>
      <c r="G449" s="9">
        <v>2</v>
      </c>
      <c r="H449" s="756">
        <v>2</v>
      </c>
      <c r="I449" s="9"/>
      <c r="J449" s="9"/>
      <c r="K449" s="9"/>
    </row>
    <row r="450" spans="1:11">
      <c r="A450" s="12">
        <v>444</v>
      </c>
      <c r="B450" s="12" t="s">
        <v>236</v>
      </c>
      <c r="C450" s="11" t="s">
        <v>136</v>
      </c>
      <c r="D450" s="11" t="s">
        <v>137</v>
      </c>
      <c r="E450" s="18" t="s">
        <v>4</v>
      </c>
      <c r="F450" s="3" t="s">
        <v>88</v>
      </c>
      <c r="G450" s="9">
        <v>7</v>
      </c>
      <c r="H450" s="756">
        <v>7</v>
      </c>
      <c r="I450" s="9"/>
      <c r="J450" s="9"/>
      <c r="K450" s="9"/>
    </row>
    <row r="451" spans="1:11">
      <c r="A451" s="12">
        <v>445</v>
      </c>
      <c r="B451" s="12" t="s">
        <v>236</v>
      </c>
      <c r="C451" s="11" t="s">
        <v>136</v>
      </c>
      <c r="D451" s="11" t="s">
        <v>137</v>
      </c>
      <c r="E451" s="18" t="s">
        <v>5</v>
      </c>
      <c r="F451" s="3" t="s">
        <v>89</v>
      </c>
      <c r="G451" s="9">
        <v>9</v>
      </c>
      <c r="H451" s="756">
        <v>9</v>
      </c>
      <c r="I451" s="9"/>
      <c r="J451" s="9"/>
      <c r="K451" s="9"/>
    </row>
    <row r="452" spans="1:11">
      <c r="A452" s="12">
        <v>446</v>
      </c>
      <c r="B452" s="12" t="s">
        <v>236</v>
      </c>
      <c r="C452" s="11" t="s">
        <v>136</v>
      </c>
      <c r="D452" s="11" t="s">
        <v>137</v>
      </c>
      <c r="E452" s="18" t="s">
        <v>6</v>
      </c>
      <c r="F452" s="3" t="s">
        <v>90</v>
      </c>
      <c r="G452" s="9">
        <v>11</v>
      </c>
      <c r="H452" s="756">
        <v>11</v>
      </c>
      <c r="I452" s="9"/>
      <c r="J452" s="9"/>
      <c r="K452" s="9"/>
    </row>
    <row r="453" spans="1:11">
      <c r="A453" s="12">
        <v>447</v>
      </c>
      <c r="B453" s="12" t="s">
        <v>236</v>
      </c>
      <c r="C453" s="11" t="s">
        <v>136</v>
      </c>
      <c r="D453" s="11" t="s">
        <v>137</v>
      </c>
      <c r="E453" s="18" t="s">
        <v>7</v>
      </c>
      <c r="F453" s="3" t="s">
        <v>91</v>
      </c>
      <c r="G453" s="9">
        <v>9</v>
      </c>
      <c r="H453" s="756">
        <v>9</v>
      </c>
      <c r="I453" s="9"/>
      <c r="J453" s="9"/>
      <c r="K453" s="9"/>
    </row>
    <row r="454" spans="1:11">
      <c r="A454" s="12">
        <v>448</v>
      </c>
      <c r="B454" s="12" t="s">
        <v>236</v>
      </c>
      <c r="C454" s="11" t="s">
        <v>136</v>
      </c>
      <c r="D454" s="11" t="s">
        <v>137</v>
      </c>
      <c r="E454" s="18" t="s">
        <v>8</v>
      </c>
      <c r="F454" s="3" t="s">
        <v>92</v>
      </c>
      <c r="G454" s="9">
        <v>8</v>
      </c>
      <c r="H454" s="756">
        <v>8</v>
      </c>
      <c r="I454" s="9"/>
      <c r="J454" s="9"/>
      <c r="K454" s="9"/>
    </row>
    <row r="455" spans="1:11">
      <c r="A455" s="12">
        <v>449</v>
      </c>
      <c r="B455" s="12" t="s">
        <v>236</v>
      </c>
      <c r="C455" s="11" t="s">
        <v>136</v>
      </c>
      <c r="D455" s="11" t="s">
        <v>137</v>
      </c>
      <c r="E455" s="18" t="s">
        <v>9</v>
      </c>
      <c r="F455" s="3" t="s">
        <v>93</v>
      </c>
      <c r="G455" s="9">
        <v>5</v>
      </c>
      <c r="H455" s="756">
        <v>5</v>
      </c>
      <c r="I455" s="9"/>
      <c r="J455" s="9"/>
      <c r="K455" s="9"/>
    </row>
    <row r="456" spans="1:11">
      <c r="A456" s="12">
        <v>450</v>
      </c>
      <c r="B456" s="12" t="s">
        <v>236</v>
      </c>
      <c r="C456" s="11" t="s">
        <v>136</v>
      </c>
      <c r="D456" s="11" t="s">
        <v>137</v>
      </c>
      <c r="E456" s="18" t="s">
        <v>11</v>
      </c>
      <c r="F456" s="3" t="s">
        <v>94</v>
      </c>
      <c r="G456" s="9">
        <v>5</v>
      </c>
      <c r="H456" s="756">
        <v>5</v>
      </c>
      <c r="I456" s="9"/>
      <c r="J456" s="9"/>
      <c r="K456" s="9"/>
    </row>
    <row r="457" spans="1:11">
      <c r="A457" s="12">
        <v>451</v>
      </c>
      <c r="B457" s="12" t="s">
        <v>236</v>
      </c>
      <c r="C457" s="11" t="s">
        <v>136</v>
      </c>
      <c r="D457" s="11" t="s">
        <v>137</v>
      </c>
      <c r="E457" s="18" t="s">
        <v>12</v>
      </c>
      <c r="F457" s="3" t="s">
        <v>95</v>
      </c>
      <c r="G457" s="9">
        <v>14</v>
      </c>
      <c r="H457" s="756">
        <v>14</v>
      </c>
      <c r="I457" s="9"/>
      <c r="J457" s="9"/>
      <c r="K457" s="9"/>
    </row>
    <row r="458" spans="1:11">
      <c r="A458" s="12">
        <v>452</v>
      </c>
      <c r="B458" s="12" t="s">
        <v>236</v>
      </c>
      <c r="C458" s="11" t="s">
        <v>136</v>
      </c>
      <c r="D458" s="11" t="s">
        <v>137</v>
      </c>
      <c r="E458" s="18" t="s">
        <v>13</v>
      </c>
      <c r="F458" s="3" t="s">
        <v>96</v>
      </c>
      <c r="G458" s="9">
        <v>16</v>
      </c>
      <c r="H458" s="756">
        <v>16</v>
      </c>
      <c r="I458" s="9"/>
      <c r="J458" s="9"/>
      <c r="K458" s="9"/>
    </row>
    <row r="459" spans="1:11">
      <c r="A459" s="12">
        <v>453</v>
      </c>
      <c r="B459" s="12" t="s">
        <v>236</v>
      </c>
      <c r="C459" s="11" t="s">
        <v>136</v>
      </c>
      <c r="D459" s="11" t="s">
        <v>137</v>
      </c>
      <c r="E459" s="18" t="s">
        <v>14</v>
      </c>
      <c r="F459" s="3" t="s">
        <v>97</v>
      </c>
      <c r="G459" s="9">
        <v>13</v>
      </c>
      <c r="H459" s="756">
        <v>13</v>
      </c>
      <c r="I459" s="9"/>
      <c r="J459" s="9"/>
      <c r="K459" s="9"/>
    </row>
    <row r="460" spans="1:11">
      <c r="A460" s="12">
        <v>454</v>
      </c>
      <c r="B460" s="12" t="s">
        <v>236</v>
      </c>
      <c r="C460" s="11" t="s">
        <v>136</v>
      </c>
      <c r="D460" s="11" t="s">
        <v>137</v>
      </c>
      <c r="E460" s="18" t="s">
        <v>15</v>
      </c>
      <c r="F460" s="3" t="s">
        <v>98</v>
      </c>
      <c r="G460" s="9">
        <v>8</v>
      </c>
      <c r="H460" s="756">
        <v>8</v>
      </c>
      <c r="I460" s="9"/>
      <c r="J460" s="9"/>
      <c r="K460" s="9"/>
    </row>
    <row r="461" spans="1:11">
      <c r="A461" s="12">
        <v>455</v>
      </c>
      <c r="B461" s="12" t="s">
        <v>236</v>
      </c>
      <c r="C461" s="11" t="s">
        <v>136</v>
      </c>
      <c r="D461" s="11" t="s">
        <v>137</v>
      </c>
      <c r="E461" s="18" t="s">
        <v>16</v>
      </c>
      <c r="F461" s="3" t="s">
        <v>99</v>
      </c>
      <c r="G461" s="9">
        <v>8</v>
      </c>
      <c r="H461" s="756">
        <v>8</v>
      </c>
      <c r="I461" s="9"/>
      <c r="J461" s="9"/>
      <c r="K461" s="9"/>
    </row>
    <row r="462" spans="1:11">
      <c r="A462" s="12">
        <v>456</v>
      </c>
      <c r="B462" s="12" t="s">
        <v>236</v>
      </c>
      <c r="C462" s="11" t="s">
        <v>136</v>
      </c>
      <c r="D462" s="11" t="s">
        <v>137</v>
      </c>
      <c r="E462" s="18" t="s">
        <v>17</v>
      </c>
      <c r="F462" s="3" t="s">
        <v>100</v>
      </c>
      <c r="G462" s="9">
        <v>10</v>
      </c>
      <c r="H462" s="756">
        <v>10</v>
      </c>
      <c r="I462" s="9"/>
      <c r="J462" s="9"/>
      <c r="K462" s="9"/>
    </row>
    <row r="463" spans="1:11">
      <c r="A463" s="12">
        <v>457</v>
      </c>
      <c r="B463" s="12" t="s">
        <v>236</v>
      </c>
      <c r="C463" s="11" t="s">
        <v>136</v>
      </c>
      <c r="D463" s="11" t="s">
        <v>137</v>
      </c>
      <c r="E463" s="18" t="s">
        <v>18</v>
      </c>
      <c r="F463" s="3" t="s">
        <v>101</v>
      </c>
      <c r="G463" s="9">
        <v>1</v>
      </c>
      <c r="H463" s="756">
        <v>1</v>
      </c>
      <c r="I463" s="9"/>
      <c r="J463" s="9"/>
      <c r="K463" s="9"/>
    </row>
    <row r="464" spans="1:11">
      <c r="A464" s="12">
        <v>458</v>
      </c>
      <c r="B464" s="12" t="s">
        <v>236</v>
      </c>
      <c r="C464" s="11" t="s">
        <v>136</v>
      </c>
      <c r="D464" s="11" t="s">
        <v>137</v>
      </c>
      <c r="E464" s="18" t="s">
        <v>19</v>
      </c>
      <c r="F464" s="3" t="s">
        <v>102</v>
      </c>
      <c r="G464" s="9">
        <v>17</v>
      </c>
      <c r="H464" s="756">
        <v>17</v>
      </c>
      <c r="I464" s="9"/>
      <c r="J464" s="9"/>
      <c r="K464" s="9"/>
    </row>
    <row r="465" spans="1:11">
      <c r="A465" s="12">
        <v>459</v>
      </c>
      <c r="B465" s="12" t="s">
        <v>236</v>
      </c>
      <c r="C465" s="11" t="s">
        <v>136</v>
      </c>
      <c r="D465" s="11" t="s">
        <v>137</v>
      </c>
      <c r="E465" s="18" t="s">
        <v>20</v>
      </c>
      <c r="F465" s="3" t="s">
        <v>103</v>
      </c>
      <c r="G465" s="9">
        <v>10</v>
      </c>
      <c r="H465" s="756">
        <v>10</v>
      </c>
      <c r="I465" s="9"/>
      <c r="J465" s="9"/>
      <c r="K465" s="9"/>
    </row>
    <row r="466" spans="1:11">
      <c r="A466" s="12">
        <v>460</v>
      </c>
      <c r="B466" s="12" t="s">
        <v>236</v>
      </c>
      <c r="C466" s="11" t="s">
        <v>136</v>
      </c>
      <c r="D466" s="11" t="s">
        <v>137</v>
      </c>
      <c r="E466" s="18" t="s">
        <v>21</v>
      </c>
      <c r="F466" s="3" t="s">
        <v>104</v>
      </c>
      <c r="G466" s="9">
        <v>18</v>
      </c>
      <c r="H466" s="756">
        <v>18</v>
      </c>
      <c r="I466" s="9"/>
      <c r="J466" s="9"/>
      <c r="K466" s="9"/>
    </row>
    <row r="467" spans="1:11">
      <c r="A467" s="12">
        <v>461</v>
      </c>
      <c r="B467" s="12" t="s">
        <v>236</v>
      </c>
      <c r="C467" s="11" t="s">
        <v>136</v>
      </c>
      <c r="D467" s="11" t="s">
        <v>137</v>
      </c>
      <c r="E467" s="18" t="s">
        <v>22</v>
      </c>
      <c r="F467" s="3" t="s">
        <v>105</v>
      </c>
      <c r="G467" s="9">
        <v>6</v>
      </c>
      <c r="H467" s="756">
        <v>6</v>
      </c>
      <c r="I467" s="9"/>
      <c r="J467" s="9"/>
      <c r="K467" s="9"/>
    </row>
    <row r="468" spans="1:11">
      <c r="A468" s="12">
        <v>462</v>
      </c>
      <c r="B468" s="12" t="s">
        <v>236</v>
      </c>
      <c r="C468" s="11" t="s">
        <v>136</v>
      </c>
      <c r="D468" s="11" t="s">
        <v>137</v>
      </c>
      <c r="E468" s="18" t="s">
        <v>23</v>
      </c>
      <c r="F468" s="3" t="s">
        <v>106</v>
      </c>
      <c r="G468" s="9">
        <v>3</v>
      </c>
      <c r="H468" s="756">
        <v>3</v>
      </c>
      <c r="I468" s="9"/>
      <c r="J468" s="9"/>
      <c r="K468" s="9"/>
    </row>
    <row r="469" spans="1:11">
      <c r="A469" s="12">
        <v>463</v>
      </c>
      <c r="B469" s="12" t="s">
        <v>236</v>
      </c>
      <c r="C469" s="11" t="s">
        <v>136</v>
      </c>
      <c r="D469" s="11" t="s">
        <v>137</v>
      </c>
      <c r="E469" s="18" t="s">
        <v>10</v>
      </c>
      <c r="F469" s="3" t="s">
        <v>107</v>
      </c>
      <c r="G469" s="9">
        <v>3</v>
      </c>
      <c r="H469" s="756">
        <v>3</v>
      </c>
      <c r="I469" s="9"/>
      <c r="J469" s="9"/>
      <c r="K469" s="9"/>
    </row>
    <row r="470" spans="1:11">
      <c r="A470" s="12">
        <v>464</v>
      </c>
      <c r="B470" s="12" t="s">
        <v>236</v>
      </c>
      <c r="C470" s="11" t="s">
        <v>136</v>
      </c>
      <c r="D470" s="11" t="s">
        <v>137</v>
      </c>
      <c r="E470" s="18" t="s">
        <v>229</v>
      </c>
      <c r="F470" s="3" t="s">
        <v>24</v>
      </c>
      <c r="G470" s="9">
        <v>5</v>
      </c>
      <c r="H470" s="756">
        <v>5</v>
      </c>
      <c r="I470" s="9"/>
      <c r="J470" s="9"/>
      <c r="K470" s="9"/>
    </row>
    <row r="471" spans="1:11">
      <c r="A471" s="12">
        <v>465</v>
      </c>
      <c r="B471" s="12" t="s">
        <v>236</v>
      </c>
      <c r="C471" s="11" t="s">
        <v>136</v>
      </c>
      <c r="D471" s="11" t="s">
        <v>137</v>
      </c>
      <c r="E471" s="18" t="s">
        <v>230</v>
      </c>
      <c r="F471" s="3" t="s">
        <v>25</v>
      </c>
      <c r="G471" s="9">
        <v>15</v>
      </c>
      <c r="H471" s="756">
        <v>15</v>
      </c>
      <c r="I471" s="9"/>
      <c r="J471" s="9"/>
      <c r="K471" s="9"/>
    </row>
    <row r="472" spans="1:11">
      <c r="A472" s="12">
        <v>466</v>
      </c>
      <c r="B472" s="12" t="s">
        <v>236</v>
      </c>
      <c r="C472" s="11" t="s">
        <v>136</v>
      </c>
      <c r="D472" s="11" t="s">
        <v>137</v>
      </c>
      <c r="E472" s="18" t="s">
        <v>231</v>
      </c>
      <c r="F472" s="3" t="s">
        <v>26</v>
      </c>
      <c r="G472" s="9">
        <v>20</v>
      </c>
      <c r="H472" s="756">
        <v>20</v>
      </c>
      <c r="I472" s="9"/>
      <c r="J472" s="9"/>
      <c r="K472" s="9"/>
    </row>
    <row r="473" spans="1:11">
      <c r="A473" s="12">
        <v>467</v>
      </c>
      <c r="B473" s="12" t="s">
        <v>236</v>
      </c>
      <c r="C473" s="11" t="s">
        <v>136</v>
      </c>
      <c r="D473" s="11" t="s">
        <v>137</v>
      </c>
      <c r="E473" s="18" t="s">
        <v>232</v>
      </c>
      <c r="F473" s="3" t="s">
        <v>27</v>
      </c>
      <c r="G473" s="9">
        <v>7</v>
      </c>
      <c r="H473" s="756">
        <v>7</v>
      </c>
      <c r="I473" s="9"/>
      <c r="J473" s="9"/>
      <c r="K473" s="9"/>
    </row>
    <row r="474" spans="1:11">
      <c r="A474" s="12">
        <v>468</v>
      </c>
      <c r="B474" s="12" t="s">
        <v>236</v>
      </c>
      <c r="C474" s="11" t="s">
        <v>136</v>
      </c>
      <c r="D474" s="11" t="s">
        <v>137</v>
      </c>
      <c r="E474" s="18" t="s">
        <v>233</v>
      </c>
      <c r="F474" s="3" t="s">
        <v>108</v>
      </c>
      <c r="G474" s="9">
        <v>16</v>
      </c>
      <c r="H474" s="756">
        <v>16</v>
      </c>
      <c r="I474" s="9"/>
      <c r="J474" s="9"/>
      <c r="K474" s="9"/>
    </row>
    <row r="475" spans="1:11">
      <c r="A475" s="12">
        <v>469</v>
      </c>
      <c r="B475" s="12" t="s">
        <v>236</v>
      </c>
      <c r="C475" s="11" t="s">
        <v>148</v>
      </c>
      <c r="D475" s="11" t="s">
        <v>149</v>
      </c>
      <c r="E475" s="18">
        <v>1801</v>
      </c>
      <c r="F475" s="3" t="s">
        <v>3</v>
      </c>
      <c r="G475" s="9"/>
      <c r="H475" s="756"/>
      <c r="I475" s="9"/>
      <c r="J475" s="9"/>
      <c r="K475" s="9"/>
    </row>
    <row r="476" spans="1:11">
      <c r="A476" s="12">
        <v>470</v>
      </c>
      <c r="B476" s="12" t="s">
        <v>236</v>
      </c>
      <c r="C476" s="11" t="s">
        <v>148</v>
      </c>
      <c r="D476" s="11" t="s">
        <v>149</v>
      </c>
      <c r="E476" s="18">
        <v>1802</v>
      </c>
      <c r="F476" s="3" t="s">
        <v>88</v>
      </c>
      <c r="G476" s="9"/>
      <c r="H476" s="756"/>
      <c r="I476" s="9"/>
      <c r="J476" s="9"/>
      <c r="K476" s="9"/>
    </row>
    <row r="477" spans="1:11">
      <c r="A477" s="12">
        <v>471</v>
      </c>
      <c r="B477" s="12" t="s">
        <v>236</v>
      </c>
      <c r="C477" s="11" t="s">
        <v>148</v>
      </c>
      <c r="D477" s="11" t="s">
        <v>149</v>
      </c>
      <c r="E477" s="18" t="s">
        <v>5</v>
      </c>
      <c r="F477" s="3" t="s">
        <v>89</v>
      </c>
      <c r="G477" s="9">
        <v>1</v>
      </c>
      <c r="H477" s="756"/>
      <c r="I477" s="9"/>
      <c r="J477" s="9">
        <v>1</v>
      </c>
      <c r="K477" s="9"/>
    </row>
    <row r="478" spans="1:11">
      <c r="A478" s="12">
        <v>472</v>
      </c>
      <c r="B478" s="12" t="s">
        <v>236</v>
      </c>
      <c r="C478" s="11" t="s">
        <v>148</v>
      </c>
      <c r="D478" s="11" t="s">
        <v>149</v>
      </c>
      <c r="E478" s="18" t="s">
        <v>6</v>
      </c>
      <c r="F478" s="3" t="s">
        <v>90</v>
      </c>
      <c r="G478" s="9">
        <v>17</v>
      </c>
      <c r="H478" s="756"/>
      <c r="I478" s="9"/>
      <c r="J478" s="9">
        <v>15</v>
      </c>
      <c r="K478" s="9">
        <v>2</v>
      </c>
    </row>
    <row r="479" spans="1:11">
      <c r="A479" s="12">
        <v>473</v>
      </c>
      <c r="B479" s="12" t="s">
        <v>236</v>
      </c>
      <c r="C479" s="11" t="s">
        <v>148</v>
      </c>
      <c r="D479" s="11" t="s">
        <v>149</v>
      </c>
      <c r="E479" s="18" t="s">
        <v>7</v>
      </c>
      <c r="F479" s="3" t="s">
        <v>91</v>
      </c>
      <c r="G479" s="9">
        <v>1</v>
      </c>
      <c r="H479" s="756"/>
      <c r="I479" s="9"/>
      <c r="J479" s="9">
        <v>1</v>
      </c>
      <c r="K479" s="9"/>
    </row>
    <row r="480" spans="1:11">
      <c r="A480" s="12">
        <v>474</v>
      </c>
      <c r="B480" s="12" t="s">
        <v>236</v>
      </c>
      <c r="C480" s="11" t="s">
        <v>148</v>
      </c>
      <c r="D480" s="11" t="s">
        <v>149</v>
      </c>
      <c r="E480" s="18" t="s">
        <v>8</v>
      </c>
      <c r="F480" s="3" t="s">
        <v>92</v>
      </c>
      <c r="G480" s="9">
        <v>1</v>
      </c>
      <c r="H480" s="756"/>
      <c r="I480" s="9">
        <v>1</v>
      </c>
      <c r="J480" s="9"/>
      <c r="K480" s="9"/>
    </row>
    <row r="481" spans="1:11">
      <c r="A481" s="12">
        <v>475</v>
      </c>
      <c r="B481" s="12" t="s">
        <v>236</v>
      </c>
      <c r="C481" s="11" t="s">
        <v>148</v>
      </c>
      <c r="D481" s="11" t="s">
        <v>149</v>
      </c>
      <c r="E481" s="18" t="s">
        <v>9</v>
      </c>
      <c r="F481" s="3" t="s">
        <v>93</v>
      </c>
      <c r="G481" s="9">
        <v>3</v>
      </c>
      <c r="H481" s="756"/>
      <c r="I481" s="9"/>
      <c r="J481" s="9">
        <v>3</v>
      </c>
      <c r="K481" s="9"/>
    </row>
    <row r="482" spans="1:11">
      <c r="A482" s="12">
        <v>476</v>
      </c>
      <c r="B482" s="12" t="s">
        <v>236</v>
      </c>
      <c r="C482" s="11" t="s">
        <v>148</v>
      </c>
      <c r="D482" s="11" t="s">
        <v>149</v>
      </c>
      <c r="E482" s="18" t="s">
        <v>11</v>
      </c>
      <c r="F482" s="3" t="s">
        <v>94</v>
      </c>
      <c r="G482" s="9">
        <v>1</v>
      </c>
      <c r="H482" s="756"/>
      <c r="I482" s="9"/>
      <c r="J482" s="9">
        <v>1</v>
      </c>
      <c r="K482" s="9"/>
    </row>
    <row r="483" spans="1:11">
      <c r="A483" s="12">
        <v>477</v>
      </c>
      <c r="B483" s="12" t="s">
        <v>236</v>
      </c>
      <c r="C483" s="11" t="s">
        <v>148</v>
      </c>
      <c r="D483" s="11" t="s">
        <v>149</v>
      </c>
      <c r="E483" s="18" t="s">
        <v>12</v>
      </c>
      <c r="F483" s="3" t="s">
        <v>95</v>
      </c>
      <c r="G483" s="9">
        <v>2</v>
      </c>
      <c r="H483" s="756"/>
      <c r="I483" s="9"/>
      <c r="J483" s="9">
        <v>2</v>
      </c>
      <c r="K483" s="9"/>
    </row>
    <row r="484" spans="1:11">
      <c r="A484" s="12">
        <v>478</v>
      </c>
      <c r="B484" s="12" t="s">
        <v>236</v>
      </c>
      <c r="C484" s="11" t="s">
        <v>148</v>
      </c>
      <c r="D484" s="11" t="s">
        <v>149</v>
      </c>
      <c r="E484" s="18" t="s">
        <v>13</v>
      </c>
      <c r="F484" s="3" t="s">
        <v>96</v>
      </c>
      <c r="G484" s="9">
        <v>2</v>
      </c>
      <c r="H484" s="756"/>
      <c r="I484" s="9"/>
      <c r="J484" s="9"/>
      <c r="K484" s="9">
        <v>2</v>
      </c>
    </row>
    <row r="485" spans="1:11">
      <c r="A485" s="12">
        <v>479</v>
      </c>
      <c r="B485" s="12" t="s">
        <v>236</v>
      </c>
      <c r="C485" s="11" t="s">
        <v>148</v>
      </c>
      <c r="D485" s="11" t="s">
        <v>149</v>
      </c>
      <c r="E485" s="18" t="s">
        <v>14</v>
      </c>
      <c r="F485" s="3" t="s">
        <v>97</v>
      </c>
      <c r="G485" s="9">
        <v>1</v>
      </c>
      <c r="H485" s="756"/>
      <c r="I485" s="9"/>
      <c r="J485" s="9">
        <v>1</v>
      </c>
      <c r="K485" s="9"/>
    </row>
    <row r="486" spans="1:11">
      <c r="A486" s="12">
        <v>480</v>
      </c>
      <c r="B486" s="12" t="s">
        <v>236</v>
      </c>
      <c r="C486" s="11" t="s">
        <v>148</v>
      </c>
      <c r="D486" s="11" t="s">
        <v>149</v>
      </c>
      <c r="E486" s="18" t="s">
        <v>15</v>
      </c>
      <c r="F486" s="3" t="s">
        <v>98</v>
      </c>
      <c r="G486" s="9">
        <v>2</v>
      </c>
      <c r="H486" s="756"/>
      <c r="I486" s="9"/>
      <c r="J486" s="9">
        <v>2</v>
      </c>
      <c r="K486" s="9"/>
    </row>
    <row r="487" spans="1:11">
      <c r="A487" s="12">
        <v>481</v>
      </c>
      <c r="B487" s="12" t="s">
        <v>236</v>
      </c>
      <c r="C487" s="11" t="s">
        <v>148</v>
      </c>
      <c r="D487" s="11" t="s">
        <v>149</v>
      </c>
      <c r="E487" s="18" t="s">
        <v>16</v>
      </c>
      <c r="F487" s="3" t="s">
        <v>99</v>
      </c>
      <c r="G487" s="9">
        <v>1</v>
      </c>
      <c r="H487" s="756"/>
      <c r="I487" s="9"/>
      <c r="J487" s="9">
        <v>1</v>
      </c>
      <c r="K487" s="9"/>
    </row>
    <row r="488" spans="1:11">
      <c r="A488" s="12">
        <v>482</v>
      </c>
      <c r="B488" s="12" t="s">
        <v>236</v>
      </c>
      <c r="C488" s="11" t="s">
        <v>148</v>
      </c>
      <c r="D488" s="11" t="s">
        <v>149</v>
      </c>
      <c r="E488" s="18" t="s">
        <v>17</v>
      </c>
      <c r="F488" s="3" t="s">
        <v>100</v>
      </c>
      <c r="G488" s="9">
        <v>4</v>
      </c>
      <c r="H488" s="756"/>
      <c r="I488" s="9">
        <v>1</v>
      </c>
      <c r="J488" s="9">
        <v>3</v>
      </c>
      <c r="K488" s="9"/>
    </row>
    <row r="489" spans="1:11">
      <c r="A489" s="12">
        <v>483</v>
      </c>
      <c r="B489" s="12" t="s">
        <v>236</v>
      </c>
      <c r="C489" s="11" t="s">
        <v>148</v>
      </c>
      <c r="D489" s="11" t="s">
        <v>149</v>
      </c>
      <c r="E489" s="18" t="s">
        <v>18</v>
      </c>
      <c r="F489" s="3" t="s">
        <v>101</v>
      </c>
      <c r="G489" s="9">
        <v>2</v>
      </c>
      <c r="H489" s="756"/>
      <c r="I489" s="9"/>
      <c r="J489" s="9">
        <v>1</v>
      </c>
      <c r="K489" s="9">
        <v>1</v>
      </c>
    </row>
    <row r="490" spans="1:11">
      <c r="A490" s="12">
        <v>484</v>
      </c>
      <c r="B490" s="12" t="s">
        <v>236</v>
      </c>
      <c r="C490" s="11" t="s">
        <v>148</v>
      </c>
      <c r="D490" s="11" t="s">
        <v>149</v>
      </c>
      <c r="E490" s="18" t="s">
        <v>19</v>
      </c>
      <c r="F490" s="3" t="s">
        <v>102</v>
      </c>
      <c r="G490" s="9">
        <v>2</v>
      </c>
      <c r="H490" s="756"/>
      <c r="I490" s="9"/>
      <c r="J490" s="9">
        <v>2</v>
      </c>
      <c r="K490" s="9"/>
    </row>
    <row r="491" spans="1:11">
      <c r="A491" s="12">
        <v>485</v>
      </c>
      <c r="B491" s="12" t="s">
        <v>236</v>
      </c>
      <c r="C491" s="11" t="s">
        <v>148</v>
      </c>
      <c r="D491" s="11" t="s">
        <v>149</v>
      </c>
      <c r="E491" s="18" t="s">
        <v>20</v>
      </c>
      <c r="F491" s="3" t="s">
        <v>103</v>
      </c>
      <c r="G491" s="9">
        <v>1</v>
      </c>
      <c r="H491" s="756"/>
      <c r="I491" s="9"/>
      <c r="J491" s="9"/>
      <c r="K491" s="9">
        <v>1</v>
      </c>
    </row>
    <row r="492" spans="1:11">
      <c r="A492" s="12">
        <v>486</v>
      </c>
      <c r="B492" s="12" t="s">
        <v>236</v>
      </c>
      <c r="C492" s="11" t="s">
        <v>148</v>
      </c>
      <c r="D492" s="11" t="s">
        <v>149</v>
      </c>
      <c r="E492" s="18" t="s">
        <v>21</v>
      </c>
      <c r="F492" s="3" t="s">
        <v>104</v>
      </c>
      <c r="G492" s="9">
        <v>2</v>
      </c>
      <c r="H492" s="756"/>
      <c r="I492" s="9"/>
      <c r="J492" s="9">
        <v>2</v>
      </c>
      <c r="K492" s="9"/>
    </row>
    <row r="493" spans="1:11">
      <c r="A493" s="12">
        <v>487</v>
      </c>
      <c r="B493" s="12" t="s">
        <v>236</v>
      </c>
      <c r="C493" s="11" t="s">
        <v>148</v>
      </c>
      <c r="D493" s="11" t="s">
        <v>149</v>
      </c>
      <c r="E493" s="18" t="s">
        <v>22</v>
      </c>
      <c r="F493" s="3" t="s">
        <v>105</v>
      </c>
      <c r="G493" s="9">
        <v>1</v>
      </c>
      <c r="H493" s="756"/>
      <c r="I493" s="9"/>
      <c r="J493" s="9">
        <v>1</v>
      </c>
      <c r="K493" s="9"/>
    </row>
    <row r="494" spans="1:11">
      <c r="A494" s="12">
        <v>488</v>
      </c>
      <c r="B494" s="12" t="s">
        <v>236</v>
      </c>
      <c r="C494" s="11" t="s">
        <v>148</v>
      </c>
      <c r="D494" s="11" t="s">
        <v>149</v>
      </c>
      <c r="E494" s="18" t="s">
        <v>23</v>
      </c>
      <c r="F494" s="3" t="s">
        <v>106</v>
      </c>
      <c r="G494" s="9">
        <v>4</v>
      </c>
      <c r="H494" s="756"/>
      <c r="I494" s="9"/>
      <c r="J494" s="9">
        <v>2</v>
      </c>
      <c r="K494" s="9">
        <v>3</v>
      </c>
    </row>
    <row r="495" spans="1:11">
      <c r="A495" s="12">
        <v>489</v>
      </c>
      <c r="B495" s="12" t="s">
        <v>236</v>
      </c>
      <c r="C495" s="11" t="s">
        <v>148</v>
      </c>
      <c r="D495" s="11" t="s">
        <v>149</v>
      </c>
      <c r="E495" s="18">
        <v>1821</v>
      </c>
      <c r="F495" s="3" t="s">
        <v>107</v>
      </c>
      <c r="G495" s="9"/>
      <c r="H495" s="756"/>
      <c r="I495" s="9"/>
      <c r="J495" s="9"/>
      <c r="K495" s="9"/>
    </row>
    <row r="496" spans="1:11">
      <c r="A496" s="12">
        <v>490</v>
      </c>
      <c r="B496" s="12" t="s">
        <v>236</v>
      </c>
      <c r="C496" s="11" t="s">
        <v>148</v>
      </c>
      <c r="D496" s="11" t="s">
        <v>149</v>
      </c>
      <c r="E496" s="18" t="s">
        <v>229</v>
      </c>
      <c r="F496" s="3" t="s">
        <v>24</v>
      </c>
      <c r="G496" s="9">
        <v>1</v>
      </c>
      <c r="H496" s="756"/>
      <c r="I496" s="9"/>
      <c r="J496" s="9">
        <v>1</v>
      </c>
      <c r="K496" s="9"/>
    </row>
    <row r="497" spans="1:11">
      <c r="A497" s="12">
        <v>491</v>
      </c>
      <c r="B497" s="12" t="s">
        <v>236</v>
      </c>
      <c r="C497" s="11" t="s">
        <v>148</v>
      </c>
      <c r="D497" s="11" t="s">
        <v>149</v>
      </c>
      <c r="E497" s="18" t="s">
        <v>230</v>
      </c>
      <c r="F497" s="3" t="s">
        <v>25</v>
      </c>
      <c r="G497" s="9">
        <v>2</v>
      </c>
      <c r="H497" s="756"/>
      <c r="I497" s="9"/>
      <c r="J497" s="9">
        <v>2</v>
      </c>
      <c r="K497" s="9"/>
    </row>
    <row r="498" spans="1:11">
      <c r="A498" s="12">
        <v>492</v>
      </c>
      <c r="B498" s="12" t="s">
        <v>236</v>
      </c>
      <c r="C498" s="11" t="s">
        <v>148</v>
      </c>
      <c r="D498" s="11" t="s">
        <v>149</v>
      </c>
      <c r="E498" s="18" t="s">
        <v>231</v>
      </c>
      <c r="F498" s="3" t="s">
        <v>26</v>
      </c>
      <c r="G498" s="9">
        <v>5</v>
      </c>
      <c r="H498" s="756"/>
      <c r="I498" s="9">
        <v>1</v>
      </c>
      <c r="J498" s="9">
        <v>3</v>
      </c>
      <c r="K498" s="9">
        <v>1</v>
      </c>
    </row>
    <row r="499" spans="1:11">
      <c r="A499" s="12">
        <v>493</v>
      </c>
      <c r="B499" s="12" t="s">
        <v>236</v>
      </c>
      <c r="C499" s="11" t="s">
        <v>148</v>
      </c>
      <c r="D499" s="11" t="s">
        <v>149</v>
      </c>
      <c r="E499" s="18" t="s">
        <v>232</v>
      </c>
      <c r="F499" s="3" t="s">
        <v>27</v>
      </c>
      <c r="G499" s="9">
        <v>6</v>
      </c>
      <c r="H499" s="756"/>
      <c r="I499" s="9"/>
      <c r="J499" s="9">
        <v>5</v>
      </c>
      <c r="K499" s="9">
        <v>1</v>
      </c>
    </row>
    <row r="500" spans="1:11">
      <c r="A500" s="12">
        <v>494</v>
      </c>
      <c r="B500" s="12" t="s">
        <v>236</v>
      </c>
      <c r="C500" s="11" t="s">
        <v>148</v>
      </c>
      <c r="D500" s="11" t="s">
        <v>149</v>
      </c>
      <c r="E500" s="18" t="s">
        <v>233</v>
      </c>
      <c r="F500" s="3" t="s">
        <v>108</v>
      </c>
      <c r="G500" s="9">
        <v>37</v>
      </c>
      <c r="H500" s="756"/>
      <c r="I500" s="9">
        <v>3</v>
      </c>
      <c r="J500" s="9">
        <v>32</v>
      </c>
      <c r="K500" s="9">
        <v>2</v>
      </c>
    </row>
    <row r="501" spans="1:11">
      <c r="A501" s="12">
        <v>495</v>
      </c>
      <c r="B501" s="12" t="s">
        <v>236</v>
      </c>
      <c r="C501" s="11" t="s">
        <v>150</v>
      </c>
      <c r="D501" s="11" t="s">
        <v>151</v>
      </c>
      <c r="E501" s="18">
        <v>1801</v>
      </c>
      <c r="F501" s="3" t="s">
        <v>3</v>
      </c>
      <c r="G501" s="9"/>
      <c r="H501" s="756"/>
      <c r="I501" s="9"/>
      <c r="J501" s="9"/>
      <c r="K501" s="9"/>
    </row>
    <row r="502" spans="1:11">
      <c r="A502" s="12">
        <v>496</v>
      </c>
      <c r="B502" s="12" t="s">
        <v>236</v>
      </c>
      <c r="C502" s="11" t="s">
        <v>150</v>
      </c>
      <c r="D502" s="11" t="s">
        <v>151</v>
      </c>
      <c r="E502" s="18" t="s">
        <v>4</v>
      </c>
      <c r="F502" s="3" t="s">
        <v>88</v>
      </c>
      <c r="G502" s="9">
        <v>1</v>
      </c>
      <c r="H502" s="756"/>
      <c r="I502" s="9"/>
      <c r="J502" s="9">
        <v>1</v>
      </c>
      <c r="K502" s="9"/>
    </row>
    <row r="503" spans="1:11">
      <c r="A503" s="12">
        <v>497</v>
      </c>
      <c r="B503" s="12" t="s">
        <v>236</v>
      </c>
      <c r="C503" s="11" t="s">
        <v>150</v>
      </c>
      <c r="D503" s="11" t="s">
        <v>151</v>
      </c>
      <c r="E503" s="18" t="s">
        <v>5</v>
      </c>
      <c r="F503" s="3" t="s">
        <v>89</v>
      </c>
      <c r="G503" s="9">
        <v>7</v>
      </c>
      <c r="H503" s="756"/>
      <c r="I503" s="9"/>
      <c r="J503" s="9">
        <v>7</v>
      </c>
      <c r="K503" s="9"/>
    </row>
    <row r="504" spans="1:11">
      <c r="A504" s="12">
        <v>498</v>
      </c>
      <c r="B504" s="12" t="s">
        <v>236</v>
      </c>
      <c r="C504" s="11" t="s">
        <v>150</v>
      </c>
      <c r="D504" s="11" t="s">
        <v>151</v>
      </c>
      <c r="E504" s="18" t="s">
        <v>6</v>
      </c>
      <c r="F504" s="3" t="s">
        <v>90</v>
      </c>
      <c r="G504" s="9">
        <v>9</v>
      </c>
      <c r="H504" s="756"/>
      <c r="I504" s="9">
        <v>2</v>
      </c>
      <c r="J504" s="9">
        <v>6</v>
      </c>
      <c r="K504" s="9">
        <v>1</v>
      </c>
    </row>
    <row r="505" spans="1:11">
      <c r="A505" s="12">
        <v>499</v>
      </c>
      <c r="B505" s="12" t="s">
        <v>236</v>
      </c>
      <c r="C505" s="11" t="s">
        <v>150</v>
      </c>
      <c r="D505" s="11" t="s">
        <v>151</v>
      </c>
      <c r="E505" s="18">
        <v>1805</v>
      </c>
      <c r="F505" s="3" t="s">
        <v>91</v>
      </c>
      <c r="G505" s="9"/>
      <c r="H505" s="756"/>
      <c r="I505" s="9"/>
      <c r="J505" s="9"/>
      <c r="K505" s="9"/>
    </row>
    <row r="506" spans="1:11">
      <c r="A506" s="12">
        <v>500</v>
      </c>
      <c r="B506" s="12" t="s">
        <v>236</v>
      </c>
      <c r="C506" s="11" t="s">
        <v>150</v>
      </c>
      <c r="D506" s="11" t="s">
        <v>151</v>
      </c>
      <c r="E506" s="18" t="s">
        <v>8</v>
      </c>
      <c r="F506" s="3" t="s">
        <v>92</v>
      </c>
      <c r="G506" s="9">
        <v>1</v>
      </c>
      <c r="H506" s="756"/>
      <c r="I506" s="9"/>
      <c r="J506" s="9">
        <v>1</v>
      </c>
      <c r="K506" s="9"/>
    </row>
    <row r="507" spans="1:11">
      <c r="A507" s="12">
        <v>501</v>
      </c>
      <c r="B507" s="12" t="s">
        <v>236</v>
      </c>
      <c r="C507" s="11" t="s">
        <v>150</v>
      </c>
      <c r="D507" s="11" t="s">
        <v>151</v>
      </c>
      <c r="E507" s="18" t="s">
        <v>9</v>
      </c>
      <c r="F507" s="3" t="s">
        <v>93</v>
      </c>
      <c r="G507" s="9">
        <v>3</v>
      </c>
      <c r="H507" s="756"/>
      <c r="I507" s="9">
        <v>1</v>
      </c>
      <c r="J507" s="9">
        <v>2</v>
      </c>
      <c r="K507" s="9"/>
    </row>
    <row r="508" spans="1:11">
      <c r="A508" s="12">
        <v>502</v>
      </c>
      <c r="B508" s="12" t="s">
        <v>236</v>
      </c>
      <c r="C508" s="11" t="s">
        <v>150</v>
      </c>
      <c r="D508" s="11" t="s">
        <v>151</v>
      </c>
      <c r="E508" s="18" t="s">
        <v>11</v>
      </c>
      <c r="F508" s="3" t="s">
        <v>94</v>
      </c>
      <c r="G508" s="9">
        <v>1</v>
      </c>
      <c r="H508" s="756"/>
      <c r="I508" s="9"/>
      <c r="J508" s="9">
        <v>1</v>
      </c>
      <c r="K508" s="9"/>
    </row>
    <row r="509" spans="1:11">
      <c r="A509" s="12">
        <v>503</v>
      </c>
      <c r="B509" s="12" t="s">
        <v>236</v>
      </c>
      <c r="C509" s="11" t="s">
        <v>150</v>
      </c>
      <c r="D509" s="11" t="s">
        <v>151</v>
      </c>
      <c r="E509" s="18" t="s">
        <v>12</v>
      </c>
      <c r="F509" s="3" t="s">
        <v>95</v>
      </c>
      <c r="G509" s="9">
        <v>1</v>
      </c>
      <c r="H509" s="756"/>
      <c r="I509" s="9"/>
      <c r="J509" s="9">
        <v>1</v>
      </c>
      <c r="K509" s="9"/>
    </row>
    <row r="510" spans="1:11">
      <c r="A510" s="12">
        <v>504</v>
      </c>
      <c r="B510" s="12" t="s">
        <v>236</v>
      </c>
      <c r="C510" s="11" t="s">
        <v>150</v>
      </c>
      <c r="D510" s="11" t="s">
        <v>151</v>
      </c>
      <c r="E510" s="18" t="s">
        <v>13</v>
      </c>
      <c r="F510" s="3" t="s">
        <v>96</v>
      </c>
      <c r="G510" s="9">
        <v>2</v>
      </c>
      <c r="H510" s="756"/>
      <c r="I510" s="9"/>
      <c r="J510" s="9">
        <v>2</v>
      </c>
      <c r="K510" s="9">
        <v>1</v>
      </c>
    </row>
    <row r="511" spans="1:11">
      <c r="A511" s="12">
        <v>505</v>
      </c>
      <c r="B511" s="12" t="s">
        <v>236</v>
      </c>
      <c r="C511" s="11" t="s">
        <v>150</v>
      </c>
      <c r="D511" s="11" t="s">
        <v>151</v>
      </c>
      <c r="E511" s="18" t="s">
        <v>14</v>
      </c>
      <c r="F511" s="3" t="s">
        <v>97</v>
      </c>
      <c r="G511" s="9">
        <v>1</v>
      </c>
      <c r="H511" s="756"/>
      <c r="I511" s="9">
        <v>1</v>
      </c>
      <c r="J511" s="9"/>
      <c r="K511" s="9"/>
    </row>
    <row r="512" spans="1:11">
      <c r="A512" s="12">
        <v>506</v>
      </c>
      <c r="B512" s="12" t="s">
        <v>236</v>
      </c>
      <c r="C512" s="11" t="s">
        <v>150</v>
      </c>
      <c r="D512" s="11" t="s">
        <v>151</v>
      </c>
      <c r="E512" s="18" t="s">
        <v>15</v>
      </c>
      <c r="F512" s="3" t="s">
        <v>98</v>
      </c>
      <c r="G512" s="9">
        <v>2</v>
      </c>
      <c r="H512" s="756"/>
      <c r="I512" s="9"/>
      <c r="J512" s="9">
        <v>2</v>
      </c>
      <c r="K512" s="9"/>
    </row>
    <row r="513" spans="1:11">
      <c r="A513" s="12">
        <v>507</v>
      </c>
      <c r="B513" s="12" t="s">
        <v>236</v>
      </c>
      <c r="C513" s="11" t="s">
        <v>150</v>
      </c>
      <c r="D513" s="11" t="s">
        <v>151</v>
      </c>
      <c r="E513" s="18" t="s">
        <v>16</v>
      </c>
      <c r="F513" s="3" t="s">
        <v>99</v>
      </c>
      <c r="G513" s="9">
        <v>2</v>
      </c>
      <c r="H513" s="756"/>
      <c r="I513" s="9"/>
      <c r="J513" s="9">
        <v>2</v>
      </c>
      <c r="K513" s="9"/>
    </row>
    <row r="514" spans="1:11">
      <c r="A514" s="12">
        <v>508</v>
      </c>
      <c r="B514" s="12" t="s">
        <v>236</v>
      </c>
      <c r="C514" s="11" t="s">
        <v>150</v>
      </c>
      <c r="D514" s="11" t="s">
        <v>151</v>
      </c>
      <c r="E514" s="18" t="s">
        <v>17</v>
      </c>
      <c r="F514" s="3" t="s">
        <v>100</v>
      </c>
      <c r="G514" s="9">
        <v>1</v>
      </c>
      <c r="H514" s="756"/>
      <c r="I514" s="9"/>
      <c r="J514" s="9"/>
      <c r="K514" s="9">
        <v>1</v>
      </c>
    </row>
    <row r="515" spans="1:11">
      <c r="A515" s="12">
        <v>509</v>
      </c>
      <c r="B515" s="12" t="s">
        <v>236</v>
      </c>
      <c r="C515" s="11" t="s">
        <v>150</v>
      </c>
      <c r="D515" s="11" t="s">
        <v>151</v>
      </c>
      <c r="E515" s="18" t="s">
        <v>18</v>
      </c>
      <c r="F515" s="3" t="s">
        <v>101</v>
      </c>
      <c r="G515" s="9">
        <v>1</v>
      </c>
      <c r="H515" s="756"/>
      <c r="I515" s="9"/>
      <c r="J515" s="9"/>
      <c r="K515" s="9">
        <v>1</v>
      </c>
    </row>
    <row r="516" spans="1:11">
      <c r="A516" s="12">
        <v>510</v>
      </c>
      <c r="B516" s="12" t="s">
        <v>236</v>
      </c>
      <c r="C516" s="11" t="s">
        <v>150</v>
      </c>
      <c r="D516" s="11" t="s">
        <v>151</v>
      </c>
      <c r="E516" s="18" t="s">
        <v>19</v>
      </c>
      <c r="F516" s="3" t="s">
        <v>102</v>
      </c>
      <c r="G516" s="9">
        <v>6</v>
      </c>
      <c r="H516" s="756"/>
      <c r="I516" s="9">
        <v>1</v>
      </c>
      <c r="J516" s="9">
        <v>5</v>
      </c>
      <c r="K516" s="9"/>
    </row>
    <row r="517" spans="1:11">
      <c r="A517" s="12">
        <v>511</v>
      </c>
      <c r="B517" s="12" t="s">
        <v>236</v>
      </c>
      <c r="C517" s="11" t="s">
        <v>150</v>
      </c>
      <c r="D517" s="11" t="s">
        <v>151</v>
      </c>
      <c r="E517" s="18" t="s">
        <v>20</v>
      </c>
      <c r="F517" s="3" t="s">
        <v>103</v>
      </c>
      <c r="G517" s="9">
        <v>3</v>
      </c>
      <c r="H517" s="756"/>
      <c r="I517" s="9">
        <v>1</v>
      </c>
      <c r="J517" s="9">
        <v>2</v>
      </c>
      <c r="K517" s="9"/>
    </row>
    <row r="518" spans="1:11">
      <c r="A518" s="12">
        <v>512</v>
      </c>
      <c r="B518" s="12" t="s">
        <v>236</v>
      </c>
      <c r="C518" s="11" t="s">
        <v>150</v>
      </c>
      <c r="D518" s="11" t="s">
        <v>151</v>
      </c>
      <c r="E518" s="18" t="s">
        <v>21</v>
      </c>
      <c r="F518" s="3" t="s">
        <v>104</v>
      </c>
      <c r="G518" s="9">
        <v>2</v>
      </c>
      <c r="H518" s="756"/>
      <c r="I518" s="9"/>
      <c r="J518" s="9">
        <v>2</v>
      </c>
      <c r="K518" s="9"/>
    </row>
    <row r="519" spans="1:11">
      <c r="A519" s="12">
        <v>513</v>
      </c>
      <c r="B519" s="12" t="s">
        <v>236</v>
      </c>
      <c r="C519" s="11" t="s">
        <v>150</v>
      </c>
      <c r="D519" s="11" t="s">
        <v>151</v>
      </c>
      <c r="E519" s="18" t="s">
        <v>22</v>
      </c>
      <c r="F519" s="3" t="s">
        <v>105</v>
      </c>
      <c r="G519" s="9">
        <v>1</v>
      </c>
      <c r="H519" s="756"/>
      <c r="I519" s="9"/>
      <c r="J519" s="9">
        <v>1</v>
      </c>
      <c r="K519" s="9"/>
    </row>
    <row r="520" spans="1:11">
      <c r="A520" s="12">
        <v>514</v>
      </c>
      <c r="B520" s="12" t="s">
        <v>236</v>
      </c>
      <c r="C520" s="11" t="s">
        <v>150</v>
      </c>
      <c r="D520" s="11" t="s">
        <v>151</v>
      </c>
      <c r="E520" s="18" t="s">
        <v>23</v>
      </c>
      <c r="F520" s="3" t="s">
        <v>106</v>
      </c>
      <c r="G520" s="9">
        <v>1</v>
      </c>
      <c r="H520" s="756"/>
      <c r="I520" s="9"/>
      <c r="J520" s="9">
        <v>1</v>
      </c>
      <c r="K520" s="9"/>
    </row>
    <row r="521" spans="1:11">
      <c r="A521" s="12">
        <v>515</v>
      </c>
      <c r="B521" s="12" t="s">
        <v>236</v>
      </c>
      <c r="C521" s="11" t="s">
        <v>150</v>
      </c>
      <c r="D521" s="11" t="s">
        <v>151</v>
      </c>
      <c r="E521" s="18">
        <v>1821</v>
      </c>
      <c r="F521" s="3" t="s">
        <v>107</v>
      </c>
      <c r="G521" s="9"/>
      <c r="H521" s="756"/>
      <c r="I521" s="9"/>
      <c r="J521" s="9"/>
      <c r="K521" s="9"/>
    </row>
    <row r="522" spans="1:11">
      <c r="A522" s="12">
        <v>516</v>
      </c>
      <c r="B522" s="12" t="s">
        <v>236</v>
      </c>
      <c r="C522" s="11" t="s">
        <v>150</v>
      </c>
      <c r="D522" s="11" t="s">
        <v>151</v>
      </c>
      <c r="E522" s="18" t="s">
        <v>229</v>
      </c>
      <c r="F522" s="3" t="s">
        <v>24</v>
      </c>
      <c r="G522" s="9">
        <v>1</v>
      </c>
      <c r="H522" s="756"/>
      <c r="I522" s="9"/>
      <c r="J522" s="9"/>
      <c r="K522" s="9">
        <v>1</v>
      </c>
    </row>
    <row r="523" spans="1:11">
      <c r="A523" s="12">
        <v>517</v>
      </c>
      <c r="B523" s="12" t="s">
        <v>236</v>
      </c>
      <c r="C523" s="11" t="s">
        <v>150</v>
      </c>
      <c r="D523" s="11" t="s">
        <v>151</v>
      </c>
      <c r="E523" s="18" t="s">
        <v>230</v>
      </c>
      <c r="F523" s="3" t="s">
        <v>25</v>
      </c>
      <c r="G523" s="9">
        <v>4</v>
      </c>
      <c r="H523" s="756"/>
      <c r="I523" s="9"/>
      <c r="J523" s="9">
        <v>4</v>
      </c>
      <c r="K523" s="9"/>
    </row>
    <row r="524" spans="1:11">
      <c r="A524" s="12">
        <v>518</v>
      </c>
      <c r="B524" s="12" t="s">
        <v>236</v>
      </c>
      <c r="C524" s="11" t="s">
        <v>150</v>
      </c>
      <c r="D524" s="11" t="s">
        <v>151</v>
      </c>
      <c r="E524" s="18" t="s">
        <v>231</v>
      </c>
      <c r="F524" s="3" t="s">
        <v>26</v>
      </c>
      <c r="G524" s="9">
        <v>3</v>
      </c>
      <c r="H524" s="756"/>
      <c r="I524" s="9"/>
      <c r="J524" s="9">
        <v>3</v>
      </c>
      <c r="K524" s="9"/>
    </row>
    <row r="525" spans="1:11">
      <c r="A525" s="12">
        <v>519</v>
      </c>
      <c r="B525" s="12" t="s">
        <v>236</v>
      </c>
      <c r="C525" s="11" t="s">
        <v>150</v>
      </c>
      <c r="D525" s="11" t="s">
        <v>151</v>
      </c>
      <c r="E525" s="18" t="s">
        <v>232</v>
      </c>
      <c r="F525" s="3" t="s">
        <v>27</v>
      </c>
      <c r="G525" s="9">
        <v>3</v>
      </c>
      <c r="H525" s="756"/>
      <c r="I525" s="9"/>
      <c r="J525" s="9">
        <v>3</v>
      </c>
      <c r="K525" s="9"/>
    </row>
    <row r="526" spans="1:11">
      <c r="A526" s="12">
        <v>520</v>
      </c>
      <c r="B526" s="12" t="s">
        <v>236</v>
      </c>
      <c r="C526" s="11" t="s">
        <v>150</v>
      </c>
      <c r="D526" s="11" t="s">
        <v>151</v>
      </c>
      <c r="E526" s="18" t="s">
        <v>233</v>
      </c>
      <c r="F526" s="3" t="s">
        <v>108</v>
      </c>
      <c r="G526" s="9">
        <v>58</v>
      </c>
      <c r="H526" s="756"/>
      <c r="I526" s="9">
        <v>12</v>
      </c>
      <c r="J526" s="9">
        <v>42</v>
      </c>
      <c r="K526" s="9">
        <v>4</v>
      </c>
    </row>
    <row r="527" spans="1:11">
      <c r="A527" s="12">
        <v>521</v>
      </c>
      <c r="B527" s="12" t="s">
        <v>237</v>
      </c>
      <c r="C527" s="11" t="s">
        <v>193</v>
      </c>
      <c r="D527" s="11" t="s">
        <v>194</v>
      </c>
      <c r="E527" s="18" t="s">
        <v>82</v>
      </c>
      <c r="F527" s="3" t="s">
        <v>3</v>
      </c>
      <c r="G527" s="9">
        <v>98</v>
      </c>
      <c r="H527" s="756"/>
      <c r="I527" s="9">
        <v>9</v>
      </c>
      <c r="J527" s="9">
        <v>88</v>
      </c>
      <c r="K527" s="9">
        <v>1</v>
      </c>
    </row>
    <row r="528" spans="1:11">
      <c r="A528" s="12">
        <v>522</v>
      </c>
      <c r="B528" s="12" t="s">
        <v>237</v>
      </c>
      <c r="C528" s="11" t="s">
        <v>193</v>
      </c>
      <c r="D528" s="11" t="s">
        <v>194</v>
      </c>
      <c r="E528" s="18" t="s">
        <v>4</v>
      </c>
      <c r="F528" s="3" t="s">
        <v>88</v>
      </c>
      <c r="G528" s="9">
        <v>16</v>
      </c>
      <c r="H528" s="756"/>
      <c r="I528" s="9">
        <v>3</v>
      </c>
      <c r="J528" s="9">
        <v>13</v>
      </c>
      <c r="K528" s="9"/>
    </row>
    <row r="529" spans="1:11">
      <c r="A529" s="12">
        <v>523</v>
      </c>
      <c r="B529" s="12" t="s">
        <v>237</v>
      </c>
      <c r="C529" s="11" t="s">
        <v>193</v>
      </c>
      <c r="D529" s="11" t="s">
        <v>194</v>
      </c>
      <c r="E529" s="18" t="s">
        <v>5</v>
      </c>
      <c r="F529" s="3" t="s">
        <v>89</v>
      </c>
      <c r="G529" s="9">
        <v>637</v>
      </c>
      <c r="H529" s="756">
        <v>1</v>
      </c>
      <c r="I529" s="9">
        <v>48</v>
      </c>
      <c r="J529" s="9">
        <v>564</v>
      </c>
      <c r="K529" s="9">
        <v>27</v>
      </c>
    </row>
    <row r="530" spans="1:11">
      <c r="A530" s="12">
        <v>524</v>
      </c>
      <c r="B530" s="12" t="s">
        <v>237</v>
      </c>
      <c r="C530" s="11" t="s">
        <v>193</v>
      </c>
      <c r="D530" s="11" t="s">
        <v>194</v>
      </c>
      <c r="E530" s="18" t="s">
        <v>6</v>
      </c>
      <c r="F530" s="3" t="s">
        <v>90</v>
      </c>
      <c r="G530" s="9">
        <v>301</v>
      </c>
      <c r="H530" s="756"/>
      <c r="I530" s="9">
        <v>29</v>
      </c>
      <c r="J530" s="9">
        <v>262</v>
      </c>
      <c r="K530" s="9">
        <v>12</v>
      </c>
    </row>
    <row r="531" spans="1:11">
      <c r="A531" s="12">
        <v>525</v>
      </c>
      <c r="B531" s="12" t="s">
        <v>237</v>
      </c>
      <c r="C531" s="11" t="s">
        <v>193</v>
      </c>
      <c r="D531" s="11" t="s">
        <v>194</v>
      </c>
      <c r="E531" s="18" t="s">
        <v>7</v>
      </c>
      <c r="F531" s="3" t="s">
        <v>91</v>
      </c>
      <c r="G531" s="9">
        <v>485</v>
      </c>
      <c r="H531" s="756"/>
      <c r="I531" s="9">
        <v>29</v>
      </c>
      <c r="J531" s="9">
        <v>438</v>
      </c>
      <c r="K531" s="9">
        <v>25</v>
      </c>
    </row>
    <row r="532" spans="1:11">
      <c r="A532" s="12">
        <v>526</v>
      </c>
      <c r="B532" s="12" t="s">
        <v>237</v>
      </c>
      <c r="C532" s="11" t="s">
        <v>193</v>
      </c>
      <c r="D532" s="11" t="s">
        <v>194</v>
      </c>
      <c r="E532" s="18" t="s">
        <v>8</v>
      </c>
      <c r="F532" s="3" t="s">
        <v>92</v>
      </c>
      <c r="G532" s="9">
        <v>219</v>
      </c>
      <c r="H532" s="756">
        <v>1</v>
      </c>
      <c r="I532" s="9">
        <v>15</v>
      </c>
      <c r="J532" s="9">
        <v>194</v>
      </c>
      <c r="K532" s="9">
        <v>9</v>
      </c>
    </row>
    <row r="533" spans="1:11">
      <c r="A533" s="12">
        <v>527</v>
      </c>
      <c r="B533" s="12" t="s">
        <v>237</v>
      </c>
      <c r="C533" s="11" t="s">
        <v>193</v>
      </c>
      <c r="D533" s="11" t="s">
        <v>194</v>
      </c>
      <c r="E533" s="18" t="s">
        <v>9</v>
      </c>
      <c r="F533" s="3" t="s">
        <v>93</v>
      </c>
      <c r="G533" s="9">
        <v>14</v>
      </c>
      <c r="H533" s="756"/>
      <c r="I533" s="9">
        <v>2</v>
      </c>
      <c r="J533" s="9">
        <v>12</v>
      </c>
      <c r="K533" s="9"/>
    </row>
    <row r="534" spans="1:11">
      <c r="A534" s="12">
        <v>528</v>
      </c>
      <c r="B534" s="12" t="s">
        <v>237</v>
      </c>
      <c r="C534" s="11" t="s">
        <v>193</v>
      </c>
      <c r="D534" s="11" t="s">
        <v>194</v>
      </c>
      <c r="E534" s="18" t="s">
        <v>11</v>
      </c>
      <c r="F534" s="3" t="s">
        <v>94</v>
      </c>
      <c r="G534" s="9">
        <v>300</v>
      </c>
      <c r="H534" s="756">
        <v>4</v>
      </c>
      <c r="I534" s="9">
        <v>41</v>
      </c>
      <c r="J534" s="9">
        <v>245</v>
      </c>
      <c r="K534" s="9">
        <v>11</v>
      </c>
    </row>
    <row r="535" spans="1:11">
      <c r="A535" s="12">
        <v>529</v>
      </c>
      <c r="B535" s="12" t="s">
        <v>237</v>
      </c>
      <c r="C535" s="11" t="s">
        <v>193</v>
      </c>
      <c r="D535" s="11" t="s">
        <v>194</v>
      </c>
      <c r="E535" s="18" t="s">
        <v>12</v>
      </c>
      <c r="F535" s="3" t="s">
        <v>95</v>
      </c>
      <c r="G535" s="9">
        <v>6</v>
      </c>
      <c r="H535" s="756"/>
      <c r="I535" s="9"/>
      <c r="J535" s="9">
        <v>6</v>
      </c>
      <c r="K535" s="9"/>
    </row>
    <row r="536" spans="1:11">
      <c r="A536" s="12">
        <v>530</v>
      </c>
      <c r="B536" s="12" t="s">
        <v>237</v>
      </c>
      <c r="C536" s="11" t="s">
        <v>193</v>
      </c>
      <c r="D536" s="11" t="s">
        <v>194</v>
      </c>
      <c r="E536" s="18" t="s">
        <v>13</v>
      </c>
      <c r="F536" s="3" t="s">
        <v>96</v>
      </c>
      <c r="G536" s="9">
        <v>265</v>
      </c>
      <c r="H536" s="756">
        <v>1</v>
      </c>
      <c r="I536" s="9">
        <v>25</v>
      </c>
      <c r="J536" s="9">
        <v>224</v>
      </c>
      <c r="K536" s="9">
        <v>19</v>
      </c>
    </row>
    <row r="537" spans="1:11">
      <c r="A537" s="12">
        <v>531</v>
      </c>
      <c r="B537" s="12" t="s">
        <v>237</v>
      </c>
      <c r="C537" s="11" t="s">
        <v>193</v>
      </c>
      <c r="D537" s="11" t="s">
        <v>194</v>
      </c>
      <c r="E537" s="18" t="s">
        <v>14</v>
      </c>
      <c r="F537" s="3" t="s">
        <v>97</v>
      </c>
      <c r="G537" s="9">
        <v>201</v>
      </c>
      <c r="H537" s="756">
        <v>2</v>
      </c>
      <c r="I537" s="9">
        <v>24</v>
      </c>
      <c r="J537" s="9">
        <v>169</v>
      </c>
      <c r="K537" s="9">
        <v>9</v>
      </c>
    </row>
    <row r="538" spans="1:11">
      <c r="A538" s="12">
        <v>532</v>
      </c>
      <c r="B538" s="12" t="s">
        <v>237</v>
      </c>
      <c r="C538" s="11" t="s">
        <v>193</v>
      </c>
      <c r="D538" s="11" t="s">
        <v>194</v>
      </c>
      <c r="E538" s="18" t="s">
        <v>15</v>
      </c>
      <c r="F538" s="3" t="s">
        <v>98</v>
      </c>
      <c r="G538" s="9">
        <v>334</v>
      </c>
      <c r="H538" s="756">
        <v>3</v>
      </c>
      <c r="I538" s="9">
        <v>44</v>
      </c>
      <c r="J538" s="9">
        <v>270</v>
      </c>
      <c r="K538" s="9">
        <v>23</v>
      </c>
    </row>
    <row r="539" spans="1:11">
      <c r="A539" s="12">
        <v>533</v>
      </c>
      <c r="B539" s="12" t="s">
        <v>237</v>
      </c>
      <c r="C539" s="11" t="s">
        <v>193</v>
      </c>
      <c r="D539" s="11" t="s">
        <v>194</v>
      </c>
      <c r="E539" s="18" t="s">
        <v>16</v>
      </c>
      <c r="F539" s="3" t="s">
        <v>99</v>
      </c>
      <c r="G539" s="9">
        <v>5</v>
      </c>
      <c r="H539" s="756"/>
      <c r="I539" s="9">
        <v>2</v>
      </c>
      <c r="J539" s="9">
        <v>3</v>
      </c>
      <c r="K539" s="9"/>
    </row>
    <row r="540" spans="1:11">
      <c r="A540" s="12">
        <v>534</v>
      </c>
      <c r="B540" s="12" t="s">
        <v>237</v>
      </c>
      <c r="C540" s="11" t="s">
        <v>193</v>
      </c>
      <c r="D540" s="11" t="s">
        <v>194</v>
      </c>
      <c r="E540" s="18" t="s">
        <v>17</v>
      </c>
      <c r="F540" s="3" t="s">
        <v>100</v>
      </c>
      <c r="G540" s="9">
        <v>246</v>
      </c>
      <c r="H540" s="756"/>
      <c r="I540" s="9">
        <v>20</v>
      </c>
      <c r="J540" s="9">
        <v>217</v>
      </c>
      <c r="K540" s="9">
        <v>11</v>
      </c>
    </row>
    <row r="541" spans="1:11">
      <c r="A541" s="12">
        <v>535</v>
      </c>
      <c r="B541" s="12" t="s">
        <v>237</v>
      </c>
      <c r="C541" s="11" t="s">
        <v>193</v>
      </c>
      <c r="D541" s="11" t="s">
        <v>194</v>
      </c>
      <c r="E541" s="18" t="s">
        <v>18</v>
      </c>
      <c r="F541" s="3" t="s">
        <v>101</v>
      </c>
      <c r="G541" s="9">
        <v>36</v>
      </c>
      <c r="H541" s="756"/>
      <c r="I541" s="9">
        <v>3</v>
      </c>
      <c r="J541" s="9">
        <v>34</v>
      </c>
      <c r="K541" s="9">
        <v>1</v>
      </c>
    </row>
    <row r="542" spans="1:11">
      <c r="A542" s="12">
        <v>536</v>
      </c>
      <c r="B542" s="12" t="s">
        <v>237</v>
      </c>
      <c r="C542" s="11" t="s">
        <v>193</v>
      </c>
      <c r="D542" s="11" t="s">
        <v>194</v>
      </c>
      <c r="E542" s="18" t="s">
        <v>19</v>
      </c>
      <c r="F542" s="3" t="s">
        <v>102</v>
      </c>
      <c r="G542" s="9">
        <v>23</v>
      </c>
      <c r="H542" s="756"/>
      <c r="I542" s="9">
        <v>1</v>
      </c>
      <c r="J542" s="9">
        <v>22</v>
      </c>
      <c r="K542" s="9"/>
    </row>
    <row r="543" spans="1:11">
      <c r="A543" s="12">
        <v>537</v>
      </c>
      <c r="B543" s="12" t="s">
        <v>237</v>
      </c>
      <c r="C543" s="11" t="s">
        <v>193</v>
      </c>
      <c r="D543" s="11" t="s">
        <v>194</v>
      </c>
      <c r="E543" s="18" t="s">
        <v>20</v>
      </c>
      <c r="F543" s="3" t="s">
        <v>103</v>
      </c>
      <c r="G543" s="9">
        <v>517</v>
      </c>
      <c r="H543" s="756"/>
      <c r="I543" s="9">
        <v>31</v>
      </c>
      <c r="J543" s="9">
        <v>461</v>
      </c>
      <c r="K543" s="9">
        <v>27</v>
      </c>
    </row>
    <row r="544" spans="1:11">
      <c r="A544" s="12">
        <v>538</v>
      </c>
      <c r="B544" s="12" t="s">
        <v>237</v>
      </c>
      <c r="C544" s="11" t="s">
        <v>193</v>
      </c>
      <c r="D544" s="11" t="s">
        <v>194</v>
      </c>
      <c r="E544" s="18" t="s">
        <v>21</v>
      </c>
      <c r="F544" s="3" t="s">
        <v>104</v>
      </c>
      <c r="G544" s="9">
        <v>26</v>
      </c>
      <c r="H544" s="756"/>
      <c r="I544" s="9">
        <v>5</v>
      </c>
      <c r="J544" s="9">
        <v>21</v>
      </c>
      <c r="K544" s="9"/>
    </row>
    <row r="545" spans="1:11">
      <c r="A545" s="12">
        <v>539</v>
      </c>
      <c r="B545" s="12" t="s">
        <v>237</v>
      </c>
      <c r="C545" s="11" t="s">
        <v>193</v>
      </c>
      <c r="D545" s="11" t="s">
        <v>194</v>
      </c>
      <c r="E545" s="18" t="s">
        <v>22</v>
      </c>
      <c r="F545" s="3" t="s">
        <v>105</v>
      </c>
      <c r="G545" s="9">
        <v>15</v>
      </c>
      <c r="H545" s="756"/>
      <c r="I545" s="9">
        <v>2</v>
      </c>
      <c r="J545" s="9">
        <v>13</v>
      </c>
      <c r="K545" s="9"/>
    </row>
    <row r="546" spans="1:11">
      <c r="A546" s="12">
        <v>540</v>
      </c>
      <c r="B546" s="12" t="s">
        <v>237</v>
      </c>
      <c r="C546" s="11" t="s">
        <v>193</v>
      </c>
      <c r="D546" s="11" t="s">
        <v>194</v>
      </c>
      <c r="E546" s="18" t="s">
        <v>23</v>
      </c>
      <c r="F546" s="3" t="s">
        <v>106</v>
      </c>
      <c r="G546" s="9">
        <v>96</v>
      </c>
      <c r="H546" s="756"/>
      <c r="I546" s="9">
        <v>7</v>
      </c>
      <c r="J546" s="9">
        <v>84</v>
      </c>
      <c r="K546" s="9">
        <v>5</v>
      </c>
    </row>
    <row r="547" spans="1:11">
      <c r="A547" s="12">
        <v>541</v>
      </c>
      <c r="B547" s="12" t="s">
        <v>237</v>
      </c>
      <c r="C547" s="11" t="s">
        <v>193</v>
      </c>
      <c r="D547" s="11" t="s">
        <v>194</v>
      </c>
      <c r="E547" s="18" t="s">
        <v>10</v>
      </c>
      <c r="F547" s="3" t="s">
        <v>107</v>
      </c>
      <c r="G547" s="9">
        <v>110</v>
      </c>
      <c r="H547" s="756"/>
      <c r="I547" s="9">
        <v>11</v>
      </c>
      <c r="J547" s="9">
        <v>96</v>
      </c>
      <c r="K547" s="9">
        <v>5</v>
      </c>
    </row>
    <row r="548" spans="1:11">
      <c r="A548" s="12">
        <v>542</v>
      </c>
      <c r="B548" s="12" t="s">
        <v>237</v>
      </c>
      <c r="C548" s="11" t="s">
        <v>193</v>
      </c>
      <c r="D548" s="11" t="s">
        <v>194</v>
      </c>
      <c r="E548" s="18" t="s">
        <v>229</v>
      </c>
      <c r="F548" s="3" t="s">
        <v>24</v>
      </c>
      <c r="G548" s="9">
        <v>5</v>
      </c>
      <c r="H548" s="756"/>
      <c r="I548" s="9">
        <v>1</v>
      </c>
      <c r="J548" s="9">
        <v>4</v>
      </c>
      <c r="K548" s="9"/>
    </row>
    <row r="549" spans="1:11">
      <c r="A549" s="12">
        <v>543</v>
      </c>
      <c r="B549" s="12" t="s">
        <v>237</v>
      </c>
      <c r="C549" s="11" t="s">
        <v>193</v>
      </c>
      <c r="D549" s="11" t="s">
        <v>194</v>
      </c>
      <c r="E549" s="18" t="s">
        <v>230</v>
      </c>
      <c r="F549" s="3" t="s">
        <v>25</v>
      </c>
      <c r="G549" s="9">
        <v>4</v>
      </c>
      <c r="H549" s="756"/>
      <c r="I549" s="9">
        <v>2</v>
      </c>
      <c r="J549" s="9">
        <v>2</v>
      </c>
      <c r="K549" s="9"/>
    </row>
    <row r="550" spans="1:11">
      <c r="A550" s="12">
        <v>544</v>
      </c>
      <c r="B550" s="12" t="s">
        <v>237</v>
      </c>
      <c r="C550" s="11" t="s">
        <v>193</v>
      </c>
      <c r="D550" s="11" t="s">
        <v>194</v>
      </c>
      <c r="E550" s="18" t="s">
        <v>231</v>
      </c>
      <c r="F550" s="3" t="s">
        <v>26</v>
      </c>
      <c r="G550" s="9">
        <v>10</v>
      </c>
      <c r="H550" s="756"/>
      <c r="I550" s="9">
        <v>3</v>
      </c>
      <c r="J550" s="9">
        <v>6</v>
      </c>
      <c r="K550" s="9">
        <v>1</v>
      </c>
    </row>
    <row r="551" spans="1:11">
      <c r="A551" s="12">
        <v>545</v>
      </c>
      <c r="B551" s="12" t="s">
        <v>237</v>
      </c>
      <c r="C551" s="11" t="s">
        <v>193</v>
      </c>
      <c r="D551" s="11" t="s">
        <v>194</v>
      </c>
      <c r="E551" s="18" t="s">
        <v>232</v>
      </c>
      <c r="F551" s="3" t="s">
        <v>27</v>
      </c>
      <c r="G551" s="9">
        <v>9</v>
      </c>
      <c r="H551" s="756"/>
      <c r="I551" s="9">
        <v>1</v>
      </c>
      <c r="J551" s="9">
        <v>8</v>
      </c>
      <c r="K551" s="9"/>
    </row>
    <row r="552" spans="1:11">
      <c r="A552" s="12">
        <v>546</v>
      </c>
      <c r="B552" s="12" t="s">
        <v>237</v>
      </c>
      <c r="C552" s="11" t="s">
        <v>193</v>
      </c>
      <c r="D552" s="11" t="s">
        <v>194</v>
      </c>
      <c r="E552" s="18" t="s">
        <v>233</v>
      </c>
      <c r="F552" s="3" t="s">
        <v>108</v>
      </c>
      <c r="G552" s="9">
        <v>88</v>
      </c>
      <c r="H552" s="756"/>
      <c r="I552" s="9">
        <v>10</v>
      </c>
      <c r="J552" s="9">
        <v>73</v>
      </c>
      <c r="K552" s="9">
        <v>5</v>
      </c>
    </row>
    <row r="553" spans="1:11">
      <c r="A553" s="12">
        <v>547</v>
      </c>
      <c r="B553" s="12" t="s">
        <v>237</v>
      </c>
      <c r="C553" s="11" t="s">
        <v>197</v>
      </c>
      <c r="D553" s="11" t="s">
        <v>198</v>
      </c>
      <c r="E553" s="18" t="s">
        <v>82</v>
      </c>
      <c r="F553" s="3" t="s">
        <v>3</v>
      </c>
      <c r="G553" s="9">
        <v>5</v>
      </c>
      <c r="H553" s="756"/>
      <c r="I553" s="9">
        <v>1</v>
      </c>
      <c r="J553" s="9">
        <v>4</v>
      </c>
      <c r="K553" s="9"/>
    </row>
    <row r="554" spans="1:11">
      <c r="A554" s="12">
        <v>548</v>
      </c>
      <c r="B554" s="12" t="s">
        <v>237</v>
      </c>
      <c r="C554" s="11" t="s">
        <v>197</v>
      </c>
      <c r="D554" s="11" t="s">
        <v>198</v>
      </c>
      <c r="E554" s="18" t="s">
        <v>4</v>
      </c>
      <c r="F554" s="3" t="s">
        <v>88</v>
      </c>
      <c r="G554" s="9">
        <v>387</v>
      </c>
      <c r="H554" s="756">
        <v>1</v>
      </c>
      <c r="I554" s="9">
        <v>44</v>
      </c>
      <c r="J554" s="9">
        <v>328</v>
      </c>
      <c r="K554" s="9">
        <v>18</v>
      </c>
    </row>
    <row r="555" spans="1:11">
      <c r="A555" s="12">
        <v>549</v>
      </c>
      <c r="B555" s="12" t="s">
        <v>237</v>
      </c>
      <c r="C555" s="11" t="s">
        <v>197</v>
      </c>
      <c r="D555" s="11" t="s">
        <v>198</v>
      </c>
      <c r="E555" s="18" t="s">
        <v>5</v>
      </c>
      <c r="F555" s="3" t="s">
        <v>89</v>
      </c>
      <c r="G555" s="9">
        <v>49</v>
      </c>
      <c r="H555" s="756">
        <v>1</v>
      </c>
      <c r="I555" s="9">
        <v>9</v>
      </c>
      <c r="J555" s="9">
        <v>38</v>
      </c>
      <c r="K555" s="9">
        <v>1</v>
      </c>
    </row>
    <row r="556" spans="1:11">
      <c r="A556" s="12">
        <v>550</v>
      </c>
      <c r="B556" s="12" t="s">
        <v>237</v>
      </c>
      <c r="C556" s="11" t="s">
        <v>197</v>
      </c>
      <c r="D556" s="11" t="s">
        <v>198</v>
      </c>
      <c r="E556" s="18" t="s">
        <v>6</v>
      </c>
      <c r="F556" s="3" t="s">
        <v>90</v>
      </c>
      <c r="G556" s="9">
        <v>40</v>
      </c>
      <c r="H556" s="756"/>
      <c r="I556" s="9">
        <v>6</v>
      </c>
      <c r="J556" s="9">
        <v>33</v>
      </c>
      <c r="K556" s="9">
        <v>1</v>
      </c>
    </row>
    <row r="557" spans="1:11">
      <c r="A557" s="12">
        <v>551</v>
      </c>
      <c r="B557" s="12" t="s">
        <v>237</v>
      </c>
      <c r="C557" s="11" t="s">
        <v>197</v>
      </c>
      <c r="D557" s="11" t="s">
        <v>198</v>
      </c>
      <c r="E557" s="18" t="s">
        <v>7</v>
      </c>
      <c r="F557" s="3" t="s">
        <v>91</v>
      </c>
      <c r="G557" s="9">
        <v>19</v>
      </c>
      <c r="H557" s="756"/>
      <c r="I557" s="9">
        <v>4</v>
      </c>
      <c r="J557" s="9">
        <v>15</v>
      </c>
      <c r="K557" s="9"/>
    </row>
    <row r="558" spans="1:11">
      <c r="A558" s="12">
        <v>552</v>
      </c>
      <c r="B558" s="12" t="s">
        <v>237</v>
      </c>
      <c r="C558" s="11" t="s">
        <v>197</v>
      </c>
      <c r="D558" s="11" t="s">
        <v>198</v>
      </c>
      <c r="E558" s="18" t="s">
        <v>8</v>
      </c>
      <c r="F558" s="3" t="s">
        <v>92</v>
      </c>
      <c r="G558" s="9">
        <v>71</v>
      </c>
      <c r="H558" s="756"/>
      <c r="I558" s="9">
        <v>9</v>
      </c>
      <c r="J558" s="9">
        <v>62</v>
      </c>
      <c r="K558" s="9">
        <v>1</v>
      </c>
    </row>
    <row r="559" spans="1:11">
      <c r="A559" s="12">
        <v>553</v>
      </c>
      <c r="B559" s="12" t="s">
        <v>237</v>
      </c>
      <c r="C559" s="11" t="s">
        <v>197</v>
      </c>
      <c r="D559" s="11" t="s">
        <v>198</v>
      </c>
      <c r="E559" s="18" t="s">
        <v>9</v>
      </c>
      <c r="F559" s="3" t="s">
        <v>93</v>
      </c>
      <c r="G559" s="9">
        <v>402</v>
      </c>
      <c r="H559" s="756">
        <v>2</v>
      </c>
      <c r="I559" s="9">
        <v>44</v>
      </c>
      <c r="J559" s="9">
        <v>349</v>
      </c>
      <c r="K559" s="9">
        <v>12</v>
      </c>
    </row>
    <row r="560" spans="1:11">
      <c r="A560" s="12">
        <v>554</v>
      </c>
      <c r="B560" s="12" t="s">
        <v>237</v>
      </c>
      <c r="C560" s="11" t="s">
        <v>197</v>
      </c>
      <c r="D560" s="11" t="s">
        <v>198</v>
      </c>
      <c r="E560" s="18" t="s">
        <v>11</v>
      </c>
      <c r="F560" s="3" t="s">
        <v>94</v>
      </c>
      <c r="G560" s="9">
        <v>58</v>
      </c>
      <c r="H560" s="756"/>
      <c r="I560" s="9">
        <v>11</v>
      </c>
      <c r="J560" s="9">
        <v>45</v>
      </c>
      <c r="K560" s="9">
        <v>2</v>
      </c>
    </row>
    <row r="561" spans="1:11">
      <c r="A561" s="12">
        <v>555</v>
      </c>
      <c r="B561" s="12" t="s">
        <v>237</v>
      </c>
      <c r="C561" s="11" t="s">
        <v>197</v>
      </c>
      <c r="D561" s="11" t="s">
        <v>198</v>
      </c>
      <c r="E561" s="18" t="s">
        <v>12</v>
      </c>
      <c r="F561" s="3" t="s">
        <v>95</v>
      </c>
      <c r="G561" s="9">
        <v>281</v>
      </c>
      <c r="H561" s="756">
        <v>1</v>
      </c>
      <c r="I561" s="9">
        <v>26</v>
      </c>
      <c r="J561" s="9">
        <v>252</v>
      </c>
      <c r="K561" s="9">
        <v>5</v>
      </c>
    </row>
    <row r="562" spans="1:11">
      <c r="A562" s="12">
        <v>556</v>
      </c>
      <c r="B562" s="12" t="s">
        <v>237</v>
      </c>
      <c r="C562" s="11" t="s">
        <v>197</v>
      </c>
      <c r="D562" s="11" t="s">
        <v>198</v>
      </c>
      <c r="E562" s="18" t="s">
        <v>13</v>
      </c>
      <c r="F562" s="3" t="s">
        <v>96</v>
      </c>
      <c r="G562" s="9">
        <v>198</v>
      </c>
      <c r="H562" s="756">
        <v>6</v>
      </c>
      <c r="I562" s="9">
        <v>31</v>
      </c>
      <c r="J562" s="9">
        <v>157</v>
      </c>
      <c r="K562" s="9">
        <v>5</v>
      </c>
    </row>
    <row r="563" spans="1:11">
      <c r="A563" s="12">
        <v>557</v>
      </c>
      <c r="B563" s="12" t="s">
        <v>237</v>
      </c>
      <c r="C563" s="11" t="s">
        <v>197</v>
      </c>
      <c r="D563" s="11" t="s">
        <v>198</v>
      </c>
      <c r="E563" s="18" t="s">
        <v>14</v>
      </c>
      <c r="F563" s="3" t="s">
        <v>97</v>
      </c>
      <c r="G563" s="9">
        <v>603</v>
      </c>
      <c r="H563" s="756">
        <v>2</v>
      </c>
      <c r="I563" s="9">
        <v>86</v>
      </c>
      <c r="J563" s="9">
        <v>491</v>
      </c>
      <c r="K563" s="9">
        <v>32</v>
      </c>
    </row>
    <row r="564" spans="1:11">
      <c r="A564" s="12">
        <v>558</v>
      </c>
      <c r="B564" s="12" t="s">
        <v>237</v>
      </c>
      <c r="C564" s="11" t="s">
        <v>197</v>
      </c>
      <c r="D564" s="11" t="s">
        <v>198</v>
      </c>
      <c r="E564" s="18" t="s">
        <v>15</v>
      </c>
      <c r="F564" s="3" t="s">
        <v>98</v>
      </c>
      <c r="G564" s="9">
        <v>62</v>
      </c>
      <c r="H564" s="756"/>
      <c r="I564" s="9">
        <v>7</v>
      </c>
      <c r="J564" s="9">
        <v>56</v>
      </c>
      <c r="K564" s="9"/>
    </row>
    <row r="565" spans="1:11">
      <c r="A565" s="12">
        <v>559</v>
      </c>
      <c r="B565" s="12" t="s">
        <v>237</v>
      </c>
      <c r="C565" s="11" t="s">
        <v>197</v>
      </c>
      <c r="D565" s="11" t="s">
        <v>198</v>
      </c>
      <c r="E565" s="18" t="s">
        <v>16</v>
      </c>
      <c r="F565" s="3" t="s">
        <v>99</v>
      </c>
      <c r="G565" s="9">
        <v>123</v>
      </c>
      <c r="H565" s="756"/>
      <c r="I565" s="9">
        <v>10</v>
      </c>
      <c r="J565" s="9">
        <v>109</v>
      </c>
      <c r="K565" s="9">
        <v>4</v>
      </c>
    </row>
    <row r="566" spans="1:11">
      <c r="A566" s="12">
        <v>560</v>
      </c>
      <c r="B566" s="12" t="s">
        <v>237</v>
      </c>
      <c r="C566" s="11" t="s">
        <v>197</v>
      </c>
      <c r="D566" s="11" t="s">
        <v>198</v>
      </c>
      <c r="E566" s="18" t="s">
        <v>17</v>
      </c>
      <c r="F566" s="3" t="s">
        <v>100</v>
      </c>
      <c r="G566" s="9">
        <v>66</v>
      </c>
      <c r="H566" s="756">
        <v>1</v>
      </c>
      <c r="I566" s="9">
        <v>7</v>
      </c>
      <c r="J566" s="9">
        <v>58</v>
      </c>
      <c r="K566" s="9">
        <v>1</v>
      </c>
    </row>
    <row r="567" spans="1:11">
      <c r="A567" s="12">
        <v>561</v>
      </c>
      <c r="B567" s="12" t="s">
        <v>237</v>
      </c>
      <c r="C567" s="11" t="s">
        <v>197</v>
      </c>
      <c r="D567" s="11" t="s">
        <v>198</v>
      </c>
      <c r="E567" s="18" t="s">
        <v>18</v>
      </c>
      <c r="F567" s="3" t="s">
        <v>101</v>
      </c>
      <c r="G567" s="9">
        <v>350</v>
      </c>
      <c r="H567" s="756">
        <v>2</v>
      </c>
      <c r="I567" s="9">
        <v>29</v>
      </c>
      <c r="J567" s="9">
        <v>309</v>
      </c>
      <c r="K567" s="9">
        <v>11</v>
      </c>
    </row>
    <row r="568" spans="1:11">
      <c r="A568" s="12">
        <v>562</v>
      </c>
      <c r="B568" s="12" t="s">
        <v>237</v>
      </c>
      <c r="C568" s="11" t="s">
        <v>197</v>
      </c>
      <c r="D568" s="11" t="s">
        <v>198</v>
      </c>
      <c r="E568" s="18" t="s">
        <v>19</v>
      </c>
      <c r="F568" s="3" t="s">
        <v>102</v>
      </c>
      <c r="G568" s="9">
        <v>745</v>
      </c>
      <c r="H568" s="756">
        <v>8</v>
      </c>
      <c r="I568" s="9">
        <v>83</v>
      </c>
      <c r="J568" s="9">
        <v>630</v>
      </c>
      <c r="K568" s="9">
        <v>28</v>
      </c>
    </row>
    <row r="569" spans="1:11">
      <c r="A569" s="12">
        <v>563</v>
      </c>
      <c r="B569" s="12" t="s">
        <v>237</v>
      </c>
      <c r="C569" s="11" t="s">
        <v>197</v>
      </c>
      <c r="D569" s="11" t="s">
        <v>198</v>
      </c>
      <c r="E569" s="18" t="s">
        <v>20</v>
      </c>
      <c r="F569" s="3" t="s">
        <v>103</v>
      </c>
      <c r="G569" s="9">
        <v>29</v>
      </c>
      <c r="H569" s="756"/>
      <c r="I569" s="9">
        <v>7</v>
      </c>
      <c r="J569" s="9">
        <v>22</v>
      </c>
      <c r="K569" s="9">
        <v>1</v>
      </c>
    </row>
    <row r="570" spans="1:11">
      <c r="A570" s="12">
        <v>564</v>
      </c>
      <c r="B570" s="12" t="s">
        <v>237</v>
      </c>
      <c r="C570" s="11" t="s">
        <v>197</v>
      </c>
      <c r="D570" s="11" t="s">
        <v>198</v>
      </c>
      <c r="E570" s="18" t="s">
        <v>21</v>
      </c>
      <c r="F570" s="3" t="s">
        <v>104</v>
      </c>
      <c r="G570" s="9">
        <v>705</v>
      </c>
      <c r="H570" s="756">
        <v>1</v>
      </c>
      <c r="I570" s="9">
        <v>59</v>
      </c>
      <c r="J570" s="9">
        <v>597</v>
      </c>
      <c r="K570" s="9">
        <v>65</v>
      </c>
    </row>
    <row r="571" spans="1:11">
      <c r="A571" s="12">
        <v>565</v>
      </c>
      <c r="B571" s="12" t="s">
        <v>237</v>
      </c>
      <c r="C571" s="11" t="s">
        <v>197</v>
      </c>
      <c r="D571" s="11" t="s">
        <v>198</v>
      </c>
      <c r="E571" s="18" t="s">
        <v>22</v>
      </c>
      <c r="F571" s="3" t="s">
        <v>105</v>
      </c>
      <c r="G571" s="9">
        <v>149</v>
      </c>
      <c r="H571" s="756">
        <v>1</v>
      </c>
      <c r="I571" s="9">
        <v>17</v>
      </c>
      <c r="J571" s="9">
        <v>126</v>
      </c>
      <c r="K571" s="9">
        <v>5</v>
      </c>
    </row>
    <row r="572" spans="1:11">
      <c r="A572" s="12">
        <v>566</v>
      </c>
      <c r="B572" s="12" t="s">
        <v>237</v>
      </c>
      <c r="C572" s="11" t="s">
        <v>197</v>
      </c>
      <c r="D572" s="11" t="s">
        <v>198</v>
      </c>
      <c r="E572" s="18" t="s">
        <v>23</v>
      </c>
      <c r="F572" s="3" t="s">
        <v>106</v>
      </c>
      <c r="G572" s="9">
        <v>166</v>
      </c>
      <c r="H572" s="756">
        <v>2</v>
      </c>
      <c r="I572" s="9">
        <v>21</v>
      </c>
      <c r="J572" s="9">
        <v>134</v>
      </c>
      <c r="K572" s="9">
        <v>9</v>
      </c>
    </row>
    <row r="573" spans="1:11">
      <c r="A573" s="12">
        <v>567</v>
      </c>
      <c r="B573" s="12" t="s">
        <v>237</v>
      </c>
      <c r="C573" s="11" t="s">
        <v>197</v>
      </c>
      <c r="D573" s="11" t="s">
        <v>198</v>
      </c>
      <c r="E573" s="18" t="s">
        <v>10</v>
      </c>
      <c r="F573" s="3" t="s">
        <v>107</v>
      </c>
      <c r="G573" s="9">
        <v>9</v>
      </c>
      <c r="H573" s="756"/>
      <c r="I573" s="9">
        <v>1</v>
      </c>
      <c r="J573" s="9">
        <v>8</v>
      </c>
      <c r="K573" s="9"/>
    </row>
    <row r="574" spans="1:11">
      <c r="A574" s="12">
        <v>568</v>
      </c>
      <c r="B574" s="12" t="s">
        <v>237</v>
      </c>
      <c r="C574" s="11" t="s">
        <v>197</v>
      </c>
      <c r="D574" s="11" t="s">
        <v>198</v>
      </c>
      <c r="E574" s="18" t="s">
        <v>229</v>
      </c>
      <c r="F574" s="3" t="s">
        <v>24</v>
      </c>
      <c r="G574" s="9">
        <v>221</v>
      </c>
      <c r="H574" s="756">
        <v>1</v>
      </c>
      <c r="I574" s="9">
        <v>18</v>
      </c>
      <c r="J574" s="9">
        <v>193</v>
      </c>
      <c r="K574" s="9">
        <v>11</v>
      </c>
    </row>
    <row r="575" spans="1:11">
      <c r="A575" s="12">
        <v>569</v>
      </c>
      <c r="B575" s="12" t="s">
        <v>237</v>
      </c>
      <c r="C575" s="11" t="s">
        <v>197</v>
      </c>
      <c r="D575" s="11" t="s">
        <v>198</v>
      </c>
      <c r="E575" s="18" t="s">
        <v>230</v>
      </c>
      <c r="F575" s="3" t="s">
        <v>25</v>
      </c>
      <c r="G575" s="9">
        <v>166</v>
      </c>
      <c r="H575" s="756"/>
      <c r="I575" s="9">
        <v>25</v>
      </c>
      <c r="J575" s="9">
        <v>132</v>
      </c>
      <c r="K575" s="9">
        <v>13</v>
      </c>
    </row>
    <row r="576" spans="1:11">
      <c r="A576" s="12">
        <v>570</v>
      </c>
      <c r="B576" s="12" t="s">
        <v>237</v>
      </c>
      <c r="C576" s="11" t="s">
        <v>197</v>
      </c>
      <c r="D576" s="11" t="s">
        <v>198</v>
      </c>
      <c r="E576" s="18" t="s">
        <v>231</v>
      </c>
      <c r="F576" s="3" t="s">
        <v>26</v>
      </c>
      <c r="G576" s="9">
        <v>948</v>
      </c>
      <c r="H576" s="756">
        <v>5</v>
      </c>
      <c r="I576" s="9">
        <v>90</v>
      </c>
      <c r="J576" s="9">
        <v>809</v>
      </c>
      <c r="K576" s="9">
        <v>53</v>
      </c>
    </row>
    <row r="577" spans="1:11">
      <c r="A577" s="12">
        <v>571</v>
      </c>
      <c r="B577" s="12" t="s">
        <v>237</v>
      </c>
      <c r="C577" s="11" t="s">
        <v>197</v>
      </c>
      <c r="D577" s="11" t="s">
        <v>198</v>
      </c>
      <c r="E577" s="18" t="s">
        <v>232</v>
      </c>
      <c r="F577" s="3" t="s">
        <v>27</v>
      </c>
      <c r="G577" s="9">
        <v>290</v>
      </c>
      <c r="H577" s="756">
        <v>4</v>
      </c>
      <c r="I577" s="9">
        <v>32</v>
      </c>
      <c r="J577" s="9">
        <v>240</v>
      </c>
      <c r="K577" s="9">
        <v>15</v>
      </c>
    </row>
    <row r="578" spans="1:11">
      <c r="A578" s="12">
        <v>572</v>
      </c>
      <c r="B578" s="12" t="s">
        <v>237</v>
      </c>
      <c r="C578" s="11" t="s">
        <v>197</v>
      </c>
      <c r="D578" s="11" t="s">
        <v>198</v>
      </c>
      <c r="E578" s="18" t="s">
        <v>233</v>
      </c>
      <c r="F578" s="3" t="s">
        <v>108</v>
      </c>
      <c r="G578" s="9">
        <v>354</v>
      </c>
      <c r="H578" s="756">
        <v>4</v>
      </c>
      <c r="I578" s="9">
        <v>55</v>
      </c>
      <c r="J578" s="9">
        <v>286</v>
      </c>
      <c r="K578" s="9">
        <v>11</v>
      </c>
    </row>
    <row r="579" spans="1:11">
      <c r="A579" s="12">
        <v>573</v>
      </c>
      <c r="B579" s="12" t="s">
        <v>237</v>
      </c>
      <c r="C579" s="11" t="s">
        <v>199</v>
      </c>
      <c r="D579" s="11" t="s">
        <v>200</v>
      </c>
      <c r="E579" s="18" t="s">
        <v>82</v>
      </c>
      <c r="F579" s="3" t="s">
        <v>3</v>
      </c>
      <c r="G579" s="9">
        <v>5</v>
      </c>
      <c r="H579" s="756"/>
      <c r="I579" s="9">
        <v>4</v>
      </c>
      <c r="J579" s="9">
        <v>1</v>
      </c>
      <c r="K579" s="9"/>
    </row>
    <row r="580" spans="1:11">
      <c r="A580" s="12">
        <v>574</v>
      </c>
      <c r="B580" s="12" t="s">
        <v>237</v>
      </c>
      <c r="C580" s="11" t="s">
        <v>199</v>
      </c>
      <c r="D580" s="11" t="s">
        <v>200</v>
      </c>
      <c r="E580" s="18" t="s">
        <v>4</v>
      </c>
      <c r="F580" s="3" t="s">
        <v>88</v>
      </c>
      <c r="G580" s="9">
        <v>11</v>
      </c>
      <c r="H580" s="756">
        <v>2</v>
      </c>
      <c r="I580" s="9">
        <v>4</v>
      </c>
      <c r="J580" s="9">
        <v>5</v>
      </c>
      <c r="K580" s="9"/>
    </row>
    <row r="581" spans="1:11">
      <c r="A581" s="12">
        <v>575</v>
      </c>
      <c r="B581" s="12" t="s">
        <v>237</v>
      </c>
      <c r="C581" s="11" t="s">
        <v>199</v>
      </c>
      <c r="D581" s="11" t="s">
        <v>200</v>
      </c>
      <c r="E581" s="18" t="s">
        <v>5</v>
      </c>
      <c r="F581" s="3" t="s">
        <v>89</v>
      </c>
      <c r="G581" s="9">
        <v>11</v>
      </c>
      <c r="H581" s="756"/>
      <c r="I581" s="9">
        <v>6</v>
      </c>
      <c r="J581" s="9">
        <v>4</v>
      </c>
      <c r="K581" s="9">
        <v>1</v>
      </c>
    </row>
    <row r="582" spans="1:11">
      <c r="A582" s="12">
        <v>576</v>
      </c>
      <c r="B582" s="12" t="s">
        <v>237</v>
      </c>
      <c r="C582" s="11" t="s">
        <v>199</v>
      </c>
      <c r="D582" s="11" t="s">
        <v>200</v>
      </c>
      <c r="E582" s="18" t="s">
        <v>6</v>
      </c>
      <c r="F582" s="3" t="s">
        <v>90</v>
      </c>
      <c r="G582" s="9">
        <v>26</v>
      </c>
      <c r="H582" s="756">
        <v>4</v>
      </c>
      <c r="I582" s="9">
        <v>4</v>
      </c>
      <c r="J582" s="9">
        <v>18</v>
      </c>
      <c r="K582" s="9"/>
    </row>
    <row r="583" spans="1:11">
      <c r="A583" s="12">
        <v>577</v>
      </c>
      <c r="B583" s="12" t="s">
        <v>237</v>
      </c>
      <c r="C583" s="11" t="s">
        <v>199</v>
      </c>
      <c r="D583" s="11" t="s">
        <v>200</v>
      </c>
      <c r="E583" s="18" t="s">
        <v>7</v>
      </c>
      <c r="F583" s="3" t="s">
        <v>91</v>
      </c>
      <c r="G583" s="9">
        <v>4</v>
      </c>
      <c r="H583" s="756"/>
      <c r="I583" s="9">
        <v>1</v>
      </c>
      <c r="J583" s="9">
        <v>3</v>
      </c>
      <c r="K583" s="9"/>
    </row>
    <row r="584" spans="1:11">
      <c r="A584" s="12">
        <v>578</v>
      </c>
      <c r="B584" s="12" t="s">
        <v>237</v>
      </c>
      <c r="C584" s="11" t="s">
        <v>199</v>
      </c>
      <c r="D584" s="11" t="s">
        <v>200</v>
      </c>
      <c r="E584" s="18" t="s">
        <v>8</v>
      </c>
      <c r="F584" s="3" t="s">
        <v>92</v>
      </c>
      <c r="G584" s="9">
        <v>21</v>
      </c>
      <c r="H584" s="756">
        <v>4</v>
      </c>
      <c r="I584" s="9">
        <v>5</v>
      </c>
      <c r="J584" s="9">
        <v>11</v>
      </c>
      <c r="K584" s="9">
        <v>1</v>
      </c>
    </row>
    <row r="585" spans="1:11">
      <c r="A585" s="12">
        <v>579</v>
      </c>
      <c r="B585" s="12" t="s">
        <v>237</v>
      </c>
      <c r="C585" s="11" t="s">
        <v>199</v>
      </c>
      <c r="D585" s="11" t="s">
        <v>200</v>
      </c>
      <c r="E585" s="18" t="s">
        <v>9</v>
      </c>
      <c r="F585" s="3" t="s">
        <v>93</v>
      </c>
      <c r="G585" s="9">
        <v>16</v>
      </c>
      <c r="H585" s="756">
        <v>4</v>
      </c>
      <c r="I585" s="9">
        <v>3</v>
      </c>
      <c r="J585" s="9">
        <v>10</v>
      </c>
      <c r="K585" s="9"/>
    </row>
    <row r="586" spans="1:11">
      <c r="A586" s="12">
        <v>580</v>
      </c>
      <c r="B586" s="12" t="s">
        <v>237</v>
      </c>
      <c r="C586" s="11" t="s">
        <v>199</v>
      </c>
      <c r="D586" s="11" t="s">
        <v>200</v>
      </c>
      <c r="E586" s="18" t="s">
        <v>11</v>
      </c>
      <c r="F586" s="3" t="s">
        <v>94</v>
      </c>
      <c r="G586" s="9">
        <v>57</v>
      </c>
      <c r="H586" s="756">
        <v>1</v>
      </c>
      <c r="I586" s="9">
        <v>11</v>
      </c>
      <c r="J586" s="9">
        <v>45</v>
      </c>
      <c r="K586" s="9">
        <v>1</v>
      </c>
    </row>
    <row r="587" spans="1:11">
      <c r="A587" s="12">
        <v>581</v>
      </c>
      <c r="B587" s="12" t="s">
        <v>237</v>
      </c>
      <c r="C587" s="11" t="s">
        <v>199</v>
      </c>
      <c r="D587" s="11" t="s">
        <v>200</v>
      </c>
      <c r="E587" s="18" t="s">
        <v>12</v>
      </c>
      <c r="F587" s="3" t="s">
        <v>95</v>
      </c>
      <c r="G587" s="9">
        <v>3</v>
      </c>
      <c r="H587" s="756">
        <v>1</v>
      </c>
      <c r="I587" s="9">
        <v>2</v>
      </c>
      <c r="J587" s="9"/>
      <c r="K587" s="9"/>
    </row>
    <row r="588" spans="1:11">
      <c r="A588" s="12">
        <v>582</v>
      </c>
      <c r="B588" s="12" t="s">
        <v>237</v>
      </c>
      <c r="C588" s="11" t="s">
        <v>199</v>
      </c>
      <c r="D588" s="11" t="s">
        <v>200</v>
      </c>
      <c r="E588" s="18" t="s">
        <v>13</v>
      </c>
      <c r="F588" s="3" t="s">
        <v>96</v>
      </c>
      <c r="G588" s="9">
        <v>57</v>
      </c>
      <c r="H588" s="756">
        <v>12</v>
      </c>
      <c r="I588" s="9">
        <v>13</v>
      </c>
      <c r="J588" s="9">
        <v>31</v>
      </c>
      <c r="K588" s="9">
        <v>3</v>
      </c>
    </row>
    <row r="589" spans="1:11">
      <c r="A589" s="12">
        <v>583</v>
      </c>
      <c r="B589" s="12" t="s">
        <v>237</v>
      </c>
      <c r="C589" s="11" t="s">
        <v>199</v>
      </c>
      <c r="D589" s="11" t="s">
        <v>200</v>
      </c>
      <c r="E589" s="18" t="s">
        <v>14</v>
      </c>
      <c r="F589" s="3" t="s">
        <v>97</v>
      </c>
      <c r="G589" s="9">
        <v>10</v>
      </c>
      <c r="H589" s="756">
        <v>2</v>
      </c>
      <c r="I589" s="9">
        <v>3</v>
      </c>
      <c r="J589" s="9">
        <v>5</v>
      </c>
      <c r="K589" s="9"/>
    </row>
    <row r="590" spans="1:11">
      <c r="A590" s="12">
        <v>584</v>
      </c>
      <c r="B590" s="12" t="s">
        <v>237</v>
      </c>
      <c r="C590" s="11" t="s">
        <v>199</v>
      </c>
      <c r="D590" s="11" t="s">
        <v>200</v>
      </c>
      <c r="E590" s="18" t="s">
        <v>15</v>
      </c>
      <c r="F590" s="3" t="s">
        <v>98</v>
      </c>
      <c r="G590" s="9">
        <v>7</v>
      </c>
      <c r="H590" s="756">
        <v>2</v>
      </c>
      <c r="I590" s="9">
        <v>2</v>
      </c>
      <c r="J590" s="9">
        <v>3</v>
      </c>
      <c r="K590" s="9"/>
    </row>
    <row r="591" spans="1:11">
      <c r="A591" s="12">
        <v>585</v>
      </c>
      <c r="B591" s="12" t="s">
        <v>237</v>
      </c>
      <c r="C591" s="11" t="s">
        <v>199</v>
      </c>
      <c r="D591" s="11" t="s">
        <v>200</v>
      </c>
      <c r="E591" s="18" t="s">
        <v>16</v>
      </c>
      <c r="F591" s="3" t="s">
        <v>99</v>
      </c>
      <c r="G591" s="9">
        <v>8</v>
      </c>
      <c r="H591" s="756">
        <v>2</v>
      </c>
      <c r="I591" s="9">
        <v>4</v>
      </c>
      <c r="J591" s="9">
        <v>2</v>
      </c>
      <c r="K591" s="9"/>
    </row>
    <row r="592" spans="1:11">
      <c r="A592" s="12">
        <v>586</v>
      </c>
      <c r="B592" s="12" t="s">
        <v>237</v>
      </c>
      <c r="C592" s="11" t="s">
        <v>199</v>
      </c>
      <c r="D592" s="11" t="s">
        <v>200</v>
      </c>
      <c r="E592" s="18" t="s">
        <v>17</v>
      </c>
      <c r="F592" s="3" t="s">
        <v>100</v>
      </c>
      <c r="G592" s="9">
        <v>28</v>
      </c>
      <c r="H592" s="756">
        <v>5</v>
      </c>
      <c r="I592" s="9">
        <v>9</v>
      </c>
      <c r="J592" s="9">
        <v>14</v>
      </c>
      <c r="K592" s="9"/>
    </row>
    <row r="593" spans="1:11">
      <c r="A593" s="12">
        <v>587</v>
      </c>
      <c r="B593" s="12" t="s">
        <v>237</v>
      </c>
      <c r="C593" s="11" t="s">
        <v>199</v>
      </c>
      <c r="D593" s="11" t="s">
        <v>200</v>
      </c>
      <c r="E593" s="18" t="s">
        <v>18</v>
      </c>
      <c r="F593" s="3" t="s">
        <v>101</v>
      </c>
      <c r="G593" s="9">
        <v>16</v>
      </c>
      <c r="H593" s="756">
        <v>3</v>
      </c>
      <c r="I593" s="9">
        <v>5</v>
      </c>
      <c r="J593" s="9">
        <v>8</v>
      </c>
      <c r="K593" s="9"/>
    </row>
    <row r="594" spans="1:11">
      <c r="A594" s="12">
        <v>588</v>
      </c>
      <c r="B594" s="12" t="s">
        <v>237</v>
      </c>
      <c r="C594" s="11" t="s">
        <v>199</v>
      </c>
      <c r="D594" s="11" t="s">
        <v>200</v>
      </c>
      <c r="E594" s="18" t="s">
        <v>19</v>
      </c>
      <c r="F594" s="3" t="s">
        <v>102</v>
      </c>
      <c r="G594" s="9">
        <v>92</v>
      </c>
      <c r="H594" s="756">
        <v>11</v>
      </c>
      <c r="I594" s="9">
        <v>26</v>
      </c>
      <c r="J594" s="9">
        <v>53</v>
      </c>
      <c r="K594" s="9">
        <v>3</v>
      </c>
    </row>
    <row r="595" spans="1:11">
      <c r="A595" s="12">
        <v>589</v>
      </c>
      <c r="B595" s="12" t="s">
        <v>237</v>
      </c>
      <c r="C595" s="11" t="s">
        <v>199</v>
      </c>
      <c r="D595" s="11" t="s">
        <v>200</v>
      </c>
      <c r="E595" s="18" t="s">
        <v>20</v>
      </c>
      <c r="F595" s="3" t="s">
        <v>103</v>
      </c>
      <c r="G595" s="9">
        <v>42</v>
      </c>
      <c r="H595" s="756">
        <v>9</v>
      </c>
      <c r="I595" s="9">
        <v>17</v>
      </c>
      <c r="J595" s="9">
        <v>17</v>
      </c>
      <c r="K595" s="9"/>
    </row>
    <row r="596" spans="1:11">
      <c r="A596" s="12">
        <v>590</v>
      </c>
      <c r="B596" s="12" t="s">
        <v>237</v>
      </c>
      <c r="C596" s="11" t="s">
        <v>199</v>
      </c>
      <c r="D596" s="11" t="s">
        <v>200</v>
      </c>
      <c r="E596" s="18" t="s">
        <v>21</v>
      </c>
      <c r="F596" s="3" t="s">
        <v>104</v>
      </c>
      <c r="G596" s="9">
        <v>19</v>
      </c>
      <c r="H596" s="756">
        <v>4</v>
      </c>
      <c r="I596" s="9">
        <v>4</v>
      </c>
      <c r="J596" s="9">
        <v>11</v>
      </c>
      <c r="K596" s="9"/>
    </row>
    <row r="597" spans="1:11">
      <c r="A597" s="12">
        <v>591</v>
      </c>
      <c r="B597" s="12" t="s">
        <v>237</v>
      </c>
      <c r="C597" s="11" t="s">
        <v>199</v>
      </c>
      <c r="D597" s="11" t="s">
        <v>200</v>
      </c>
      <c r="E597" s="18" t="s">
        <v>22</v>
      </c>
      <c r="F597" s="3" t="s">
        <v>105</v>
      </c>
      <c r="G597" s="9">
        <v>16</v>
      </c>
      <c r="H597" s="756">
        <v>3</v>
      </c>
      <c r="I597" s="9">
        <v>6</v>
      </c>
      <c r="J597" s="9">
        <v>7</v>
      </c>
      <c r="K597" s="9">
        <v>1</v>
      </c>
    </row>
    <row r="598" spans="1:11">
      <c r="A598" s="12">
        <v>592</v>
      </c>
      <c r="B598" s="12" t="s">
        <v>237</v>
      </c>
      <c r="C598" s="11" t="s">
        <v>199</v>
      </c>
      <c r="D598" s="11" t="s">
        <v>200</v>
      </c>
      <c r="E598" s="18" t="s">
        <v>23</v>
      </c>
      <c r="F598" s="3" t="s">
        <v>106</v>
      </c>
      <c r="G598" s="9">
        <v>15</v>
      </c>
      <c r="H598" s="756">
        <v>4</v>
      </c>
      <c r="I598" s="9">
        <v>6</v>
      </c>
      <c r="J598" s="9">
        <v>5</v>
      </c>
      <c r="K598" s="9"/>
    </row>
    <row r="599" spans="1:11">
      <c r="A599" s="12">
        <v>593</v>
      </c>
      <c r="B599" s="12" t="s">
        <v>237</v>
      </c>
      <c r="C599" s="11" t="s">
        <v>199</v>
      </c>
      <c r="D599" s="11" t="s">
        <v>200</v>
      </c>
      <c r="E599" s="18" t="s">
        <v>10</v>
      </c>
      <c r="F599" s="3" t="s">
        <v>107</v>
      </c>
      <c r="G599" s="9">
        <v>1</v>
      </c>
      <c r="H599" s="756"/>
      <c r="I599" s="9"/>
      <c r="J599" s="9">
        <v>1</v>
      </c>
      <c r="K599" s="9"/>
    </row>
    <row r="600" spans="1:11">
      <c r="A600" s="12">
        <v>594</v>
      </c>
      <c r="B600" s="12" t="s">
        <v>237</v>
      </c>
      <c r="C600" s="11" t="s">
        <v>199</v>
      </c>
      <c r="D600" s="11" t="s">
        <v>200</v>
      </c>
      <c r="E600" s="18" t="s">
        <v>229</v>
      </c>
      <c r="F600" s="3" t="s">
        <v>24</v>
      </c>
      <c r="G600" s="9">
        <v>2</v>
      </c>
      <c r="H600" s="756"/>
      <c r="I600" s="9">
        <v>2</v>
      </c>
      <c r="J600" s="9"/>
      <c r="K600" s="9"/>
    </row>
    <row r="601" spans="1:11">
      <c r="A601" s="12">
        <v>595</v>
      </c>
      <c r="B601" s="12" t="s">
        <v>237</v>
      </c>
      <c r="C601" s="11" t="s">
        <v>199</v>
      </c>
      <c r="D601" s="11" t="s">
        <v>200</v>
      </c>
      <c r="E601" s="18" t="s">
        <v>230</v>
      </c>
      <c r="F601" s="3" t="s">
        <v>25</v>
      </c>
      <c r="G601" s="9">
        <v>10</v>
      </c>
      <c r="H601" s="756">
        <v>3</v>
      </c>
      <c r="I601" s="9">
        <v>1</v>
      </c>
      <c r="J601" s="9">
        <v>6</v>
      </c>
      <c r="K601" s="9"/>
    </row>
    <row r="602" spans="1:11">
      <c r="A602" s="12">
        <v>596</v>
      </c>
      <c r="B602" s="12" t="s">
        <v>237</v>
      </c>
      <c r="C602" s="11" t="s">
        <v>199</v>
      </c>
      <c r="D602" s="11" t="s">
        <v>200</v>
      </c>
      <c r="E602" s="18" t="s">
        <v>231</v>
      </c>
      <c r="F602" s="3" t="s">
        <v>26</v>
      </c>
      <c r="G602" s="9">
        <v>260</v>
      </c>
      <c r="H602" s="756">
        <v>29</v>
      </c>
      <c r="I602" s="9">
        <v>77</v>
      </c>
      <c r="J602" s="9">
        <v>145</v>
      </c>
      <c r="K602" s="9">
        <v>13</v>
      </c>
    </row>
    <row r="603" spans="1:11">
      <c r="A603" s="12">
        <v>597</v>
      </c>
      <c r="B603" s="12" t="s">
        <v>237</v>
      </c>
      <c r="C603" s="11" t="s">
        <v>199</v>
      </c>
      <c r="D603" s="11" t="s">
        <v>200</v>
      </c>
      <c r="E603" s="18" t="s">
        <v>232</v>
      </c>
      <c r="F603" s="3" t="s">
        <v>27</v>
      </c>
      <c r="G603" s="9">
        <v>20</v>
      </c>
      <c r="H603" s="756">
        <v>4</v>
      </c>
      <c r="I603" s="9">
        <v>7</v>
      </c>
      <c r="J603" s="9">
        <v>9</v>
      </c>
      <c r="K603" s="9"/>
    </row>
    <row r="604" spans="1:11">
      <c r="A604" s="12">
        <v>598</v>
      </c>
      <c r="B604" s="12" t="s">
        <v>237</v>
      </c>
      <c r="C604" s="11" t="s">
        <v>199</v>
      </c>
      <c r="D604" s="11" t="s">
        <v>200</v>
      </c>
      <c r="E604" s="18" t="s">
        <v>233</v>
      </c>
      <c r="F604" s="3" t="s">
        <v>108</v>
      </c>
      <c r="G604" s="9">
        <v>49</v>
      </c>
      <c r="H604" s="756">
        <v>8</v>
      </c>
      <c r="I604" s="9">
        <v>22</v>
      </c>
      <c r="J604" s="9">
        <v>20</v>
      </c>
      <c r="K604" s="9">
        <v>1</v>
      </c>
    </row>
    <row r="605" spans="1:11">
      <c r="A605" s="12">
        <v>599</v>
      </c>
      <c r="B605" s="12" t="s">
        <v>237</v>
      </c>
      <c r="C605" s="11" t="s">
        <v>195</v>
      </c>
      <c r="D605" s="11" t="s">
        <v>196</v>
      </c>
      <c r="E605" s="10">
        <v>1801</v>
      </c>
      <c r="F605" s="3" t="s">
        <v>3</v>
      </c>
      <c r="G605" s="15"/>
      <c r="H605" s="762"/>
      <c r="I605" s="15"/>
      <c r="J605" s="15"/>
      <c r="K605" s="15"/>
    </row>
    <row r="606" spans="1:11">
      <c r="A606" s="12">
        <v>600</v>
      </c>
      <c r="B606" s="12" t="s">
        <v>237</v>
      </c>
      <c r="C606" s="11" t="s">
        <v>195</v>
      </c>
      <c r="D606" s="11" t="s">
        <v>196</v>
      </c>
      <c r="E606" s="10">
        <v>1802</v>
      </c>
      <c r="F606" s="3" t="s">
        <v>88</v>
      </c>
      <c r="G606" s="15"/>
      <c r="H606" s="762"/>
      <c r="I606" s="15"/>
      <c r="J606" s="15"/>
      <c r="K606" s="15"/>
    </row>
    <row r="607" spans="1:11">
      <c r="A607" s="12">
        <v>601</v>
      </c>
      <c r="B607" s="12" t="s">
        <v>237</v>
      </c>
      <c r="C607" s="11" t="s">
        <v>195</v>
      </c>
      <c r="D607" s="11" t="s">
        <v>196</v>
      </c>
      <c r="E607" s="18" t="s">
        <v>5</v>
      </c>
      <c r="F607" s="3" t="s">
        <v>89</v>
      </c>
      <c r="G607" s="9">
        <v>19</v>
      </c>
      <c r="H607" s="756">
        <v>9</v>
      </c>
      <c r="I607" s="9">
        <v>1</v>
      </c>
      <c r="J607" s="9">
        <v>9</v>
      </c>
      <c r="K607" s="9"/>
    </row>
    <row r="608" spans="1:11">
      <c r="A608" s="12">
        <v>602</v>
      </c>
      <c r="B608" s="12" t="s">
        <v>237</v>
      </c>
      <c r="C608" s="11" t="s">
        <v>195</v>
      </c>
      <c r="D608" s="11" t="s">
        <v>196</v>
      </c>
      <c r="E608" s="18" t="s">
        <v>6</v>
      </c>
      <c r="F608" s="3" t="s">
        <v>90</v>
      </c>
      <c r="G608" s="9">
        <v>1</v>
      </c>
      <c r="H608" s="756">
        <v>1</v>
      </c>
      <c r="I608" s="9"/>
      <c r="J608" s="9"/>
      <c r="K608" s="9"/>
    </row>
    <row r="609" spans="1:11">
      <c r="A609" s="12">
        <v>603</v>
      </c>
      <c r="B609" s="12" t="s">
        <v>237</v>
      </c>
      <c r="C609" s="11" t="s">
        <v>195</v>
      </c>
      <c r="D609" s="11" t="s">
        <v>196</v>
      </c>
      <c r="E609" s="18" t="s">
        <v>7</v>
      </c>
      <c r="F609" s="3" t="s">
        <v>91</v>
      </c>
      <c r="G609" s="9">
        <v>104</v>
      </c>
      <c r="H609" s="756">
        <v>90</v>
      </c>
      <c r="I609" s="9">
        <v>1</v>
      </c>
      <c r="J609" s="9">
        <v>13</v>
      </c>
      <c r="K609" s="9"/>
    </row>
    <row r="610" spans="1:11">
      <c r="A610" s="12">
        <v>604</v>
      </c>
      <c r="B610" s="12" t="s">
        <v>237</v>
      </c>
      <c r="C610" s="11" t="s">
        <v>195</v>
      </c>
      <c r="D610" s="11" t="s">
        <v>196</v>
      </c>
      <c r="E610" s="18">
        <v>1806</v>
      </c>
      <c r="F610" s="3" t="s">
        <v>92</v>
      </c>
      <c r="G610" s="9"/>
      <c r="H610" s="756"/>
      <c r="I610" s="9"/>
      <c r="J610" s="9"/>
      <c r="K610" s="9"/>
    </row>
    <row r="611" spans="1:11">
      <c r="A611" s="12">
        <v>605</v>
      </c>
      <c r="B611" s="12" t="s">
        <v>237</v>
      </c>
      <c r="C611" s="11" t="s">
        <v>195</v>
      </c>
      <c r="D611" s="11" t="s">
        <v>196</v>
      </c>
      <c r="E611" s="18">
        <v>1807</v>
      </c>
      <c r="F611" s="3" t="s">
        <v>93</v>
      </c>
      <c r="G611" s="9"/>
      <c r="H611" s="756"/>
      <c r="I611" s="9"/>
      <c r="J611" s="9"/>
      <c r="K611" s="9"/>
    </row>
    <row r="612" spans="1:11">
      <c r="A612" s="12">
        <v>606</v>
      </c>
      <c r="B612" s="12" t="s">
        <v>237</v>
      </c>
      <c r="C612" s="11" t="s">
        <v>195</v>
      </c>
      <c r="D612" s="11" t="s">
        <v>196</v>
      </c>
      <c r="E612" s="18">
        <v>1808</v>
      </c>
      <c r="F612" s="3" t="s">
        <v>94</v>
      </c>
      <c r="G612" s="9"/>
      <c r="H612" s="756"/>
      <c r="I612" s="9"/>
      <c r="J612" s="9"/>
      <c r="K612" s="9"/>
    </row>
    <row r="613" spans="1:11">
      <c r="A613" s="12">
        <v>607</v>
      </c>
      <c r="B613" s="12" t="s">
        <v>237</v>
      </c>
      <c r="C613" s="11" t="s">
        <v>195</v>
      </c>
      <c r="D613" s="11" t="s">
        <v>196</v>
      </c>
      <c r="E613" s="18">
        <v>1809</v>
      </c>
      <c r="F613" s="3" t="s">
        <v>95</v>
      </c>
      <c r="G613" s="9"/>
      <c r="H613" s="756"/>
      <c r="I613" s="9"/>
      <c r="J613" s="9"/>
      <c r="K613" s="9"/>
    </row>
    <row r="614" spans="1:11">
      <c r="A614" s="12">
        <v>608</v>
      </c>
      <c r="B614" s="12" t="s">
        <v>237</v>
      </c>
      <c r="C614" s="11" t="s">
        <v>195</v>
      </c>
      <c r="D614" s="11" t="s">
        <v>196</v>
      </c>
      <c r="E614" s="18" t="s">
        <v>13</v>
      </c>
      <c r="F614" s="3" t="s">
        <v>96</v>
      </c>
      <c r="G614" s="9">
        <v>3</v>
      </c>
      <c r="H614" s="756">
        <v>3</v>
      </c>
      <c r="I614" s="9"/>
      <c r="J614" s="9"/>
      <c r="K614" s="9"/>
    </row>
    <row r="615" spans="1:11">
      <c r="A615" s="12">
        <v>609</v>
      </c>
      <c r="B615" s="12" t="s">
        <v>237</v>
      </c>
      <c r="C615" s="11" t="s">
        <v>195</v>
      </c>
      <c r="D615" s="11" t="s">
        <v>196</v>
      </c>
      <c r="E615" s="18" t="s">
        <v>14</v>
      </c>
      <c r="F615" s="3" t="s">
        <v>97</v>
      </c>
      <c r="G615" s="9">
        <v>113</v>
      </c>
      <c r="H615" s="756">
        <v>50</v>
      </c>
      <c r="I615" s="9">
        <v>5</v>
      </c>
      <c r="J615" s="9">
        <v>58</v>
      </c>
      <c r="K615" s="9"/>
    </row>
    <row r="616" spans="1:11">
      <c r="A616" s="12">
        <v>610</v>
      </c>
      <c r="B616" s="12" t="s">
        <v>237</v>
      </c>
      <c r="C616" s="11" t="s">
        <v>195</v>
      </c>
      <c r="D616" s="11" t="s">
        <v>196</v>
      </c>
      <c r="E616" s="18">
        <v>1812</v>
      </c>
      <c r="F616" s="3" t="s">
        <v>98</v>
      </c>
      <c r="G616" s="9"/>
      <c r="H616" s="756"/>
      <c r="I616" s="9"/>
      <c r="J616" s="9"/>
      <c r="K616" s="9"/>
    </row>
    <row r="617" spans="1:11">
      <c r="A617" s="12">
        <v>611</v>
      </c>
      <c r="B617" s="12" t="s">
        <v>237</v>
      </c>
      <c r="C617" s="11" t="s">
        <v>195</v>
      </c>
      <c r="D617" s="11" t="s">
        <v>196</v>
      </c>
      <c r="E617" s="18">
        <v>1813</v>
      </c>
      <c r="F617" s="3" t="s">
        <v>99</v>
      </c>
      <c r="G617" s="9"/>
      <c r="H617" s="756"/>
      <c r="I617" s="9"/>
      <c r="J617" s="9"/>
      <c r="K617" s="9"/>
    </row>
    <row r="618" spans="1:11">
      <c r="A618" s="12">
        <v>612</v>
      </c>
      <c r="B618" s="12" t="s">
        <v>237</v>
      </c>
      <c r="C618" s="11" t="s">
        <v>195</v>
      </c>
      <c r="D618" s="11" t="s">
        <v>196</v>
      </c>
      <c r="E618" s="18" t="s">
        <v>17</v>
      </c>
      <c r="F618" s="3" t="s">
        <v>100</v>
      </c>
      <c r="G618" s="9">
        <v>1</v>
      </c>
      <c r="H618" s="756">
        <v>1</v>
      </c>
      <c r="I618" s="9"/>
      <c r="J618" s="9"/>
      <c r="K618" s="9"/>
    </row>
    <row r="619" spans="1:11">
      <c r="A619" s="12">
        <v>613</v>
      </c>
      <c r="B619" s="12" t="s">
        <v>237</v>
      </c>
      <c r="C619" s="11" t="s">
        <v>195</v>
      </c>
      <c r="D619" s="11" t="s">
        <v>196</v>
      </c>
      <c r="E619" s="18" t="s">
        <v>18</v>
      </c>
      <c r="F619" s="3" t="s">
        <v>101</v>
      </c>
      <c r="G619" s="9">
        <v>3</v>
      </c>
      <c r="H619" s="756">
        <v>1</v>
      </c>
      <c r="I619" s="9"/>
      <c r="J619" s="9">
        <v>2</v>
      </c>
      <c r="K619" s="9"/>
    </row>
    <row r="620" spans="1:11">
      <c r="A620" s="12">
        <v>614</v>
      </c>
      <c r="B620" s="12" t="s">
        <v>237</v>
      </c>
      <c r="C620" s="11" t="s">
        <v>195</v>
      </c>
      <c r="D620" s="11" t="s">
        <v>196</v>
      </c>
      <c r="E620" s="18" t="s">
        <v>19</v>
      </c>
      <c r="F620" s="3" t="s">
        <v>102</v>
      </c>
      <c r="G620" s="9">
        <v>14</v>
      </c>
      <c r="H620" s="756">
        <v>13</v>
      </c>
      <c r="I620" s="9"/>
      <c r="J620" s="9">
        <v>1</v>
      </c>
      <c r="K620" s="9"/>
    </row>
    <row r="621" spans="1:11">
      <c r="A621" s="12">
        <v>615</v>
      </c>
      <c r="B621" s="12" t="s">
        <v>237</v>
      </c>
      <c r="C621" s="11" t="s">
        <v>195</v>
      </c>
      <c r="D621" s="11" t="s">
        <v>196</v>
      </c>
      <c r="E621" s="18">
        <v>1817</v>
      </c>
      <c r="F621" s="3" t="s">
        <v>103</v>
      </c>
      <c r="G621" s="9"/>
      <c r="H621" s="756"/>
      <c r="I621" s="9"/>
      <c r="J621" s="9"/>
      <c r="K621" s="9"/>
    </row>
    <row r="622" spans="1:11">
      <c r="A622" s="12">
        <v>616</v>
      </c>
      <c r="B622" s="12" t="s">
        <v>237</v>
      </c>
      <c r="C622" s="11" t="s">
        <v>195</v>
      </c>
      <c r="D622" s="11" t="s">
        <v>196</v>
      </c>
      <c r="E622" s="18">
        <v>1818</v>
      </c>
      <c r="F622" s="3" t="s">
        <v>104</v>
      </c>
      <c r="G622" s="9"/>
      <c r="H622" s="756"/>
      <c r="I622" s="9"/>
      <c r="J622" s="9"/>
      <c r="K622" s="9"/>
    </row>
    <row r="623" spans="1:11">
      <c r="A623" s="12">
        <v>617</v>
      </c>
      <c r="B623" s="12" t="s">
        <v>237</v>
      </c>
      <c r="C623" s="11" t="s">
        <v>195</v>
      </c>
      <c r="D623" s="11" t="s">
        <v>196</v>
      </c>
      <c r="E623" s="18" t="s">
        <v>22</v>
      </c>
      <c r="F623" s="3" t="s">
        <v>105</v>
      </c>
      <c r="G623" s="9">
        <v>2</v>
      </c>
      <c r="H623" s="756">
        <v>2</v>
      </c>
      <c r="I623" s="9"/>
      <c r="J623" s="9"/>
      <c r="K623" s="9"/>
    </row>
    <row r="624" spans="1:11">
      <c r="A624" s="12">
        <v>618</v>
      </c>
      <c r="B624" s="12" t="s">
        <v>237</v>
      </c>
      <c r="C624" s="11" t="s">
        <v>195</v>
      </c>
      <c r="D624" s="11" t="s">
        <v>196</v>
      </c>
      <c r="E624" s="18">
        <v>1820</v>
      </c>
      <c r="F624" s="3" t="s">
        <v>106</v>
      </c>
      <c r="G624" s="9"/>
      <c r="H624" s="756"/>
      <c r="I624" s="9"/>
      <c r="J624" s="9"/>
      <c r="K624" s="9"/>
    </row>
    <row r="625" spans="1:11">
      <c r="A625" s="12">
        <v>619</v>
      </c>
      <c r="B625" s="12" t="s">
        <v>237</v>
      </c>
      <c r="C625" s="11" t="s">
        <v>195</v>
      </c>
      <c r="D625" s="11" t="s">
        <v>196</v>
      </c>
      <c r="E625" s="18">
        <v>1821</v>
      </c>
      <c r="F625" s="3" t="s">
        <v>107</v>
      </c>
      <c r="G625" s="9"/>
      <c r="H625" s="756"/>
      <c r="I625" s="9"/>
      <c r="J625" s="9"/>
      <c r="K625" s="9"/>
    </row>
    <row r="626" spans="1:11">
      <c r="A626" s="12">
        <v>620</v>
      </c>
      <c r="B626" s="12" t="s">
        <v>237</v>
      </c>
      <c r="C626" s="11" t="s">
        <v>195</v>
      </c>
      <c r="D626" s="11" t="s">
        <v>196</v>
      </c>
      <c r="E626" s="18">
        <v>1861</v>
      </c>
      <c r="F626" s="3" t="s">
        <v>24</v>
      </c>
      <c r="G626" s="9"/>
      <c r="H626" s="756"/>
      <c r="I626" s="9"/>
      <c r="J626" s="9"/>
      <c r="K626" s="9"/>
    </row>
    <row r="627" spans="1:11">
      <c r="A627" s="12">
        <v>621</v>
      </c>
      <c r="B627" s="12" t="s">
        <v>237</v>
      </c>
      <c r="C627" s="11" t="s">
        <v>195</v>
      </c>
      <c r="D627" s="11" t="s">
        <v>196</v>
      </c>
      <c r="E627" s="18">
        <v>1862</v>
      </c>
      <c r="F627" s="3" t="s">
        <v>25</v>
      </c>
      <c r="G627" s="9"/>
      <c r="H627" s="756"/>
      <c r="I627" s="9"/>
      <c r="J627" s="9"/>
      <c r="K627" s="9"/>
    </row>
    <row r="628" spans="1:11">
      <c r="A628" s="12">
        <v>622</v>
      </c>
      <c r="B628" s="12" t="s">
        <v>237</v>
      </c>
      <c r="C628" s="11" t="s">
        <v>195</v>
      </c>
      <c r="D628" s="11" t="s">
        <v>196</v>
      </c>
      <c r="E628" s="18" t="s">
        <v>231</v>
      </c>
      <c r="F628" s="3" t="s">
        <v>26</v>
      </c>
      <c r="G628" s="9">
        <v>7</v>
      </c>
      <c r="H628" s="756">
        <v>7</v>
      </c>
      <c r="I628" s="9"/>
      <c r="J628" s="9"/>
      <c r="K628" s="9"/>
    </row>
    <row r="629" spans="1:11">
      <c r="A629" s="12">
        <v>623</v>
      </c>
      <c r="B629" s="12" t="s">
        <v>237</v>
      </c>
      <c r="C629" s="11" t="s">
        <v>195</v>
      </c>
      <c r="D629" s="11" t="s">
        <v>196</v>
      </c>
      <c r="E629" s="18">
        <v>1864</v>
      </c>
      <c r="F629" s="3" t="s">
        <v>27</v>
      </c>
      <c r="G629" s="9"/>
      <c r="H629" s="756"/>
      <c r="I629" s="9"/>
      <c r="J629" s="9"/>
      <c r="K629" s="9"/>
    </row>
    <row r="630" spans="1:11">
      <c r="A630" s="12">
        <v>624</v>
      </c>
      <c r="B630" s="12" t="s">
        <v>237</v>
      </c>
      <c r="C630" s="11" t="s">
        <v>195</v>
      </c>
      <c r="D630" s="11" t="s">
        <v>196</v>
      </c>
      <c r="E630" s="18" t="s">
        <v>233</v>
      </c>
      <c r="F630" s="3" t="s">
        <v>108</v>
      </c>
      <c r="G630" s="9">
        <v>4</v>
      </c>
      <c r="H630" s="756">
        <v>4</v>
      </c>
      <c r="I630" s="9"/>
      <c r="J630" s="9"/>
      <c r="K630" s="9"/>
    </row>
    <row r="631" spans="1:11">
      <c r="A631" s="12">
        <v>625</v>
      </c>
      <c r="B631" s="12" t="s">
        <v>238</v>
      </c>
      <c r="C631" s="15" t="s">
        <v>219</v>
      </c>
      <c r="D631" s="15" t="s">
        <v>220</v>
      </c>
      <c r="E631" s="10" t="s">
        <v>82</v>
      </c>
      <c r="F631" s="15" t="s">
        <v>3</v>
      </c>
      <c r="G631" s="15">
        <v>1</v>
      </c>
      <c r="H631" s="762"/>
      <c r="I631" s="15"/>
      <c r="J631" s="15">
        <v>1</v>
      </c>
      <c r="K631" s="15"/>
    </row>
    <row r="632" spans="1:11">
      <c r="A632" s="12">
        <v>626</v>
      </c>
      <c r="B632" s="12" t="s">
        <v>238</v>
      </c>
      <c r="C632" s="15" t="s">
        <v>219</v>
      </c>
      <c r="D632" s="15" t="s">
        <v>220</v>
      </c>
      <c r="E632" s="10" t="s">
        <v>4</v>
      </c>
      <c r="F632" s="15" t="s">
        <v>88</v>
      </c>
      <c r="G632" s="15">
        <v>1</v>
      </c>
      <c r="H632" s="762"/>
      <c r="I632" s="15"/>
      <c r="J632" s="15">
        <v>1</v>
      </c>
      <c r="K632" s="15"/>
    </row>
    <row r="633" spans="1:11">
      <c r="A633" s="12">
        <v>627</v>
      </c>
      <c r="B633" s="12" t="s">
        <v>238</v>
      </c>
      <c r="C633" s="15" t="s">
        <v>219</v>
      </c>
      <c r="D633" s="15" t="s">
        <v>220</v>
      </c>
      <c r="E633" s="10">
        <v>1803</v>
      </c>
      <c r="F633" s="15" t="s">
        <v>89</v>
      </c>
      <c r="G633" s="15"/>
      <c r="H633" s="762"/>
      <c r="I633" s="15"/>
      <c r="J633" s="15"/>
      <c r="K633" s="15"/>
    </row>
    <row r="634" spans="1:11">
      <c r="A634" s="12">
        <v>628</v>
      </c>
      <c r="B634" s="12" t="s">
        <v>238</v>
      </c>
      <c r="C634" s="15" t="s">
        <v>219</v>
      </c>
      <c r="D634" s="15" t="s">
        <v>220</v>
      </c>
      <c r="E634" s="10">
        <v>1804</v>
      </c>
      <c r="F634" s="15" t="s">
        <v>90</v>
      </c>
      <c r="G634" s="15"/>
      <c r="H634" s="762"/>
      <c r="I634" s="15"/>
      <c r="J634" s="15"/>
      <c r="K634" s="15"/>
    </row>
    <row r="635" spans="1:11">
      <c r="A635" s="12">
        <v>629</v>
      </c>
      <c r="B635" s="12" t="s">
        <v>238</v>
      </c>
      <c r="C635" s="15" t="s">
        <v>219</v>
      </c>
      <c r="D635" s="15" t="s">
        <v>220</v>
      </c>
      <c r="E635" s="10" t="s">
        <v>7</v>
      </c>
      <c r="F635" s="15" t="s">
        <v>91</v>
      </c>
      <c r="G635" s="15">
        <v>153</v>
      </c>
      <c r="H635" s="762"/>
      <c r="I635" s="15">
        <v>11</v>
      </c>
      <c r="J635" s="15">
        <v>137</v>
      </c>
      <c r="K635" s="15">
        <v>5</v>
      </c>
    </row>
    <row r="636" spans="1:11">
      <c r="A636" s="12">
        <v>630</v>
      </c>
      <c r="B636" s="12" t="s">
        <v>238</v>
      </c>
      <c r="C636" s="15" t="s">
        <v>219</v>
      </c>
      <c r="D636" s="15" t="s">
        <v>220</v>
      </c>
      <c r="E636" s="10" t="s">
        <v>8</v>
      </c>
      <c r="F636" s="15" t="s">
        <v>92</v>
      </c>
      <c r="G636" s="15">
        <v>2</v>
      </c>
      <c r="H636" s="762"/>
      <c r="I636" s="15"/>
      <c r="J636" s="15">
        <v>2</v>
      </c>
      <c r="K636" s="15"/>
    </row>
    <row r="637" spans="1:11">
      <c r="A637" s="12">
        <v>631</v>
      </c>
      <c r="B637" s="12" t="s">
        <v>238</v>
      </c>
      <c r="C637" s="15" t="s">
        <v>219</v>
      </c>
      <c r="D637" s="15" t="s">
        <v>220</v>
      </c>
      <c r="E637" s="10">
        <v>1807</v>
      </c>
      <c r="F637" s="15" t="s">
        <v>93</v>
      </c>
      <c r="G637" s="15"/>
      <c r="H637" s="762"/>
      <c r="I637" s="15"/>
      <c r="J637" s="15"/>
      <c r="K637" s="15"/>
    </row>
    <row r="638" spans="1:11">
      <c r="A638" s="12">
        <v>632</v>
      </c>
      <c r="B638" s="12" t="s">
        <v>238</v>
      </c>
      <c r="C638" s="15" t="s">
        <v>219</v>
      </c>
      <c r="D638" s="15" t="s">
        <v>220</v>
      </c>
      <c r="E638" s="10">
        <v>1808</v>
      </c>
      <c r="F638" s="15" t="s">
        <v>94</v>
      </c>
      <c r="G638" s="15"/>
      <c r="H638" s="762"/>
      <c r="I638" s="15"/>
      <c r="J638" s="15"/>
      <c r="K638" s="15"/>
    </row>
    <row r="639" spans="1:11">
      <c r="A639" s="12">
        <v>633</v>
      </c>
      <c r="B639" s="12" t="s">
        <v>238</v>
      </c>
      <c r="C639" s="15" t="s">
        <v>219</v>
      </c>
      <c r="D639" s="15" t="s">
        <v>220</v>
      </c>
      <c r="E639" s="10">
        <v>1809</v>
      </c>
      <c r="F639" s="15" t="s">
        <v>95</v>
      </c>
      <c r="G639" s="15"/>
      <c r="H639" s="762"/>
      <c r="I639" s="15"/>
      <c r="J639" s="15"/>
      <c r="K639" s="15"/>
    </row>
    <row r="640" spans="1:11">
      <c r="A640" s="12">
        <v>634</v>
      </c>
      <c r="B640" s="12" t="s">
        <v>238</v>
      </c>
      <c r="C640" s="15" t="s">
        <v>219</v>
      </c>
      <c r="D640" s="15" t="s">
        <v>220</v>
      </c>
      <c r="E640" s="10">
        <v>1810</v>
      </c>
      <c r="F640" s="15" t="s">
        <v>96</v>
      </c>
      <c r="G640" s="15"/>
      <c r="H640" s="762"/>
      <c r="I640" s="15"/>
      <c r="J640" s="15"/>
      <c r="K640" s="15"/>
    </row>
    <row r="641" spans="1:11">
      <c r="A641" s="12">
        <v>635</v>
      </c>
      <c r="B641" s="12" t="s">
        <v>238</v>
      </c>
      <c r="C641" s="15" t="s">
        <v>219</v>
      </c>
      <c r="D641" s="15" t="s">
        <v>220</v>
      </c>
      <c r="E641" s="10" t="s">
        <v>14</v>
      </c>
      <c r="F641" s="15" t="s">
        <v>97</v>
      </c>
      <c r="G641" s="15">
        <v>70</v>
      </c>
      <c r="H641" s="762"/>
      <c r="I641" s="15">
        <v>2</v>
      </c>
      <c r="J641" s="15">
        <v>66</v>
      </c>
      <c r="K641" s="15">
        <v>2</v>
      </c>
    </row>
    <row r="642" spans="1:11">
      <c r="A642" s="12">
        <v>636</v>
      </c>
      <c r="B642" s="12" t="s">
        <v>238</v>
      </c>
      <c r="C642" s="15" t="s">
        <v>219</v>
      </c>
      <c r="D642" s="15" t="s">
        <v>220</v>
      </c>
      <c r="E642" s="10" t="s">
        <v>15</v>
      </c>
      <c r="F642" s="15" t="s">
        <v>98</v>
      </c>
      <c r="G642" s="15">
        <v>9</v>
      </c>
      <c r="H642" s="762"/>
      <c r="I642" s="15">
        <v>1</v>
      </c>
      <c r="J642" s="15">
        <v>8</v>
      </c>
      <c r="K642" s="15"/>
    </row>
    <row r="643" spans="1:11">
      <c r="A643" s="12">
        <v>637</v>
      </c>
      <c r="B643" s="12" t="s">
        <v>238</v>
      </c>
      <c r="C643" s="15" t="s">
        <v>219</v>
      </c>
      <c r="D643" s="15" t="s">
        <v>220</v>
      </c>
      <c r="E643" s="10" t="s">
        <v>16</v>
      </c>
      <c r="F643" s="15" t="s">
        <v>99</v>
      </c>
      <c r="G643" s="15">
        <v>1</v>
      </c>
      <c r="H643" s="762"/>
      <c r="I643" s="15">
        <v>1</v>
      </c>
      <c r="J643" s="15"/>
      <c r="K643" s="15"/>
    </row>
    <row r="644" spans="1:11">
      <c r="A644" s="12">
        <v>638</v>
      </c>
      <c r="B644" s="12" t="s">
        <v>238</v>
      </c>
      <c r="C644" s="15" t="s">
        <v>219</v>
      </c>
      <c r="D644" s="15" t="s">
        <v>220</v>
      </c>
      <c r="E644" s="10">
        <v>1814</v>
      </c>
      <c r="F644" s="15" t="s">
        <v>100</v>
      </c>
      <c r="G644" s="15"/>
      <c r="H644" s="762"/>
      <c r="I644" s="15"/>
      <c r="J644" s="15"/>
      <c r="K644" s="15"/>
    </row>
    <row r="645" spans="1:11">
      <c r="A645" s="12">
        <v>639</v>
      </c>
      <c r="B645" s="12" t="s">
        <v>238</v>
      </c>
      <c r="C645" s="15" t="s">
        <v>219</v>
      </c>
      <c r="D645" s="15" t="s">
        <v>220</v>
      </c>
      <c r="E645" s="10">
        <v>1815</v>
      </c>
      <c r="F645" s="15" t="s">
        <v>101</v>
      </c>
      <c r="G645" s="15"/>
      <c r="H645" s="762"/>
      <c r="I645" s="15"/>
      <c r="J645" s="15"/>
      <c r="K645" s="15"/>
    </row>
    <row r="646" spans="1:11">
      <c r="A646" s="12">
        <v>640</v>
      </c>
      <c r="B646" s="12" t="s">
        <v>238</v>
      </c>
      <c r="C646" s="15" t="s">
        <v>219</v>
      </c>
      <c r="D646" s="15" t="s">
        <v>220</v>
      </c>
      <c r="E646" s="10">
        <v>1816</v>
      </c>
      <c r="F646" s="15" t="s">
        <v>102</v>
      </c>
      <c r="G646" s="15"/>
      <c r="H646" s="762"/>
      <c r="I646" s="15"/>
      <c r="J646" s="15"/>
      <c r="K646" s="15"/>
    </row>
    <row r="647" spans="1:11">
      <c r="A647" s="12">
        <v>641</v>
      </c>
      <c r="B647" s="12" t="s">
        <v>238</v>
      </c>
      <c r="C647" s="15" t="s">
        <v>219</v>
      </c>
      <c r="D647" s="15" t="s">
        <v>220</v>
      </c>
      <c r="E647" s="10" t="s">
        <v>20</v>
      </c>
      <c r="F647" s="15" t="s">
        <v>103</v>
      </c>
      <c r="G647" s="15">
        <v>50</v>
      </c>
      <c r="H647" s="762"/>
      <c r="I647" s="15">
        <v>4</v>
      </c>
      <c r="J647" s="15">
        <v>43</v>
      </c>
      <c r="K647" s="15">
        <v>3</v>
      </c>
    </row>
    <row r="648" spans="1:11">
      <c r="A648" s="12">
        <v>642</v>
      </c>
      <c r="B648" s="12" t="s">
        <v>238</v>
      </c>
      <c r="C648" s="15" t="s">
        <v>219</v>
      </c>
      <c r="D648" s="15" t="s">
        <v>220</v>
      </c>
      <c r="E648" s="10" t="s">
        <v>21</v>
      </c>
      <c r="F648" s="15" t="s">
        <v>104</v>
      </c>
      <c r="G648" s="15">
        <v>42</v>
      </c>
      <c r="H648" s="762"/>
      <c r="I648" s="15">
        <v>5</v>
      </c>
      <c r="J648" s="15">
        <v>35</v>
      </c>
      <c r="K648" s="15">
        <v>2</v>
      </c>
    </row>
    <row r="649" spans="1:11">
      <c r="A649" s="12">
        <v>643</v>
      </c>
      <c r="B649" s="12" t="s">
        <v>238</v>
      </c>
      <c r="C649" s="15" t="s">
        <v>219</v>
      </c>
      <c r="D649" s="15" t="s">
        <v>220</v>
      </c>
      <c r="E649" s="10" t="s">
        <v>22</v>
      </c>
      <c r="F649" s="15" t="s">
        <v>105</v>
      </c>
      <c r="G649" s="15">
        <v>4</v>
      </c>
      <c r="H649" s="762"/>
      <c r="I649" s="15"/>
      <c r="J649" s="15">
        <v>4</v>
      </c>
      <c r="K649" s="15"/>
    </row>
    <row r="650" spans="1:11">
      <c r="A650" s="12">
        <v>644</v>
      </c>
      <c r="B650" s="12" t="s">
        <v>238</v>
      </c>
      <c r="C650" s="15" t="s">
        <v>219</v>
      </c>
      <c r="D650" s="15" t="s">
        <v>220</v>
      </c>
      <c r="E650" s="10" t="s">
        <v>23</v>
      </c>
      <c r="F650" s="15" t="s">
        <v>106</v>
      </c>
      <c r="G650" s="15">
        <v>12</v>
      </c>
      <c r="H650" s="762"/>
      <c r="I650" s="15">
        <v>1</v>
      </c>
      <c r="J650" s="15">
        <v>11</v>
      </c>
      <c r="K650" s="15"/>
    </row>
    <row r="651" spans="1:11">
      <c r="A651" s="12">
        <v>645</v>
      </c>
      <c r="B651" s="12" t="s">
        <v>238</v>
      </c>
      <c r="C651" s="15" t="s">
        <v>219</v>
      </c>
      <c r="D651" s="15" t="s">
        <v>220</v>
      </c>
      <c r="E651" s="10" t="s">
        <v>10</v>
      </c>
      <c r="F651" s="15" t="s">
        <v>107</v>
      </c>
      <c r="G651" s="15">
        <v>3</v>
      </c>
      <c r="H651" s="762"/>
      <c r="I651" s="15"/>
      <c r="J651" s="15">
        <v>3</v>
      </c>
      <c r="K651" s="15"/>
    </row>
    <row r="652" spans="1:11">
      <c r="A652" s="12">
        <v>646</v>
      </c>
      <c r="B652" s="12" t="s">
        <v>238</v>
      </c>
      <c r="C652" s="15" t="s">
        <v>219</v>
      </c>
      <c r="D652" s="15" t="s">
        <v>220</v>
      </c>
      <c r="E652" s="10" t="s">
        <v>229</v>
      </c>
      <c r="F652" s="15" t="s">
        <v>24</v>
      </c>
      <c r="G652" s="15">
        <v>1</v>
      </c>
      <c r="H652" s="762"/>
      <c r="I652" s="15"/>
      <c r="J652" s="15">
        <v>1</v>
      </c>
      <c r="K652" s="15"/>
    </row>
    <row r="653" spans="1:11">
      <c r="A653" s="12">
        <v>647</v>
      </c>
      <c r="B653" s="12" t="s">
        <v>238</v>
      </c>
      <c r="C653" s="15" t="s">
        <v>219</v>
      </c>
      <c r="D653" s="15" t="s">
        <v>220</v>
      </c>
      <c r="E653" s="10">
        <v>1862</v>
      </c>
      <c r="F653" s="15" t="s">
        <v>25</v>
      </c>
      <c r="G653" s="15"/>
      <c r="H653" s="762"/>
      <c r="I653" s="15"/>
      <c r="J653" s="15"/>
      <c r="K653" s="15"/>
    </row>
    <row r="654" spans="1:11">
      <c r="A654" s="12">
        <v>648</v>
      </c>
      <c r="B654" s="12" t="s">
        <v>238</v>
      </c>
      <c r="C654" s="15" t="s">
        <v>219</v>
      </c>
      <c r="D654" s="15" t="s">
        <v>220</v>
      </c>
      <c r="E654" s="10" t="s">
        <v>231</v>
      </c>
      <c r="F654" s="15" t="s">
        <v>26</v>
      </c>
      <c r="G654" s="15">
        <v>1</v>
      </c>
      <c r="H654" s="762"/>
      <c r="I654" s="15">
        <v>1</v>
      </c>
      <c r="J654" s="15"/>
      <c r="K654" s="15"/>
    </row>
    <row r="655" spans="1:11">
      <c r="A655" s="12">
        <v>649</v>
      </c>
      <c r="B655" s="12" t="s">
        <v>238</v>
      </c>
      <c r="C655" s="15" t="s">
        <v>219</v>
      </c>
      <c r="D655" s="15" t="s">
        <v>220</v>
      </c>
      <c r="E655" s="10" t="s">
        <v>232</v>
      </c>
      <c r="F655" s="15" t="s">
        <v>27</v>
      </c>
      <c r="G655" s="15">
        <v>27</v>
      </c>
      <c r="H655" s="762"/>
      <c r="I655" s="15"/>
      <c r="J655" s="15">
        <v>27</v>
      </c>
      <c r="K655" s="15"/>
    </row>
    <row r="656" spans="1:11">
      <c r="A656" s="12">
        <v>650</v>
      </c>
      <c r="B656" s="12" t="s">
        <v>238</v>
      </c>
      <c r="C656" s="15" t="s">
        <v>219</v>
      </c>
      <c r="D656" s="15" t="s">
        <v>220</v>
      </c>
      <c r="E656" s="10" t="s">
        <v>233</v>
      </c>
      <c r="F656" s="15" t="s">
        <v>108</v>
      </c>
      <c r="G656" s="15">
        <v>28</v>
      </c>
      <c r="H656" s="762"/>
      <c r="I656" s="15">
        <v>2</v>
      </c>
      <c r="J656" s="15">
        <v>24</v>
      </c>
      <c r="K656" s="15">
        <v>2</v>
      </c>
    </row>
    <row r="657" spans="1:11">
      <c r="A657" s="12">
        <v>651</v>
      </c>
      <c r="B657" s="12" t="s">
        <v>239</v>
      </c>
      <c r="C657" s="11" t="s">
        <v>152</v>
      </c>
      <c r="D657" s="11" t="s">
        <v>153</v>
      </c>
      <c r="E657" s="18" t="s">
        <v>82</v>
      </c>
      <c r="F657" s="3" t="s">
        <v>3</v>
      </c>
      <c r="G657" s="9">
        <v>16</v>
      </c>
      <c r="H657" s="756"/>
      <c r="I657" s="9">
        <v>2</v>
      </c>
      <c r="J657" s="9">
        <v>14</v>
      </c>
      <c r="K657" s="9"/>
    </row>
    <row r="658" spans="1:11">
      <c r="A658" s="12">
        <v>652</v>
      </c>
      <c r="B658" s="12" t="s">
        <v>239</v>
      </c>
      <c r="C658" s="11" t="s">
        <v>152</v>
      </c>
      <c r="D658" s="11" t="s">
        <v>153</v>
      </c>
      <c r="E658" s="18" t="s">
        <v>4</v>
      </c>
      <c r="F658" s="3" t="s">
        <v>88</v>
      </c>
      <c r="G658" s="9">
        <v>24</v>
      </c>
      <c r="H658" s="756"/>
      <c r="I658" s="9">
        <v>1</v>
      </c>
      <c r="J658" s="9">
        <v>23</v>
      </c>
      <c r="K658" s="9"/>
    </row>
    <row r="659" spans="1:11">
      <c r="A659" s="12">
        <v>653</v>
      </c>
      <c r="B659" s="12" t="s">
        <v>239</v>
      </c>
      <c r="C659" s="11" t="s">
        <v>152</v>
      </c>
      <c r="D659" s="11" t="s">
        <v>153</v>
      </c>
      <c r="E659" s="18" t="s">
        <v>5</v>
      </c>
      <c r="F659" s="3" t="s">
        <v>89</v>
      </c>
      <c r="G659" s="9">
        <v>149</v>
      </c>
      <c r="H659" s="756"/>
      <c r="I659" s="9">
        <v>10</v>
      </c>
      <c r="J659" s="9">
        <v>129</v>
      </c>
      <c r="K659" s="9">
        <v>10</v>
      </c>
    </row>
    <row r="660" spans="1:11">
      <c r="A660" s="12">
        <v>654</v>
      </c>
      <c r="B660" s="12" t="s">
        <v>239</v>
      </c>
      <c r="C660" s="11" t="s">
        <v>152</v>
      </c>
      <c r="D660" s="11" t="s">
        <v>153</v>
      </c>
      <c r="E660" s="18" t="s">
        <v>6</v>
      </c>
      <c r="F660" s="3" t="s">
        <v>90</v>
      </c>
      <c r="G660" s="9">
        <v>113</v>
      </c>
      <c r="H660" s="756"/>
      <c r="I660" s="9">
        <v>7</v>
      </c>
      <c r="J660" s="9">
        <v>99</v>
      </c>
      <c r="K660" s="9">
        <v>7</v>
      </c>
    </row>
    <row r="661" spans="1:11">
      <c r="A661" s="12">
        <v>655</v>
      </c>
      <c r="B661" s="12" t="s">
        <v>239</v>
      </c>
      <c r="C661" s="11" t="s">
        <v>152</v>
      </c>
      <c r="D661" s="11" t="s">
        <v>153</v>
      </c>
      <c r="E661" s="18" t="s">
        <v>7</v>
      </c>
      <c r="F661" s="3" t="s">
        <v>91</v>
      </c>
      <c r="G661" s="9">
        <v>43</v>
      </c>
      <c r="H661" s="756"/>
      <c r="I661" s="9">
        <v>3</v>
      </c>
      <c r="J661" s="9">
        <v>39</v>
      </c>
      <c r="K661" s="9">
        <v>1</v>
      </c>
    </row>
    <row r="662" spans="1:11">
      <c r="A662" s="12">
        <v>656</v>
      </c>
      <c r="B662" s="12" t="s">
        <v>239</v>
      </c>
      <c r="C662" s="11" t="s">
        <v>152</v>
      </c>
      <c r="D662" s="11" t="s">
        <v>153</v>
      </c>
      <c r="E662" s="18" t="s">
        <v>8</v>
      </c>
      <c r="F662" s="3" t="s">
        <v>92</v>
      </c>
      <c r="G662" s="9">
        <v>26</v>
      </c>
      <c r="H662" s="756"/>
      <c r="I662" s="9">
        <v>3</v>
      </c>
      <c r="J662" s="9">
        <v>22</v>
      </c>
      <c r="K662" s="9">
        <v>1</v>
      </c>
    </row>
    <row r="663" spans="1:11">
      <c r="A663" s="12">
        <v>657</v>
      </c>
      <c r="B663" s="12" t="s">
        <v>239</v>
      </c>
      <c r="C663" s="11" t="s">
        <v>152</v>
      </c>
      <c r="D663" s="11" t="s">
        <v>153</v>
      </c>
      <c r="E663" s="18" t="s">
        <v>9</v>
      </c>
      <c r="F663" s="3" t="s">
        <v>93</v>
      </c>
      <c r="G663" s="9">
        <v>63</v>
      </c>
      <c r="H663" s="756"/>
      <c r="I663" s="9">
        <v>8</v>
      </c>
      <c r="J663" s="9">
        <v>55</v>
      </c>
      <c r="K663" s="9"/>
    </row>
    <row r="664" spans="1:11">
      <c r="A664" s="12">
        <v>658</v>
      </c>
      <c r="B664" s="12" t="s">
        <v>239</v>
      </c>
      <c r="C664" s="11" t="s">
        <v>152</v>
      </c>
      <c r="D664" s="11" t="s">
        <v>153</v>
      </c>
      <c r="E664" s="18" t="s">
        <v>11</v>
      </c>
      <c r="F664" s="3" t="s">
        <v>94</v>
      </c>
      <c r="G664" s="9">
        <v>43</v>
      </c>
      <c r="H664" s="756"/>
      <c r="I664" s="9">
        <v>10</v>
      </c>
      <c r="J664" s="9">
        <v>32</v>
      </c>
      <c r="K664" s="9">
        <v>2</v>
      </c>
    </row>
    <row r="665" spans="1:11">
      <c r="A665" s="12">
        <v>659</v>
      </c>
      <c r="B665" s="12" t="s">
        <v>239</v>
      </c>
      <c r="C665" s="11" t="s">
        <v>152</v>
      </c>
      <c r="D665" s="11" t="s">
        <v>153</v>
      </c>
      <c r="E665" s="18" t="s">
        <v>12</v>
      </c>
      <c r="F665" s="3" t="s">
        <v>95</v>
      </c>
      <c r="G665" s="9">
        <v>64</v>
      </c>
      <c r="H665" s="756"/>
      <c r="I665" s="9">
        <v>9</v>
      </c>
      <c r="J665" s="9">
        <v>51</v>
      </c>
      <c r="K665" s="9">
        <v>4</v>
      </c>
    </row>
    <row r="666" spans="1:11">
      <c r="A666" s="12">
        <v>660</v>
      </c>
      <c r="B666" s="12" t="s">
        <v>239</v>
      </c>
      <c r="C666" s="11" t="s">
        <v>152</v>
      </c>
      <c r="D666" s="11" t="s">
        <v>153</v>
      </c>
      <c r="E666" s="18" t="s">
        <v>13</v>
      </c>
      <c r="F666" s="3" t="s">
        <v>96</v>
      </c>
      <c r="G666" s="9">
        <v>52</v>
      </c>
      <c r="H666" s="756"/>
      <c r="I666" s="9">
        <v>6</v>
      </c>
      <c r="J666" s="9">
        <v>44</v>
      </c>
      <c r="K666" s="9">
        <v>2</v>
      </c>
    </row>
    <row r="667" spans="1:11">
      <c r="A667" s="12">
        <v>661</v>
      </c>
      <c r="B667" s="12" t="s">
        <v>239</v>
      </c>
      <c r="C667" s="11" t="s">
        <v>152</v>
      </c>
      <c r="D667" s="11" t="s">
        <v>153</v>
      </c>
      <c r="E667" s="18" t="s">
        <v>14</v>
      </c>
      <c r="F667" s="3" t="s">
        <v>97</v>
      </c>
      <c r="G667" s="9">
        <v>77</v>
      </c>
      <c r="H667" s="756"/>
      <c r="I667" s="9">
        <v>10</v>
      </c>
      <c r="J667" s="9">
        <v>65</v>
      </c>
      <c r="K667" s="9">
        <v>2</v>
      </c>
    </row>
    <row r="668" spans="1:11">
      <c r="A668" s="12">
        <v>662</v>
      </c>
      <c r="B668" s="12" t="s">
        <v>239</v>
      </c>
      <c r="C668" s="11" t="s">
        <v>152</v>
      </c>
      <c r="D668" s="11" t="s">
        <v>153</v>
      </c>
      <c r="E668" s="18" t="s">
        <v>15</v>
      </c>
      <c r="F668" s="3" t="s">
        <v>98</v>
      </c>
      <c r="G668" s="9">
        <v>86</v>
      </c>
      <c r="H668" s="756"/>
      <c r="I668" s="9">
        <v>8</v>
      </c>
      <c r="J668" s="9">
        <v>76</v>
      </c>
      <c r="K668" s="9">
        <v>3</v>
      </c>
    </row>
    <row r="669" spans="1:11">
      <c r="A669" s="12">
        <v>663</v>
      </c>
      <c r="B669" s="12" t="s">
        <v>239</v>
      </c>
      <c r="C669" s="11" t="s">
        <v>152</v>
      </c>
      <c r="D669" s="11" t="s">
        <v>153</v>
      </c>
      <c r="E669" s="18" t="s">
        <v>16</v>
      </c>
      <c r="F669" s="3" t="s">
        <v>99</v>
      </c>
      <c r="G669" s="9">
        <v>15</v>
      </c>
      <c r="H669" s="756"/>
      <c r="I669" s="9">
        <v>2</v>
      </c>
      <c r="J669" s="9">
        <v>13</v>
      </c>
      <c r="K669" s="9"/>
    </row>
    <row r="670" spans="1:11">
      <c r="A670" s="12">
        <v>664</v>
      </c>
      <c r="B670" s="12" t="s">
        <v>239</v>
      </c>
      <c r="C670" s="11" t="s">
        <v>152</v>
      </c>
      <c r="D670" s="11" t="s">
        <v>153</v>
      </c>
      <c r="E670" s="18" t="s">
        <v>17</v>
      </c>
      <c r="F670" s="3" t="s">
        <v>100</v>
      </c>
      <c r="G670" s="9">
        <v>94</v>
      </c>
      <c r="H670" s="756"/>
      <c r="I670" s="9">
        <v>8</v>
      </c>
      <c r="J670" s="9">
        <v>80</v>
      </c>
      <c r="K670" s="9">
        <v>6</v>
      </c>
    </row>
    <row r="671" spans="1:11">
      <c r="A671" s="12">
        <v>665</v>
      </c>
      <c r="B671" s="12" t="s">
        <v>239</v>
      </c>
      <c r="C671" s="11" t="s">
        <v>152</v>
      </c>
      <c r="D671" s="11" t="s">
        <v>153</v>
      </c>
      <c r="E671" s="18" t="s">
        <v>18</v>
      </c>
      <c r="F671" s="3" t="s">
        <v>101</v>
      </c>
      <c r="G671" s="9">
        <v>55</v>
      </c>
      <c r="H671" s="756"/>
      <c r="I671" s="9">
        <v>3</v>
      </c>
      <c r="J671" s="9">
        <v>53</v>
      </c>
      <c r="K671" s="9"/>
    </row>
    <row r="672" spans="1:11">
      <c r="A672" s="12">
        <v>666</v>
      </c>
      <c r="B672" s="12" t="s">
        <v>239</v>
      </c>
      <c r="C672" s="11" t="s">
        <v>152</v>
      </c>
      <c r="D672" s="11" t="s">
        <v>153</v>
      </c>
      <c r="E672" s="18" t="s">
        <v>19</v>
      </c>
      <c r="F672" s="3" t="s">
        <v>102</v>
      </c>
      <c r="G672" s="9">
        <v>64</v>
      </c>
      <c r="H672" s="756"/>
      <c r="I672" s="9">
        <v>7</v>
      </c>
      <c r="J672" s="9">
        <v>55</v>
      </c>
      <c r="K672" s="9">
        <v>2</v>
      </c>
    </row>
    <row r="673" spans="1:11">
      <c r="A673" s="12">
        <v>667</v>
      </c>
      <c r="B673" s="12" t="s">
        <v>239</v>
      </c>
      <c r="C673" s="11" t="s">
        <v>152</v>
      </c>
      <c r="D673" s="11" t="s">
        <v>153</v>
      </c>
      <c r="E673" s="18" t="s">
        <v>20</v>
      </c>
      <c r="F673" s="3" t="s">
        <v>103</v>
      </c>
      <c r="G673" s="9">
        <v>30</v>
      </c>
      <c r="H673" s="756"/>
      <c r="I673" s="9">
        <v>2</v>
      </c>
      <c r="J673" s="9">
        <v>27</v>
      </c>
      <c r="K673" s="9">
        <v>1</v>
      </c>
    </row>
    <row r="674" spans="1:11">
      <c r="A674" s="12">
        <v>668</v>
      </c>
      <c r="B674" s="12" t="s">
        <v>239</v>
      </c>
      <c r="C674" s="11" t="s">
        <v>152</v>
      </c>
      <c r="D674" s="11" t="s">
        <v>153</v>
      </c>
      <c r="E674" s="18" t="s">
        <v>21</v>
      </c>
      <c r="F674" s="3" t="s">
        <v>104</v>
      </c>
      <c r="G674" s="9">
        <v>103</v>
      </c>
      <c r="H674" s="756"/>
      <c r="I674" s="9">
        <v>10</v>
      </c>
      <c r="J674" s="9">
        <v>83</v>
      </c>
      <c r="K674" s="9">
        <v>10</v>
      </c>
    </row>
    <row r="675" spans="1:11">
      <c r="A675" s="12">
        <v>669</v>
      </c>
      <c r="B675" s="12" t="s">
        <v>239</v>
      </c>
      <c r="C675" s="11" t="s">
        <v>152</v>
      </c>
      <c r="D675" s="11" t="s">
        <v>153</v>
      </c>
      <c r="E675" s="18" t="s">
        <v>22</v>
      </c>
      <c r="F675" s="3" t="s">
        <v>105</v>
      </c>
      <c r="G675" s="9">
        <v>38</v>
      </c>
      <c r="H675" s="756"/>
      <c r="I675" s="9">
        <v>2</v>
      </c>
      <c r="J675" s="9">
        <v>36</v>
      </c>
      <c r="K675" s="9"/>
    </row>
    <row r="676" spans="1:11">
      <c r="A676" s="12">
        <v>670</v>
      </c>
      <c r="B676" s="12" t="s">
        <v>239</v>
      </c>
      <c r="C676" s="11" t="s">
        <v>152</v>
      </c>
      <c r="D676" s="11" t="s">
        <v>153</v>
      </c>
      <c r="E676" s="18" t="s">
        <v>23</v>
      </c>
      <c r="F676" s="3" t="s">
        <v>106</v>
      </c>
      <c r="G676" s="9">
        <v>26</v>
      </c>
      <c r="H676" s="756"/>
      <c r="I676" s="9">
        <v>1</v>
      </c>
      <c r="J676" s="9">
        <v>24</v>
      </c>
      <c r="K676" s="9">
        <v>1</v>
      </c>
    </row>
    <row r="677" spans="1:11">
      <c r="A677" s="12">
        <v>671</v>
      </c>
      <c r="B677" s="12" t="s">
        <v>239</v>
      </c>
      <c r="C677" s="11" t="s">
        <v>152</v>
      </c>
      <c r="D677" s="11" t="s">
        <v>153</v>
      </c>
      <c r="E677" s="18" t="s">
        <v>10</v>
      </c>
      <c r="F677" s="3" t="s">
        <v>107</v>
      </c>
      <c r="G677" s="9">
        <v>35</v>
      </c>
      <c r="H677" s="756"/>
      <c r="I677" s="9">
        <v>3</v>
      </c>
      <c r="J677" s="9">
        <v>29</v>
      </c>
      <c r="K677" s="9">
        <v>3</v>
      </c>
    </row>
    <row r="678" spans="1:11">
      <c r="A678" s="12">
        <v>672</v>
      </c>
      <c r="B678" s="12" t="s">
        <v>239</v>
      </c>
      <c r="C678" s="11" t="s">
        <v>152</v>
      </c>
      <c r="D678" s="11" t="s">
        <v>153</v>
      </c>
      <c r="E678" s="18" t="s">
        <v>229</v>
      </c>
      <c r="F678" s="3" t="s">
        <v>24</v>
      </c>
      <c r="G678" s="9">
        <v>23</v>
      </c>
      <c r="H678" s="756"/>
      <c r="I678" s="9">
        <v>1</v>
      </c>
      <c r="J678" s="9">
        <v>22</v>
      </c>
      <c r="K678" s="9"/>
    </row>
    <row r="679" spans="1:11">
      <c r="A679" s="12">
        <v>673</v>
      </c>
      <c r="B679" s="12" t="s">
        <v>239</v>
      </c>
      <c r="C679" s="11" t="s">
        <v>152</v>
      </c>
      <c r="D679" s="11" t="s">
        <v>153</v>
      </c>
      <c r="E679" s="18" t="s">
        <v>230</v>
      </c>
      <c r="F679" s="3" t="s">
        <v>25</v>
      </c>
      <c r="G679" s="9">
        <v>8</v>
      </c>
      <c r="H679" s="756"/>
      <c r="I679" s="9"/>
      <c r="J679" s="9">
        <v>8</v>
      </c>
      <c r="K679" s="9"/>
    </row>
    <row r="680" spans="1:11">
      <c r="A680" s="12">
        <v>674</v>
      </c>
      <c r="B680" s="12" t="s">
        <v>239</v>
      </c>
      <c r="C680" s="11" t="s">
        <v>152</v>
      </c>
      <c r="D680" s="11" t="s">
        <v>153</v>
      </c>
      <c r="E680" s="18" t="s">
        <v>231</v>
      </c>
      <c r="F680" s="3" t="s">
        <v>26</v>
      </c>
      <c r="G680" s="9">
        <v>61</v>
      </c>
      <c r="H680" s="756"/>
      <c r="I680" s="9">
        <v>7</v>
      </c>
      <c r="J680" s="9">
        <v>54</v>
      </c>
      <c r="K680" s="9">
        <v>1</v>
      </c>
    </row>
    <row r="681" spans="1:11">
      <c r="A681" s="12">
        <v>675</v>
      </c>
      <c r="B681" s="12" t="s">
        <v>239</v>
      </c>
      <c r="C681" s="11" t="s">
        <v>152</v>
      </c>
      <c r="D681" s="11" t="s">
        <v>153</v>
      </c>
      <c r="E681" s="18" t="s">
        <v>232</v>
      </c>
      <c r="F681" s="3" t="s">
        <v>27</v>
      </c>
      <c r="G681" s="9">
        <v>26</v>
      </c>
      <c r="H681" s="756"/>
      <c r="I681" s="9">
        <v>3</v>
      </c>
      <c r="J681" s="9">
        <v>23</v>
      </c>
      <c r="K681" s="9"/>
    </row>
    <row r="682" spans="1:11">
      <c r="A682" s="12">
        <v>676</v>
      </c>
      <c r="B682" s="12" t="s">
        <v>239</v>
      </c>
      <c r="C682" s="11" t="s">
        <v>152</v>
      </c>
      <c r="D682" s="11" t="s">
        <v>153</v>
      </c>
      <c r="E682" s="18" t="s">
        <v>233</v>
      </c>
      <c r="F682" s="3" t="s">
        <v>108</v>
      </c>
      <c r="G682" s="9">
        <v>333</v>
      </c>
      <c r="H682" s="756"/>
      <c r="I682" s="9">
        <v>36</v>
      </c>
      <c r="J682" s="9">
        <v>289</v>
      </c>
      <c r="K682" s="9">
        <v>8</v>
      </c>
    </row>
    <row r="683" spans="1:11">
      <c r="A683" s="12">
        <v>677</v>
      </c>
      <c r="B683" s="12" t="s">
        <v>239</v>
      </c>
      <c r="C683" s="11" t="s">
        <v>160</v>
      </c>
      <c r="D683" s="11" t="s">
        <v>161</v>
      </c>
      <c r="E683" s="18" t="s">
        <v>82</v>
      </c>
      <c r="F683" s="3" t="s">
        <v>3</v>
      </c>
      <c r="G683" s="9">
        <v>16</v>
      </c>
      <c r="H683" s="756">
        <v>1</v>
      </c>
      <c r="I683" s="9">
        <v>2</v>
      </c>
      <c r="J683" s="9">
        <v>12</v>
      </c>
      <c r="K683" s="9">
        <v>1</v>
      </c>
    </row>
    <row r="684" spans="1:11">
      <c r="A684" s="12">
        <v>678</v>
      </c>
      <c r="B684" s="12" t="s">
        <v>239</v>
      </c>
      <c r="C684" s="11" t="s">
        <v>160</v>
      </c>
      <c r="D684" s="11" t="s">
        <v>161</v>
      </c>
      <c r="E684" s="18" t="s">
        <v>4</v>
      </c>
      <c r="F684" s="3" t="s">
        <v>88</v>
      </c>
      <c r="G684" s="9">
        <v>45</v>
      </c>
      <c r="H684" s="756"/>
      <c r="I684" s="9">
        <v>6</v>
      </c>
      <c r="J684" s="9">
        <v>39</v>
      </c>
      <c r="K684" s="9"/>
    </row>
    <row r="685" spans="1:11">
      <c r="A685" s="12">
        <v>679</v>
      </c>
      <c r="B685" s="12" t="s">
        <v>239</v>
      </c>
      <c r="C685" s="11" t="s">
        <v>160</v>
      </c>
      <c r="D685" s="11" t="s">
        <v>161</v>
      </c>
      <c r="E685" s="18" t="s">
        <v>5</v>
      </c>
      <c r="F685" s="3" t="s">
        <v>89</v>
      </c>
      <c r="G685" s="9">
        <v>19</v>
      </c>
      <c r="H685" s="756"/>
      <c r="I685" s="9"/>
      <c r="J685" s="9">
        <v>18</v>
      </c>
      <c r="K685" s="9">
        <v>1</v>
      </c>
    </row>
    <row r="686" spans="1:11">
      <c r="A686" s="12">
        <v>680</v>
      </c>
      <c r="B686" s="12" t="s">
        <v>239</v>
      </c>
      <c r="C686" s="11" t="s">
        <v>160</v>
      </c>
      <c r="D686" s="11" t="s">
        <v>161</v>
      </c>
      <c r="E686" s="18" t="s">
        <v>6</v>
      </c>
      <c r="F686" s="3" t="s">
        <v>90</v>
      </c>
      <c r="G686" s="9">
        <v>84</v>
      </c>
      <c r="H686" s="756"/>
      <c r="I686" s="9">
        <v>6</v>
      </c>
      <c r="J686" s="9">
        <v>71</v>
      </c>
      <c r="K686" s="9">
        <v>7</v>
      </c>
    </row>
    <row r="687" spans="1:11">
      <c r="A687" s="12">
        <v>681</v>
      </c>
      <c r="B687" s="12" t="s">
        <v>239</v>
      </c>
      <c r="C687" s="11" t="s">
        <v>160</v>
      </c>
      <c r="D687" s="11" t="s">
        <v>161</v>
      </c>
      <c r="E687" s="18" t="s">
        <v>7</v>
      </c>
      <c r="F687" s="3" t="s">
        <v>91</v>
      </c>
      <c r="G687" s="9">
        <v>24</v>
      </c>
      <c r="H687" s="756"/>
      <c r="I687" s="9">
        <v>3</v>
      </c>
      <c r="J687" s="9">
        <v>19</v>
      </c>
      <c r="K687" s="9">
        <v>2</v>
      </c>
    </row>
    <row r="688" spans="1:11">
      <c r="A688" s="12">
        <v>682</v>
      </c>
      <c r="B688" s="12" t="s">
        <v>239</v>
      </c>
      <c r="C688" s="11" t="s">
        <v>160</v>
      </c>
      <c r="D688" s="11" t="s">
        <v>161</v>
      </c>
      <c r="E688" s="18" t="s">
        <v>8</v>
      </c>
      <c r="F688" s="3" t="s">
        <v>92</v>
      </c>
      <c r="G688" s="9">
        <v>20</v>
      </c>
      <c r="H688" s="756"/>
      <c r="I688" s="9">
        <v>1</v>
      </c>
      <c r="J688" s="9">
        <v>19</v>
      </c>
      <c r="K688" s="9"/>
    </row>
    <row r="689" spans="1:11">
      <c r="A689" s="12">
        <v>683</v>
      </c>
      <c r="B689" s="12" t="s">
        <v>239</v>
      </c>
      <c r="C689" s="11" t="s">
        <v>160</v>
      </c>
      <c r="D689" s="11" t="s">
        <v>161</v>
      </c>
      <c r="E689" s="18" t="s">
        <v>9</v>
      </c>
      <c r="F689" s="3" t="s">
        <v>93</v>
      </c>
      <c r="G689" s="9">
        <v>61</v>
      </c>
      <c r="H689" s="756"/>
      <c r="I689" s="9">
        <v>8</v>
      </c>
      <c r="J689" s="9">
        <v>50</v>
      </c>
      <c r="K689" s="9">
        <v>3</v>
      </c>
    </row>
    <row r="690" spans="1:11">
      <c r="A690" s="12">
        <v>684</v>
      </c>
      <c r="B690" s="12" t="s">
        <v>239</v>
      </c>
      <c r="C690" s="11" t="s">
        <v>160</v>
      </c>
      <c r="D690" s="11" t="s">
        <v>161</v>
      </c>
      <c r="E690" s="18" t="s">
        <v>11</v>
      </c>
      <c r="F690" s="3" t="s">
        <v>94</v>
      </c>
      <c r="G690" s="9">
        <v>228</v>
      </c>
      <c r="H690" s="756"/>
      <c r="I690" s="9">
        <v>29</v>
      </c>
      <c r="J690" s="9">
        <v>186</v>
      </c>
      <c r="K690" s="9">
        <v>14</v>
      </c>
    </row>
    <row r="691" spans="1:11">
      <c r="A691" s="12">
        <v>685</v>
      </c>
      <c r="B691" s="12" t="s">
        <v>239</v>
      </c>
      <c r="C691" s="11" t="s">
        <v>160</v>
      </c>
      <c r="D691" s="11" t="s">
        <v>161</v>
      </c>
      <c r="E691" s="18" t="s">
        <v>12</v>
      </c>
      <c r="F691" s="3" t="s">
        <v>95</v>
      </c>
      <c r="G691" s="9">
        <v>57</v>
      </c>
      <c r="H691" s="756"/>
      <c r="I691" s="9">
        <v>5</v>
      </c>
      <c r="J691" s="9">
        <v>50</v>
      </c>
      <c r="K691" s="9">
        <v>2</v>
      </c>
    </row>
    <row r="692" spans="1:11">
      <c r="A692" s="12">
        <v>686</v>
      </c>
      <c r="B692" s="12" t="s">
        <v>239</v>
      </c>
      <c r="C692" s="11" t="s">
        <v>160</v>
      </c>
      <c r="D692" s="11" t="s">
        <v>161</v>
      </c>
      <c r="E692" s="18" t="s">
        <v>13</v>
      </c>
      <c r="F692" s="3" t="s">
        <v>96</v>
      </c>
      <c r="G692" s="9">
        <v>144</v>
      </c>
      <c r="H692" s="756"/>
      <c r="I692" s="9">
        <v>10</v>
      </c>
      <c r="J692" s="9">
        <v>127</v>
      </c>
      <c r="K692" s="9">
        <v>7</v>
      </c>
    </row>
    <row r="693" spans="1:11">
      <c r="A693" s="12">
        <v>687</v>
      </c>
      <c r="B693" s="12" t="s">
        <v>239</v>
      </c>
      <c r="C693" s="11" t="s">
        <v>160</v>
      </c>
      <c r="D693" s="11" t="s">
        <v>161</v>
      </c>
      <c r="E693" s="18" t="s">
        <v>14</v>
      </c>
      <c r="F693" s="3" t="s">
        <v>97</v>
      </c>
      <c r="G693" s="9">
        <v>51</v>
      </c>
      <c r="H693" s="756"/>
      <c r="I693" s="9">
        <v>6</v>
      </c>
      <c r="J693" s="9">
        <v>41</v>
      </c>
      <c r="K693" s="9">
        <v>4</v>
      </c>
    </row>
    <row r="694" spans="1:11">
      <c r="A694" s="12">
        <v>688</v>
      </c>
      <c r="B694" s="12" t="s">
        <v>239</v>
      </c>
      <c r="C694" s="11" t="s">
        <v>160</v>
      </c>
      <c r="D694" s="11" t="s">
        <v>161</v>
      </c>
      <c r="E694" s="18" t="s">
        <v>15</v>
      </c>
      <c r="F694" s="3" t="s">
        <v>98</v>
      </c>
      <c r="G694" s="9">
        <v>130</v>
      </c>
      <c r="H694" s="756"/>
      <c r="I694" s="9">
        <v>13</v>
      </c>
      <c r="J694" s="9">
        <v>115</v>
      </c>
      <c r="K694" s="9">
        <v>2</v>
      </c>
    </row>
    <row r="695" spans="1:11">
      <c r="A695" s="12">
        <v>689</v>
      </c>
      <c r="B695" s="12" t="s">
        <v>239</v>
      </c>
      <c r="C695" s="11" t="s">
        <v>160</v>
      </c>
      <c r="D695" s="11" t="s">
        <v>161</v>
      </c>
      <c r="E695" s="18" t="s">
        <v>16</v>
      </c>
      <c r="F695" s="3" t="s">
        <v>99</v>
      </c>
      <c r="G695" s="9">
        <v>134</v>
      </c>
      <c r="H695" s="756"/>
      <c r="I695" s="9">
        <v>8</v>
      </c>
      <c r="J695" s="9">
        <v>122</v>
      </c>
      <c r="K695" s="9">
        <v>4</v>
      </c>
    </row>
    <row r="696" spans="1:11">
      <c r="A696" s="12">
        <v>690</v>
      </c>
      <c r="B696" s="12" t="s">
        <v>239</v>
      </c>
      <c r="C696" s="11" t="s">
        <v>160</v>
      </c>
      <c r="D696" s="11" t="s">
        <v>161</v>
      </c>
      <c r="E696" s="18" t="s">
        <v>17</v>
      </c>
      <c r="F696" s="3" t="s">
        <v>100</v>
      </c>
      <c r="G696" s="9">
        <v>96</v>
      </c>
      <c r="H696" s="756"/>
      <c r="I696" s="9">
        <v>7</v>
      </c>
      <c r="J696" s="9">
        <v>82</v>
      </c>
      <c r="K696" s="9">
        <v>7</v>
      </c>
    </row>
    <row r="697" spans="1:11">
      <c r="A697" s="12">
        <v>691</v>
      </c>
      <c r="B697" s="12" t="s">
        <v>239</v>
      </c>
      <c r="C697" s="11" t="s">
        <v>160</v>
      </c>
      <c r="D697" s="11" t="s">
        <v>161</v>
      </c>
      <c r="E697" s="18" t="s">
        <v>18</v>
      </c>
      <c r="F697" s="3" t="s">
        <v>101</v>
      </c>
      <c r="G697" s="9">
        <v>29</v>
      </c>
      <c r="H697" s="756"/>
      <c r="I697" s="9">
        <v>2</v>
      </c>
      <c r="J697" s="9">
        <v>27</v>
      </c>
      <c r="K697" s="9"/>
    </row>
    <row r="698" spans="1:11">
      <c r="A698" s="12">
        <v>692</v>
      </c>
      <c r="B698" s="12" t="s">
        <v>239</v>
      </c>
      <c r="C698" s="11" t="s">
        <v>160</v>
      </c>
      <c r="D698" s="11" t="s">
        <v>161</v>
      </c>
      <c r="E698" s="18" t="s">
        <v>19</v>
      </c>
      <c r="F698" s="3" t="s">
        <v>102</v>
      </c>
      <c r="G698" s="9">
        <v>159</v>
      </c>
      <c r="H698" s="756"/>
      <c r="I698" s="9">
        <v>14</v>
      </c>
      <c r="J698" s="9">
        <v>132</v>
      </c>
      <c r="K698" s="9">
        <v>13</v>
      </c>
    </row>
    <row r="699" spans="1:11">
      <c r="A699" s="12">
        <v>693</v>
      </c>
      <c r="B699" s="12" t="s">
        <v>239</v>
      </c>
      <c r="C699" s="11" t="s">
        <v>160</v>
      </c>
      <c r="D699" s="11" t="s">
        <v>161</v>
      </c>
      <c r="E699" s="18" t="s">
        <v>20</v>
      </c>
      <c r="F699" s="3" t="s">
        <v>103</v>
      </c>
      <c r="G699" s="9">
        <v>64</v>
      </c>
      <c r="H699" s="756"/>
      <c r="I699" s="9">
        <v>5</v>
      </c>
      <c r="J699" s="9">
        <v>54</v>
      </c>
      <c r="K699" s="9">
        <v>5</v>
      </c>
    </row>
    <row r="700" spans="1:11">
      <c r="A700" s="12">
        <v>694</v>
      </c>
      <c r="B700" s="12" t="s">
        <v>239</v>
      </c>
      <c r="C700" s="11" t="s">
        <v>160</v>
      </c>
      <c r="D700" s="11" t="s">
        <v>161</v>
      </c>
      <c r="E700" s="18" t="s">
        <v>21</v>
      </c>
      <c r="F700" s="3" t="s">
        <v>104</v>
      </c>
      <c r="G700" s="9">
        <v>311</v>
      </c>
      <c r="H700" s="756"/>
      <c r="I700" s="9">
        <v>29</v>
      </c>
      <c r="J700" s="9">
        <v>258</v>
      </c>
      <c r="K700" s="9">
        <v>24</v>
      </c>
    </row>
    <row r="701" spans="1:11">
      <c r="A701" s="12">
        <v>695</v>
      </c>
      <c r="B701" s="12" t="s">
        <v>239</v>
      </c>
      <c r="C701" s="11" t="s">
        <v>160</v>
      </c>
      <c r="D701" s="11" t="s">
        <v>161</v>
      </c>
      <c r="E701" s="18" t="s">
        <v>22</v>
      </c>
      <c r="F701" s="3" t="s">
        <v>105</v>
      </c>
      <c r="G701" s="9">
        <v>34</v>
      </c>
      <c r="H701" s="756"/>
      <c r="I701" s="9">
        <v>6</v>
      </c>
      <c r="J701" s="9">
        <v>27</v>
      </c>
      <c r="K701" s="9">
        <v>1</v>
      </c>
    </row>
    <row r="702" spans="1:11">
      <c r="A702" s="12">
        <v>696</v>
      </c>
      <c r="B702" s="12" t="s">
        <v>239</v>
      </c>
      <c r="C702" s="11" t="s">
        <v>160</v>
      </c>
      <c r="D702" s="11" t="s">
        <v>161</v>
      </c>
      <c r="E702" s="18" t="s">
        <v>23</v>
      </c>
      <c r="F702" s="3" t="s">
        <v>106</v>
      </c>
      <c r="G702" s="9">
        <v>34</v>
      </c>
      <c r="H702" s="756"/>
      <c r="I702" s="9">
        <v>4</v>
      </c>
      <c r="J702" s="9">
        <v>29</v>
      </c>
      <c r="K702" s="9">
        <v>1</v>
      </c>
    </row>
    <row r="703" spans="1:11">
      <c r="A703" s="12">
        <v>697</v>
      </c>
      <c r="B703" s="12" t="s">
        <v>239</v>
      </c>
      <c r="C703" s="11" t="s">
        <v>160</v>
      </c>
      <c r="D703" s="11" t="s">
        <v>161</v>
      </c>
      <c r="E703" s="18" t="s">
        <v>10</v>
      </c>
      <c r="F703" s="3" t="s">
        <v>107</v>
      </c>
      <c r="G703" s="9">
        <v>15</v>
      </c>
      <c r="H703" s="756"/>
      <c r="I703" s="9"/>
      <c r="J703" s="9">
        <v>15</v>
      </c>
      <c r="K703" s="9"/>
    </row>
    <row r="704" spans="1:11">
      <c r="A704" s="12">
        <v>698</v>
      </c>
      <c r="B704" s="12" t="s">
        <v>239</v>
      </c>
      <c r="C704" s="11" t="s">
        <v>160</v>
      </c>
      <c r="D704" s="11" t="s">
        <v>161</v>
      </c>
      <c r="E704" s="18" t="s">
        <v>229</v>
      </c>
      <c r="F704" s="3" t="s">
        <v>24</v>
      </c>
      <c r="G704" s="9">
        <v>21</v>
      </c>
      <c r="H704" s="756"/>
      <c r="I704" s="9">
        <v>1</v>
      </c>
      <c r="J704" s="9">
        <v>20</v>
      </c>
      <c r="K704" s="9"/>
    </row>
    <row r="705" spans="1:11">
      <c r="A705" s="12">
        <v>699</v>
      </c>
      <c r="B705" s="12" t="s">
        <v>239</v>
      </c>
      <c r="C705" s="11" t="s">
        <v>160</v>
      </c>
      <c r="D705" s="11" t="s">
        <v>161</v>
      </c>
      <c r="E705" s="18" t="s">
        <v>230</v>
      </c>
      <c r="F705" s="3" t="s">
        <v>25</v>
      </c>
      <c r="G705" s="9">
        <v>117</v>
      </c>
      <c r="H705" s="756">
        <v>1</v>
      </c>
      <c r="I705" s="9">
        <v>5</v>
      </c>
      <c r="J705" s="9">
        <v>106</v>
      </c>
      <c r="K705" s="9">
        <v>5</v>
      </c>
    </row>
    <row r="706" spans="1:11">
      <c r="A706" s="12">
        <v>700</v>
      </c>
      <c r="B706" s="12" t="s">
        <v>239</v>
      </c>
      <c r="C706" s="11" t="s">
        <v>160</v>
      </c>
      <c r="D706" s="11" t="s">
        <v>161</v>
      </c>
      <c r="E706" s="18" t="s">
        <v>231</v>
      </c>
      <c r="F706" s="3" t="s">
        <v>26</v>
      </c>
      <c r="G706" s="9">
        <v>123</v>
      </c>
      <c r="H706" s="756"/>
      <c r="I706" s="9">
        <v>6</v>
      </c>
      <c r="J706" s="9">
        <v>108</v>
      </c>
      <c r="K706" s="9">
        <v>9</v>
      </c>
    </row>
    <row r="707" spans="1:11">
      <c r="A707" s="12">
        <v>701</v>
      </c>
      <c r="B707" s="12" t="s">
        <v>239</v>
      </c>
      <c r="C707" s="11" t="s">
        <v>160</v>
      </c>
      <c r="D707" s="11" t="s">
        <v>161</v>
      </c>
      <c r="E707" s="18" t="s">
        <v>232</v>
      </c>
      <c r="F707" s="3" t="s">
        <v>27</v>
      </c>
      <c r="G707" s="9">
        <v>14</v>
      </c>
      <c r="H707" s="756"/>
      <c r="I707" s="9">
        <v>2</v>
      </c>
      <c r="J707" s="9">
        <v>10</v>
      </c>
      <c r="K707" s="9">
        <v>2</v>
      </c>
    </row>
    <row r="708" spans="1:11">
      <c r="A708" s="12">
        <v>702</v>
      </c>
      <c r="B708" s="12" t="s">
        <v>239</v>
      </c>
      <c r="C708" s="11" t="s">
        <v>160</v>
      </c>
      <c r="D708" s="11" t="s">
        <v>161</v>
      </c>
      <c r="E708" s="18" t="s">
        <v>233</v>
      </c>
      <c r="F708" s="3" t="s">
        <v>108</v>
      </c>
      <c r="G708" s="9">
        <v>207</v>
      </c>
      <c r="H708" s="756"/>
      <c r="I708" s="9">
        <v>17</v>
      </c>
      <c r="J708" s="9">
        <v>185</v>
      </c>
      <c r="K708" s="9">
        <v>5</v>
      </c>
    </row>
    <row r="709" spans="1:11">
      <c r="A709" s="12">
        <v>703</v>
      </c>
      <c r="B709" s="12" t="s">
        <v>239</v>
      </c>
      <c r="C709" s="11" t="s">
        <v>162</v>
      </c>
      <c r="D709" s="11" t="s">
        <v>163</v>
      </c>
      <c r="E709" s="18" t="s">
        <v>82</v>
      </c>
      <c r="F709" s="3" t="s">
        <v>3</v>
      </c>
      <c r="G709" s="9">
        <v>12</v>
      </c>
      <c r="H709" s="756"/>
      <c r="I709" s="9">
        <v>1</v>
      </c>
      <c r="J709" s="9">
        <v>12</v>
      </c>
      <c r="K709" s="9"/>
    </row>
    <row r="710" spans="1:11">
      <c r="A710" s="12">
        <v>704</v>
      </c>
      <c r="B710" s="12" t="s">
        <v>239</v>
      </c>
      <c r="C710" s="11" t="s">
        <v>162</v>
      </c>
      <c r="D710" s="11" t="s">
        <v>163</v>
      </c>
      <c r="E710" s="18" t="s">
        <v>4</v>
      </c>
      <c r="F710" s="3" t="s">
        <v>88</v>
      </c>
      <c r="G710" s="9">
        <v>31</v>
      </c>
      <c r="H710" s="756"/>
      <c r="I710" s="9">
        <v>1</v>
      </c>
      <c r="J710" s="9">
        <v>30</v>
      </c>
      <c r="K710" s="9"/>
    </row>
    <row r="711" spans="1:11">
      <c r="A711" s="12">
        <v>705</v>
      </c>
      <c r="B711" s="12" t="s">
        <v>239</v>
      </c>
      <c r="C711" s="11" t="s">
        <v>162</v>
      </c>
      <c r="D711" s="11" t="s">
        <v>163</v>
      </c>
      <c r="E711" s="18" t="s">
        <v>5</v>
      </c>
      <c r="F711" s="3" t="s">
        <v>89</v>
      </c>
      <c r="G711" s="9">
        <v>27</v>
      </c>
      <c r="H711" s="756"/>
      <c r="I711" s="9">
        <v>2</v>
      </c>
      <c r="J711" s="9">
        <v>23</v>
      </c>
      <c r="K711" s="9">
        <v>2</v>
      </c>
    </row>
    <row r="712" spans="1:11">
      <c r="A712" s="12">
        <v>706</v>
      </c>
      <c r="B712" s="12" t="s">
        <v>239</v>
      </c>
      <c r="C712" s="11" t="s">
        <v>162</v>
      </c>
      <c r="D712" s="11" t="s">
        <v>163</v>
      </c>
      <c r="E712" s="18" t="s">
        <v>6</v>
      </c>
      <c r="F712" s="3" t="s">
        <v>90</v>
      </c>
      <c r="G712" s="9">
        <v>54</v>
      </c>
      <c r="H712" s="756"/>
      <c r="I712" s="9">
        <v>5</v>
      </c>
      <c r="J712" s="9">
        <v>41</v>
      </c>
      <c r="K712" s="9">
        <v>8</v>
      </c>
    </row>
    <row r="713" spans="1:11">
      <c r="A713" s="12">
        <v>707</v>
      </c>
      <c r="B713" s="12" t="s">
        <v>239</v>
      </c>
      <c r="C713" s="11" t="s">
        <v>162</v>
      </c>
      <c r="D713" s="11" t="s">
        <v>163</v>
      </c>
      <c r="E713" s="18" t="s">
        <v>7</v>
      </c>
      <c r="F713" s="3" t="s">
        <v>91</v>
      </c>
      <c r="G713" s="9">
        <v>35</v>
      </c>
      <c r="H713" s="756"/>
      <c r="I713" s="9">
        <v>2</v>
      </c>
      <c r="J713" s="9">
        <v>30</v>
      </c>
      <c r="K713" s="9">
        <v>3</v>
      </c>
    </row>
    <row r="714" spans="1:11">
      <c r="A714" s="12">
        <v>708</v>
      </c>
      <c r="B714" s="12" t="s">
        <v>239</v>
      </c>
      <c r="C714" s="11" t="s">
        <v>162</v>
      </c>
      <c r="D714" s="11" t="s">
        <v>163</v>
      </c>
      <c r="E714" s="18" t="s">
        <v>8</v>
      </c>
      <c r="F714" s="3" t="s">
        <v>92</v>
      </c>
      <c r="G714" s="9">
        <v>13</v>
      </c>
      <c r="H714" s="756"/>
      <c r="I714" s="9"/>
      <c r="J714" s="9">
        <v>13</v>
      </c>
      <c r="K714" s="9"/>
    </row>
    <row r="715" spans="1:11">
      <c r="A715" s="12">
        <v>709</v>
      </c>
      <c r="B715" s="12" t="s">
        <v>239</v>
      </c>
      <c r="C715" s="11" t="s">
        <v>162</v>
      </c>
      <c r="D715" s="11" t="s">
        <v>163</v>
      </c>
      <c r="E715" s="18" t="s">
        <v>9</v>
      </c>
      <c r="F715" s="3" t="s">
        <v>93</v>
      </c>
      <c r="G715" s="9">
        <v>40</v>
      </c>
      <c r="H715" s="756"/>
      <c r="I715" s="9">
        <v>3</v>
      </c>
      <c r="J715" s="9">
        <v>35</v>
      </c>
      <c r="K715" s="9">
        <v>2</v>
      </c>
    </row>
    <row r="716" spans="1:11">
      <c r="A716" s="12">
        <v>710</v>
      </c>
      <c r="B716" s="12" t="s">
        <v>239</v>
      </c>
      <c r="C716" s="11" t="s">
        <v>162</v>
      </c>
      <c r="D716" s="11" t="s">
        <v>163</v>
      </c>
      <c r="E716" s="18" t="s">
        <v>11</v>
      </c>
      <c r="F716" s="3" t="s">
        <v>94</v>
      </c>
      <c r="G716" s="9">
        <v>24</v>
      </c>
      <c r="H716" s="756"/>
      <c r="I716" s="9">
        <v>3</v>
      </c>
      <c r="J716" s="9">
        <v>18</v>
      </c>
      <c r="K716" s="9">
        <v>3</v>
      </c>
    </row>
    <row r="717" spans="1:11">
      <c r="A717" s="12">
        <v>711</v>
      </c>
      <c r="B717" s="12" t="s">
        <v>239</v>
      </c>
      <c r="C717" s="11" t="s">
        <v>162</v>
      </c>
      <c r="D717" s="11" t="s">
        <v>163</v>
      </c>
      <c r="E717" s="18" t="s">
        <v>12</v>
      </c>
      <c r="F717" s="3" t="s">
        <v>95</v>
      </c>
      <c r="G717" s="9">
        <v>37</v>
      </c>
      <c r="H717" s="756"/>
      <c r="I717" s="9">
        <v>2</v>
      </c>
      <c r="J717" s="9">
        <v>32</v>
      </c>
      <c r="K717" s="9">
        <v>3</v>
      </c>
    </row>
    <row r="718" spans="1:11">
      <c r="A718" s="12">
        <v>712</v>
      </c>
      <c r="B718" s="12" t="s">
        <v>239</v>
      </c>
      <c r="C718" s="11" t="s">
        <v>162</v>
      </c>
      <c r="D718" s="11" t="s">
        <v>163</v>
      </c>
      <c r="E718" s="18" t="s">
        <v>13</v>
      </c>
      <c r="F718" s="3" t="s">
        <v>96</v>
      </c>
      <c r="G718" s="9">
        <v>47</v>
      </c>
      <c r="H718" s="756"/>
      <c r="I718" s="9">
        <v>1</v>
      </c>
      <c r="J718" s="9">
        <v>41</v>
      </c>
      <c r="K718" s="9">
        <v>5</v>
      </c>
    </row>
    <row r="719" spans="1:11">
      <c r="A719" s="12">
        <v>713</v>
      </c>
      <c r="B719" s="12" t="s">
        <v>239</v>
      </c>
      <c r="C719" s="11" t="s">
        <v>162</v>
      </c>
      <c r="D719" s="11" t="s">
        <v>163</v>
      </c>
      <c r="E719" s="18" t="s">
        <v>14</v>
      </c>
      <c r="F719" s="3" t="s">
        <v>97</v>
      </c>
      <c r="G719" s="9">
        <v>52</v>
      </c>
      <c r="H719" s="756"/>
      <c r="I719" s="9">
        <v>2</v>
      </c>
      <c r="J719" s="9">
        <v>46</v>
      </c>
      <c r="K719" s="9">
        <v>4</v>
      </c>
    </row>
    <row r="720" spans="1:11">
      <c r="A720" s="12">
        <v>714</v>
      </c>
      <c r="B720" s="12" t="s">
        <v>239</v>
      </c>
      <c r="C720" s="11" t="s">
        <v>162</v>
      </c>
      <c r="D720" s="11" t="s">
        <v>163</v>
      </c>
      <c r="E720" s="18" t="s">
        <v>15</v>
      </c>
      <c r="F720" s="3" t="s">
        <v>98</v>
      </c>
      <c r="G720" s="9">
        <v>5</v>
      </c>
      <c r="H720" s="756"/>
      <c r="I720" s="9"/>
      <c r="J720" s="9">
        <v>5</v>
      </c>
      <c r="K720" s="9"/>
    </row>
    <row r="721" spans="1:11">
      <c r="A721" s="12">
        <v>715</v>
      </c>
      <c r="B721" s="12" t="s">
        <v>239</v>
      </c>
      <c r="C721" s="11" t="s">
        <v>162</v>
      </c>
      <c r="D721" s="11" t="s">
        <v>163</v>
      </c>
      <c r="E721" s="18" t="s">
        <v>16</v>
      </c>
      <c r="F721" s="3" t="s">
        <v>99</v>
      </c>
      <c r="G721" s="9">
        <v>68</v>
      </c>
      <c r="H721" s="756"/>
      <c r="I721" s="9">
        <v>4</v>
      </c>
      <c r="J721" s="9">
        <v>60</v>
      </c>
      <c r="K721" s="9">
        <v>4</v>
      </c>
    </row>
    <row r="722" spans="1:11">
      <c r="A722" s="12">
        <v>716</v>
      </c>
      <c r="B722" s="12" t="s">
        <v>239</v>
      </c>
      <c r="C722" s="11" t="s">
        <v>162</v>
      </c>
      <c r="D722" s="11" t="s">
        <v>163</v>
      </c>
      <c r="E722" s="18" t="s">
        <v>17</v>
      </c>
      <c r="F722" s="3" t="s">
        <v>100</v>
      </c>
      <c r="G722" s="9">
        <v>20</v>
      </c>
      <c r="H722" s="756"/>
      <c r="I722" s="9"/>
      <c r="J722" s="9">
        <v>18</v>
      </c>
      <c r="K722" s="9">
        <v>2</v>
      </c>
    </row>
    <row r="723" spans="1:11">
      <c r="A723" s="12">
        <v>717</v>
      </c>
      <c r="B723" s="12" t="s">
        <v>239</v>
      </c>
      <c r="C723" s="11" t="s">
        <v>162</v>
      </c>
      <c r="D723" s="11" t="s">
        <v>163</v>
      </c>
      <c r="E723" s="18" t="s">
        <v>18</v>
      </c>
      <c r="F723" s="3" t="s">
        <v>101</v>
      </c>
      <c r="G723" s="9">
        <v>23</v>
      </c>
      <c r="H723" s="756"/>
      <c r="I723" s="9">
        <v>1</v>
      </c>
      <c r="J723" s="9">
        <v>20</v>
      </c>
      <c r="K723" s="9">
        <v>2</v>
      </c>
    </row>
    <row r="724" spans="1:11">
      <c r="A724" s="12">
        <v>718</v>
      </c>
      <c r="B724" s="12" t="s">
        <v>239</v>
      </c>
      <c r="C724" s="11" t="s">
        <v>162</v>
      </c>
      <c r="D724" s="11" t="s">
        <v>163</v>
      </c>
      <c r="E724" s="18" t="s">
        <v>19</v>
      </c>
      <c r="F724" s="3" t="s">
        <v>102</v>
      </c>
      <c r="G724" s="9">
        <v>75</v>
      </c>
      <c r="H724" s="756"/>
      <c r="I724" s="9">
        <v>4</v>
      </c>
      <c r="J724" s="9">
        <v>65</v>
      </c>
      <c r="K724" s="9">
        <v>6</v>
      </c>
    </row>
    <row r="725" spans="1:11">
      <c r="A725" s="12">
        <v>719</v>
      </c>
      <c r="B725" s="12" t="s">
        <v>239</v>
      </c>
      <c r="C725" s="11" t="s">
        <v>162</v>
      </c>
      <c r="D725" s="11" t="s">
        <v>163</v>
      </c>
      <c r="E725" s="18" t="s">
        <v>20</v>
      </c>
      <c r="F725" s="3" t="s">
        <v>103</v>
      </c>
      <c r="G725" s="9">
        <v>85</v>
      </c>
      <c r="H725" s="756"/>
      <c r="I725" s="9">
        <v>4</v>
      </c>
      <c r="J725" s="9">
        <v>75</v>
      </c>
      <c r="K725" s="9">
        <v>6</v>
      </c>
    </row>
    <row r="726" spans="1:11">
      <c r="A726" s="12">
        <v>720</v>
      </c>
      <c r="B726" s="12" t="s">
        <v>239</v>
      </c>
      <c r="C726" s="11" t="s">
        <v>162</v>
      </c>
      <c r="D726" s="11" t="s">
        <v>163</v>
      </c>
      <c r="E726" s="18" t="s">
        <v>21</v>
      </c>
      <c r="F726" s="3" t="s">
        <v>104</v>
      </c>
      <c r="G726" s="9">
        <v>28</v>
      </c>
      <c r="H726" s="756"/>
      <c r="I726" s="9">
        <v>1</v>
      </c>
      <c r="J726" s="9">
        <v>26</v>
      </c>
      <c r="K726" s="9">
        <v>1</v>
      </c>
    </row>
    <row r="727" spans="1:11">
      <c r="A727" s="12">
        <v>721</v>
      </c>
      <c r="B727" s="12" t="s">
        <v>239</v>
      </c>
      <c r="C727" s="11" t="s">
        <v>162</v>
      </c>
      <c r="D727" s="11" t="s">
        <v>163</v>
      </c>
      <c r="E727" s="18" t="s">
        <v>22</v>
      </c>
      <c r="F727" s="3" t="s">
        <v>105</v>
      </c>
      <c r="G727" s="9">
        <v>23</v>
      </c>
      <c r="H727" s="756"/>
      <c r="I727" s="9">
        <v>1</v>
      </c>
      <c r="J727" s="9">
        <v>22</v>
      </c>
      <c r="K727" s="9"/>
    </row>
    <row r="728" spans="1:11">
      <c r="A728" s="12">
        <v>722</v>
      </c>
      <c r="B728" s="12" t="s">
        <v>239</v>
      </c>
      <c r="C728" s="11" t="s">
        <v>162</v>
      </c>
      <c r="D728" s="11" t="s">
        <v>163</v>
      </c>
      <c r="E728" s="18" t="s">
        <v>23</v>
      </c>
      <c r="F728" s="3" t="s">
        <v>106</v>
      </c>
      <c r="G728" s="9">
        <v>21</v>
      </c>
      <c r="H728" s="756"/>
      <c r="I728" s="9">
        <v>1</v>
      </c>
      <c r="J728" s="9">
        <v>20</v>
      </c>
      <c r="K728" s="9"/>
    </row>
    <row r="729" spans="1:11">
      <c r="A729" s="12">
        <v>723</v>
      </c>
      <c r="B729" s="12" t="s">
        <v>239</v>
      </c>
      <c r="C729" s="11" t="s">
        <v>162</v>
      </c>
      <c r="D729" s="11" t="s">
        <v>163</v>
      </c>
      <c r="E729" s="18" t="s">
        <v>10</v>
      </c>
      <c r="F729" s="3" t="s">
        <v>107</v>
      </c>
      <c r="G729" s="9">
        <v>22</v>
      </c>
      <c r="H729" s="756"/>
      <c r="I729" s="9">
        <v>1</v>
      </c>
      <c r="J729" s="9">
        <v>20</v>
      </c>
      <c r="K729" s="9">
        <v>1</v>
      </c>
    </row>
    <row r="730" spans="1:11">
      <c r="A730" s="12">
        <v>724</v>
      </c>
      <c r="B730" s="12" t="s">
        <v>239</v>
      </c>
      <c r="C730" s="11" t="s">
        <v>162</v>
      </c>
      <c r="D730" s="11" t="s">
        <v>163</v>
      </c>
      <c r="E730" s="18" t="s">
        <v>229</v>
      </c>
      <c r="F730" s="3" t="s">
        <v>24</v>
      </c>
      <c r="G730" s="9">
        <v>17</v>
      </c>
      <c r="H730" s="756"/>
      <c r="I730" s="9">
        <v>1</v>
      </c>
      <c r="J730" s="9">
        <v>16</v>
      </c>
      <c r="K730" s="9"/>
    </row>
    <row r="731" spans="1:11">
      <c r="A731" s="12">
        <v>725</v>
      </c>
      <c r="B731" s="12" t="s">
        <v>239</v>
      </c>
      <c r="C731" s="11" t="s">
        <v>162</v>
      </c>
      <c r="D731" s="11" t="s">
        <v>163</v>
      </c>
      <c r="E731" s="18" t="s">
        <v>230</v>
      </c>
      <c r="F731" s="3" t="s">
        <v>25</v>
      </c>
      <c r="G731" s="9">
        <v>77</v>
      </c>
      <c r="H731" s="756"/>
      <c r="I731" s="9">
        <v>5</v>
      </c>
      <c r="J731" s="9">
        <v>66</v>
      </c>
      <c r="K731" s="9">
        <v>6</v>
      </c>
    </row>
    <row r="732" spans="1:11">
      <c r="A732" s="12">
        <v>726</v>
      </c>
      <c r="B732" s="12" t="s">
        <v>239</v>
      </c>
      <c r="C732" s="11" t="s">
        <v>162</v>
      </c>
      <c r="D732" s="11" t="s">
        <v>163</v>
      </c>
      <c r="E732" s="18" t="s">
        <v>231</v>
      </c>
      <c r="F732" s="3" t="s">
        <v>26</v>
      </c>
      <c r="G732" s="9">
        <v>61</v>
      </c>
      <c r="H732" s="756"/>
      <c r="I732" s="9">
        <v>3</v>
      </c>
      <c r="J732" s="9">
        <v>53</v>
      </c>
      <c r="K732" s="9">
        <v>5</v>
      </c>
    </row>
    <row r="733" spans="1:11">
      <c r="A733" s="12">
        <v>727</v>
      </c>
      <c r="B733" s="12" t="s">
        <v>239</v>
      </c>
      <c r="C733" s="11" t="s">
        <v>162</v>
      </c>
      <c r="D733" s="11" t="s">
        <v>163</v>
      </c>
      <c r="E733" s="18" t="s">
        <v>232</v>
      </c>
      <c r="F733" s="3" t="s">
        <v>27</v>
      </c>
      <c r="G733" s="9">
        <v>6</v>
      </c>
      <c r="H733" s="756"/>
      <c r="I733" s="9">
        <v>1</v>
      </c>
      <c r="J733" s="9">
        <v>4</v>
      </c>
      <c r="K733" s="9">
        <v>1</v>
      </c>
    </row>
    <row r="734" spans="1:11">
      <c r="A734" s="12">
        <v>728</v>
      </c>
      <c r="B734" s="12" t="s">
        <v>239</v>
      </c>
      <c r="C734" s="11" t="s">
        <v>162</v>
      </c>
      <c r="D734" s="11" t="s">
        <v>163</v>
      </c>
      <c r="E734" s="18" t="s">
        <v>233</v>
      </c>
      <c r="F734" s="3" t="s">
        <v>108</v>
      </c>
      <c r="G734" s="9">
        <v>33</v>
      </c>
      <c r="H734" s="756"/>
      <c r="I734" s="9">
        <v>2</v>
      </c>
      <c r="J734" s="9">
        <v>29</v>
      </c>
      <c r="K734" s="9">
        <v>2</v>
      </c>
    </row>
    <row r="735" spans="1:11">
      <c r="A735" s="12">
        <v>729</v>
      </c>
      <c r="B735" s="12" t="s">
        <v>239</v>
      </c>
      <c r="C735" s="11" t="s">
        <v>167</v>
      </c>
      <c r="D735" s="11" t="s">
        <v>168</v>
      </c>
      <c r="E735" s="18" t="s">
        <v>82</v>
      </c>
      <c r="F735" s="3" t="s">
        <v>3</v>
      </c>
      <c r="G735" s="15"/>
      <c r="H735" s="762"/>
      <c r="I735" s="15"/>
      <c r="J735" s="15"/>
      <c r="K735" s="15"/>
    </row>
    <row r="736" spans="1:11">
      <c r="A736" s="12">
        <v>730</v>
      </c>
      <c r="B736" s="12" t="s">
        <v>239</v>
      </c>
      <c r="C736" s="11" t="s">
        <v>167</v>
      </c>
      <c r="D736" s="11" t="s">
        <v>168</v>
      </c>
      <c r="E736" s="18" t="s">
        <v>4</v>
      </c>
      <c r="F736" s="3" t="s">
        <v>88</v>
      </c>
      <c r="G736" s="9"/>
      <c r="H736" s="756"/>
      <c r="I736" s="9"/>
      <c r="J736" s="9"/>
      <c r="K736" s="9"/>
    </row>
    <row r="737" spans="1:11">
      <c r="A737" s="12">
        <v>731</v>
      </c>
      <c r="B737" s="12" t="s">
        <v>239</v>
      </c>
      <c r="C737" s="11" t="s">
        <v>167</v>
      </c>
      <c r="D737" s="11" t="s">
        <v>168</v>
      </c>
      <c r="E737" s="18" t="s">
        <v>5</v>
      </c>
      <c r="F737" s="3" t="s">
        <v>89</v>
      </c>
      <c r="G737" s="9"/>
      <c r="H737" s="756"/>
      <c r="I737" s="9"/>
      <c r="J737" s="9"/>
      <c r="K737" s="9"/>
    </row>
    <row r="738" spans="1:11">
      <c r="A738" s="12">
        <v>732</v>
      </c>
      <c r="B738" s="12" t="s">
        <v>239</v>
      </c>
      <c r="C738" s="11" t="s">
        <v>167</v>
      </c>
      <c r="D738" s="11" t="s">
        <v>168</v>
      </c>
      <c r="E738" s="18" t="s">
        <v>6</v>
      </c>
      <c r="F738" s="3" t="s">
        <v>90</v>
      </c>
      <c r="G738" s="9"/>
      <c r="H738" s="756"/>
      <c r="I738" s="9"/>
      <c r="J738" s="9"/>
      <c r="K738" s="9"/>
    </row>
    <row r="739" spans="1:11">
      <c r="A739" s="12">
        <v>733</v>
      </c>
      <c r="B739" s="12" t="s">
        <v>239</v>
      </c>
      <c r="C739" s="11" t="s">
        <v>167</v>
      </c>
      <c r="D739" s="11" t="s">
        <v>168</v>
      </c>
      <c r="E739" s="18" t="s">
        <v>7</v>
      </c>
      <c r="F739" s="3" t="s">
        <v>91</v>
      </c>
      <c r="G739" s="9"/>
      <c r="H739" s="756"/>
      <c r="I739" s="9"/>
      <c r="J739" s="9"/>
      <c r="K739" s="9"/>
    </row>
    <row r="740" spans="1:11">
      <c r="A740" s="12">
        <v>734</v>
      </c>
      <c r="B740" s="12" t="s">
        <v>239</v>
      </c>
      <c r="C740" s="11" t="s">
        <v>167</v>
      </c>
      <c r="D740" s="11" t="s">
        <v>168</v>
      </c>
      <c r="E740" s="18" t="s">
        <v>8</v>
      </c>
      <c r="F740" s="3" t="s">
        <v>92</v>
      </c>
      <c r="G740" s="9"/>
      <c r="H740" s="756"/>
      <c r="I740" s="9"/>
      <c r="J740" s="9"/>
      <c r="K740" s="9"/>
    </row>
    <row r="741" spans="1:11">
      <c r="A741" s="12">
        <v>735</v>
      </c>
      <c r="B741" s="12" t="s">
        <v>239</v>
      </c>
      <c r="C741" s="11" t="s">
        <v>167</v>
      </c>
      <c r="D741" s="11" t="s">
        <v>168</v>
      </c>
      <c r="E741" s="18" t="s">
        <v>9</v>
      </c>
      <c r="F741" s="3" t="s">
        <v>93</v>
      </c>
      <c r="G741" s="9"/>
      <c r="H741" s="756"/>
      <c r="I741" s="9"/>
      <c r="J741" s="9"/>
      <c r="K741" s="9"/>
    </row>
    <row r="742" spans="1:11">
      <c r="A742" s="12">
        <v>736</v>
      </c>
      <c r="B742" s="12" t="s">
        <v>239</v>
      </c>
      <c r="C742" s="11" t="s">
        <v>167</v>
      </c>
      <c r="D742" s="11" t="s">
        <v>168</v>
      </c>
      <c r="E742" s="18" t="s">
        <v>11</v>
      </c>
      <c r="F742" s="3" t="s">
        <v>94</v>
      </c>
      <c r="G742" s="9"/>
      <c r="H742" s="756"/>
      <c r="I742" s="9"/>
      <c r="J742" s="9"/>
      <c r="K742" s="9"/>
    </row>
    <row r="743" spans="1:11">
      <c r="A743" s="12">
        <v>737</v>
      </c>
      <c r="B743" s="12" t="s">
        <v>239</v>
      </c>
      <c r="C743" s="11" t="s">
        <v>167</v>
      </c>
      <c r="D743" s="11" t="s">
        <v>168</v>
      </c>
      <c r="E743" s="18" t="s">
        <v>12</v>
      </c>
      <c r="F743" s="3" t="s">
        <v>95</v>
      </c>
      <c r="G743" s="9"/>
      <c r="H743" s="756"/>
      <c r="I743" s="9"/>
      <c r="J743" s="9"/>
      <c r="K743" s="9"/>
    </row>
    <row r="744" spans="1:11">
      <c r="A744" s="12">
        <v>738</v>
      </c>
      <c r="B744" s="12" t="s">
        <v>239</v>
      </c>
      <c r="C744" s="11" t="s">
        <v>167</v>
      </c>
      <c r="D744" s="11" t="s">
        <v>168</v>
      </c>
      <c r="E744" s="18" t="s">
        <v>13</v>
      </c>
      <c r="F744" s="3" t="s">
        <v>96</v>
      </c>
      <c r="G744" s="9"/>
      <c r="H744" s="756"/>
      <c r="I744" s="9"/>
      <c r="J744" s="9"/>
      <c r="K744" s="9"/>
    </row>
    <row r="745" spans="1:11">
      <c r="A745" s="12">
        <v>739</v>
      </c>
      <c r="B745" s="12" t="s">
        <v>239</v>
      </c>
      <c r="C745" s="11" t="s">
        <v>167</v>
      </c>
      <c r="D745" s="11" t="s">
        <v>168</v>
      </c>
      <c r="E745" s="18" t="s">
        <v>14</v>
      </c>
      <c r="F745" s="3" t="s">
        <v>97</v>
      </c>
      <c r="G745" s="9"/>
      <c r="H745" s="756"/>
      <c r="I745" s="9"/>
      <c r="J745" s="9"/>
      <c r="K745" s="9"/>
    </row>
    <row r="746" spans="1:11">
      <c r="A746" s="12">
        <v>740</v>
      </c>
      <c r="B746" s="12" t="s">
        <v>239</v>
      </c>
      <c r="C746" s="11" t="s">
        <v>167</v>
      </c>
      <c r="D746" s="11" t="s">
        <v>168</v>
      </c>
      <c r="E746" s="18" t="s">
        <v>15</v>
      </c>
      <c r="F746" s="3" t="s">
        <v>98</v>
      </c>
      <c r="G746" s="9">
        <v>1</v>
      </c>
      <c r="H746" s="756"/>
      <c r="I746" s="9">
        <v>1</v>
      </c>
      <c r="J746" s="9"/>
      <c r="K746" s="9"/>
    </row>
    <row r="747" spans="1:11">
      <c r="A747" s="12">
        <v>741</v>
      </c>
      <c r="B747" s="12" t="s">
        <v>239</v>
      </c>
      <c r="C747" s="11" t="s">
        <v>167</v>
      </c>
      <c r="D747" s="11" t="s">
        <v>168</v>
      </c>
      <c r="E747" s="18" t="s">
        <v>16</v>
      </c>
      <c r="F747" s="3" t="s">
        <v>99</v>
      </c>
      <c r="G747" s="9"/>
      <c r="H747" s="756"/>
      <c r="I747" s="9"/>
      <c r="J747" s="9"/>
      <c r="K747" s="9"/>
    </row>
    <row r="748" spans="1:11">
      <c r="A748" s="12">
        <v>742</v>
      </c>
      <c r="B748" s="12" t="s">
        <v>239</v>
      </c>
      <c r="C748" s="11" t="s">
        <v>167</v>
      </c>
      <c r="D748" s="11" t="s">
        <v>168</v>
      </c>
      <c r="E748" s="18" t="s">
        <v>17</v>
      </c>
      <c r="F748" s="3" t="s">
        <v>100</v>
      </c>
      <c r="G748" s="9"/>
      <c r="H748" s="756"/>
      <c r="I748" s="9"/>
      <c r="J748" s="9"/>
      <c r="K748" s="9"/>
    </row>
    <row r="749" spans="1:11">
      <c r="A749" s="12">
        <v>743</v>
      </c>
      <c r="B749" s="12" t="s">
        <v>239</v>
      </c>
      <c r="C749" s="11" t="s">
        <v>167</v>
      </c>
      <c r="D749" s="11" t="s">
        <v>168</v>
      </c>
      <c r="E749" s="18" t="s">
        <v>18</v>
      </c>
      <c r="F749" s="3" t="s">
        <v>101</v>
      </c>
      <c r="G749" s="9"/>
      <c r="H749" s="756"/>
      <c r="I749" s="9"/>
      <c r="J749" s="9"/>
      <c r="K749" s="9"/>
    </row>
    <row r="750" spans="1:11">
      <c r="A750" s="12">
        <v>744</v>
      </c>
      <c r="B750" s="12" t="s">
        <v>239</v>
      </c>
      <c r="C750" s="11" t="s">
        <v>167</v>
      </c>
      <c r="D750" s="11" t="s">
        <v>168</v>
      </c>
      <c r="E750" s="18" t="s">
        <v>19</v>
      </c>
      <c r="F750" s="3" t="s">
        <v>102</v>
      </c>
      <c r="G750" s="9"/>
      <c r="H750" s="756"/>
      <c r="I750" s="9"/>
      <c r="J750" s="9"/>
      <c r="K750" s="9"/>
    </row>
    <row r="751" spans="1:11">
      <c r="A751" s="12">
        <v>745</v>
      </c>
      <c r="B751" s="12" t="s">
        <v>239</v>
      </c>
      <c r="C751" s="11" t="s">
        <v>167</v>
      </c>
      <c r="D751" s="11" t="s">
        <v>168</v>
      </c>
      <c r="E751" s="18" t="s">
        <v>20</v>
      </c>
      <c r="F751" s="3" t="s">
        <v>103</v>
      </c>
      <c r="G751" s="15"/>
      <c r="H751" s="762"/>
      <c r="I751" s="15"/>
      <c r="J751" s="15"/>
      <c r="K751" s="15"/>
    </row>
    <row r="752" spans="1:11">
      <c r="A752" s="12">
        <v>746</v>
      </c>
      <c r="B752" s="12" t="s">
        <v>239</v>
      </c>
      <c r="C752" s="11" t="s">
        <v>167</v>
      </c>
      <c r="D752" s="11" t="s">
        <v>168</v>
      </c>
      <c r="E752" s="18" t="s">
        <v>21</v>
      </c>
      <c r="F752" s="3" t="s">
        <v>104</v>
      </c>
      <c r="G752" s="9"/>
      <c r="H752" s="756"/>
      <c r="I752" s="9"/>
      <c r="J752" s="9"/>
      <c r="K752" s="9"/>
    </row>
    <row r="753" spans="1:11">
      <c r="A753" s="12">
        <v>747</v>
      </c>
      <c r="B753" s="12" t="s">
        <v>239</v>
      </c>
      <c r="C753" s="11" t="s">
        <v>167</v>
      </c>
      <c r="D753" s="11" t="s">
        <v>168</v>
      </c>
      <c r="E753" s="18" t="s">
        <v>22</v>
      </c>
      <c r="F753" s="3" t="s">
        <v>105</v>
      </c>
      <c r="G753" s="9"/>
      <c r="H753" s="756"/>
      <c r="I753" s="9"/>
      <c r="J753" s="9"/>
      <c r="K753" s="9"/>
    </row>
    <row r="754" spans="1:11">
      <c r="A754" s="12">
        <v>748</v>
      </c>
      <c r="B754" s="12" t="s">
        <v>239</v>
      </c>
      <c r="C754" s="11" t="s">
        <v>167</v>
      </c>
      <c r="D754" s="11" t="s">
        <v>168</v>
      </c>
      <c r="E754" s="18" t="s">
        <v>23</v>
      </c>
      <c r="F754" s="3" t="s">
        <v>106</v>
      </c>
      <c r="G754" s="9"/>
      <c r="H754" s="756"/>
      <c r="I754" s="9"/>
      <c r="J754" s="9"/>
      <c r="K754" s="9"/>
    </row>
    <row r="755" spans="1:11">
      <c r="A755" s="12">
        <v>749</v>
      </c>
      <c r="B755" s="12" t="s">
        <v>239</v>
      </c>
      <c r="C755" s="11" t="s">
        <v>167</v>
      </c>
      <c r="D755" s="11" t="s">
        <v>168</v>
      </c>
      <c r="E755" s="18" t="s">
        <v>10</v>
      </c>
      <c r="F755" s="3" t="s">
        <v>107</v>
      </c>
      <c r="G755" s="9"/>
      <c r="H755" s="756"/>
      <c r="I755" s="9"/>
      <c r="J755" s="9"/>
      <c r="K755" s="9"/>
    </row>
    <row r="756" spans="1:11">
      <c r="A756" s="12">
        <v>750</v>
      </c>
      <c r="B756" s="12" t="s">
        <v>239</v>
      </c>
      <c r="C756" s="11" t="s">
        <v>167</v>
      </c>
      <c r="D756" s="11" t="s">
        <v>168</v>
      </c>
      <c r="E756" s="18" t="s">
        <v>229</v>
      </c>
      <c r="F756" s="3" t="s">
        <v>24</v>
      </c>
      <c r="G756" s="9"/>
      <c r="H756" s="756"/>
      <c r="I756" s="9"/>
      <c r="J756" s="9"/>
      <c r="K756" s="9"/>
    </row>
    <row r="757" spans="1:11">
      <c r="A757" s="12">
        <v>751</v>
      </c>
      <c r="B757" s="12" t="s">
        <v>239</v>
      </c>
      <c r="C757" s="11" t="s">
        <v>167</v>
      </c>
      <c r="D757" s="11" t="s">
        <v>168</v>
      </c>
      <c r="E757" s="18" t="s">
        <v>230</v>
      </c>
      <c r="F757" s="3" t="s">
        <v>25</v>
      </c>
      <c r="G757" s="9"/>
      <c r="H757" s="756"/>
      <c r="I757" s="9"/>
      <c r="J757" s="9"/>
      <c r="K757" s="9"/>
    </row>
    <row r="758" spans="1:11">
      <c r="A758" s="12">
        <v>752</v>
      </c>
      <c r="B758" s="12" t="s">
        <v>239</v>
      </c>
      <c r="C758" s="11" t="s">
        <v>167</v>
      </c>
      <c r="D758" s="11" t="s">
        <v>168</v>
      </c>
      <c r="E758" s="18" t="s">
        <v>231</v>
      </c>
      <c r="F758" s="3" t="s">
        <v>26</v>
      </c>
      <c r="G758" s="9"/>
      <c r="H758" s="756"/>
      <c r="I758" s="9"/>
      <c r="J758" s="9"/>
      <c r="K758" s="9"/>
    </row>
    <row r="759" spans="1:11">
      <c r="A759" s="12">
        <v>753</v>
      </c>
      <c r="B759" s="12" t="s">
        <v>239</v>
      </c>
      <c r="C759" s="11" t="s">
        <v>167</v>
      </c>
      <c r="D759" s="11" t="s">
        <v>168</v>
      </c>
      <c r="E759" s="18" t="s">
        <v>232</v>
      </c>
      <c r="F759" s="3" t="s">
        <v>27</v>
      </c>
      <c r="G759" s="9"/>
      <c r="H759" s="756"/>
      <c r="I759" s="9"/>
      <c r="J759" s="9"/>
      <c r="K759" s="9"/>
    </row>
    <row r="760" spans="1:11">
      <c r="A760" s="12">
        <v>754</v>
      </c>
      <c r="B760" s="12" t="s">
        <v>239</v>
      </c>
      <c r="C760" s="11" t="s">
        <v>167</v>
      </c>
      <c r="D760" s="11" t="s">
        <v>168</v>
      </c>
      <c r="E760" s="18" t="s">
        <v>233</v>
      </c>
      <c r="F760" s="3" t="s">
        <v>108</v>
      </c>
      <c r="G760" s="9">
        <v>3</v>
      </c>
      <c r="H760" s="756"/>
      <c r="I760" s="9">
        <v>3</v>
      </c>
      <c r="J760" s="9"/>
      <c r="K760" s="9"/>
    </row>
  </sheetData>
  <autoFilter ref="A6:K76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4"/>
  <sheetViews>
    <sheetView topLeftCell="A11" workbookViewId="0">
      <selection activeCell="AH6" sqref="AH6:AH34"/>
    </sheetView>
  </sheetViews>
  <sheetFormatPr defaultRowHeight="15"/>
  <cols>
    <col min="1" max="1" width="22.140625" style="12" customWidth="1"/>
    <col min="2" max="2" width="27" style="12" customWidth="1"/>
    <col min="3" max="3" width="12.140625" style="12" customWidth="1"/>
    <col min="4" max="8" width="9.140625" style="12"/>
    <col min="9" max="9" width="16" style="12" customWidth="1"/>
    <col min="10" max="14" width="9.140625" style="12"/>
    <col min="15" max="15" width="27.28515625" style="12" customWidth="1"/>
    <col min="16" max="16384" width="9.140625" style="12"/>
  </cols>
  <sheetData>
    <row r="1" spans="1:38">
      <c r="A1" s="6" t="s">
        <v>254</v>
      </c>
    </row>
    <row r="2" spans="1:38">
      <c r="A2" s="6" t="s">
        <v>256</v>
      </c>
    </row>
    <row r="4" spans="1:38">
      <c r="D4" s="15" t="s">
        <v>186</v>
      </c>
      <c r="J4" s="15" t="s">
        <v>188</v>
      </c>
      <c r="P4" s="15" t="s">
        <v>190</v>
      </c>
      <c r="V4" s="15" t="s">
        <v>192</v>
      </c>
      <c r="AH4" s="212" t="s">
        <v>433</v>
      </c>
    </row>
    <row r="5" spans="1:38" s="214" customFormat="1">
      <c r="A5" s="213"/>
      <c r="B5" s="213"/>
      <c r="C5" s="213"/>
      <c r="D5" s="213"/>
      <c r="E5" s="213"/>
      <c r="F5" s="213"/>
      <c r="G5" s="213"/>
      <c r="H5" s="213"/>
    </row>
    <row r="6" spans="1:38">
      <c r="A6" s="14" t="s">
        <v>330</v>
      </c>
      <c r="B6" s="14" t="s">
        <v>434</v>
      </c>
      <c r="C6" s="156"/>
      <c r="D6" s="14" t="s">
        <v>2</v>
      </c>
      <c r="E6" s="761" t="s">
        <v>181</v>
      </c>
      <c r="F6" s="14" t="s">
        <v>182</v>
      </c>
      <c r="G6" s="14" t="s">
        <v>183</v>
      </c>
      <c r="H6" s="14" t="s">
        <v>184</v>
      </c>
      <c r="J6" s="14" t="s">
        <v>2</v>
      </c>
      <c r="K6" s="761" t="s">
        <v>181</v>
      </c>
      <c r="L6" s="14" t="s">
        <v>182</v>
      </c>
      <c r="M6" s="14" t="s">
        <v>183</v>
      </c>
      <c r="N6" s="14" t="s">
        <v>184</v>
      </c>
      <c r="P6" s="14" t="s">
        <v>2</v>
      </c>
      <c r="Q6" s="761" t="s">
        <v>181</v>
      </c>
      <c r="R6" s="14" t="s">
        <v>182</v>
      </c>
      <c r="S6" s="14" t="s">
        <v>183</v>
      </c>
      <c r="T6" s="14" t="s">
        <v>184</v>
      </c>
      <c r="V6" s="14" t="s">
        <v>2</v>
      </c>
      <c r="W6" s="761" t="s">
        <v>181</v>
      </c>
      <c r="X6" s="14" t="s">
        <v>182</v>
      </c>
      <c r="Y6" s="14" t="s">
        <v>183</v>
      </c>
      <c r="Z6" s="14" t="s">
        <v>184</v>
      </c>
      <c r="AB6" s="14" t="s">
        <v>2</v>
      </c>
      <c r="AC6" s="761" t="s">
        <v>181</v>
      </c>
      <c r="AD6" s="14" t="s">
        <v>182</v>
      </c>
      <c r="AE6" s="14" t="s">
        <v>183</v>
      </c>
      <c r="AF6" s="14" t="s">
        <v>184</v>
      </c>
      <c r="AH6" s="34" t="s">
        <v>2</v>
      </c>
      <c r="AI6" s="65" t="s">
        <v>181</v>
      </c>
      <c r="AJ6" s="34" t="s">
        <v>182</v>
      </c>
      <c r="AK6" s="34" t="s">
        <v>183</v>
      </c>
      <c r="AL6" s="34" t="s">
        <v>184</v>
      </c>
    </row>
    <row r="7" spans="1:38">
      <c r="A7" s="15" t="s">
        <v>82</v>
      </c>
      <c r="B7" s="15" t="s">
        <v>3</v>
      </c>
      <c r="C7" s="215"/>
      <c r="D7" s="15">
        <v>867</v>
      </c>
      <c r="E7" s="762">
        <v>22</v>
      </c>
      <c r="F7" s="15">
        <v>68</v>
      </c>
      <c r="G7" s="15">
        <v>625</v>
      </c>
      <c r="H7" s="15">
        <v>166</v>
      </c>
      <c r="J7" s="15">
        <v>41</v>
      </c>
      <c r="K7" s="762">
        <v>41</v>
      </c>
      <c r="L7" s="15"/>
      <c r="M7" s="15"/>
      <c r="N7" s="15"/>
      <c r="P7" s="15">
        <v>3</v>
      </c>
      <c r="Q7" s="762"/>
      <c r="R7" s="15">
        <v>1</v>
      </c>
      <c r="S7" s="15">
        <v>2</v>
      </c>
      <c r="T7" s="15"/>
      <c r="V7" s="15">
        <v>3</v>
      </c>
      <c r="W7" s="762">
        <v>3</v>
      </c>
      <c r="X7" s="15"/>
      <c r="Y7" s="15"/>
      <c r="Z7" s="15"/>
      <c r="AB7" s="15">
        <v>23</v>
      </c>
      <c r="AC7" s="762">
        <v>2</v>
      </c>
      <c r="AD7" s="15"/>
      <c r="AE7" s="15">
        <v>21</v>
      </c>
      <c r="AF7" s="15"/>
      <c r="AH7" s="15">
        <v>937</v>
      </c>
      <c r="AI7" s="762">
        <v>68</v>
      </c>
      <c r="AJ7" s="15">
        <v>69</v>
      </c>
      <c r="AK7" s="15">
        <v>648</v>
      </c>
      <c r="AL7" s="15">
        <v>166</v>
      </c>
    </row>
    <row r="8" spans="1:38">
      <c r="A8" s="15" t="s">
        <v>4</v>
      </c>
      <c r="B8" s="15" t="s">
        <v>88</v>
      </c>
      <c r="C8" s="215"/>
      <c r="D8" s="15">
        <v>1920</v>
      </c>
      <c r="E8" s="762">
        <v>88</v>
      </c>
      <c r="F8" s="15">
        <v>197</v>
      </c>
      <c r="G8" s="15">
        <v>1380</v>
      </c>
      <c r="H8" s="15">
        <v>286</v>
      </c>
      <c r="J8" s="15">
        <v>102</v>
      </c>
      <c r="K8" s="762">
        <v>100</v>
      </c>
      <c r="L8" s="15">
        <v>2</v>
      </c>
      <c r="M8" s="15"/>
      <c r="N8" s="15"/>
      <c r="P8" s="15">
        <v>31</v>
      </c>
      <c r="Q8" s="762">
        <v>1</v>
      </c>
      <c r="R8" s="15">
        <v>8</v>
      </c>
      <c r="S8" s="15">
        <v>21</v>
      </c>
      <c r="T8" s="15">
        <v>2</v>
      </c>
      <c r="V8" s="15">
        <v>15</v>
      </c>
      <c r="W8" s="762">
        <v>15</v>
      </c>
      <c r="X8" s="15"/>
      <c r="Y8" s="15"/>
      <c r="Z8" s="15"/>
      <c r="AB8" s="15">
        <v>26</v>
      </c>
      <c r="AC8" s="762">
        <v>3</v>
      </c>
      <c r="AD8" s="15">
        <v>6</v>
      </c>
      <c r="AE8" s="15">
        <v>17</v>
      </c>
      <c r="AF8" s="15"/>
      <c r="AH8" s="15">
        <v>2094</v>
      </c>
      <c r="AI8" s="762">
        <v>207</v>
      </c>
      <c r="AJ8" s="15">
        <v>213</v>
      </c>
      <c r="AK8" s="15">
        <v>1418</v>
      </c>
      <c r="AL8" s="15">
        <v>288</v>
      </c>
    </row>
    <row r="9" spans="1:38">
      <c r="A9" s="15" t="s">
        <v>5</v>
      </c>
      <c r="B9" s="15" t="s">
        <v>89</v>
      </c>
      <c r="C9" s="215"/>
      <c r="D9" s="15">
        <v>1896</v>
      </c>
      <c r="E9" s="762">
        <v>22</v>
      </c>
      <c r="F9" s="15">
        <v>175</v>
      </c>
      <c r="G9" s="15">
        <v>1411</v>
      </c>
      <c r="H9" s="15">
        <v>315</v>
      </c>
      <c r="J9" s="15">
        <v>167</v>
      </c>
      <c r="K9" s="762">
        <v>166</v>
      </c>
      <c r="L9" s="15">
        <v>1</v>
      </c>
      <c r="M9" s="15"/>
      <c r="N9" s="15"/>
      <c r="P9" s="15">
        <v>8</v>
      </c>
      <c r="Q9" s="762"/>
      <c r="R9" s="15">
        <v>3</v>
      </c>
      <c r="S9" s="15">
        <v>5</v>
      </c>
      <c r="T9" s="15"/>
      <c r="V9" s="15">
        <v>26</v>
      </c>
      <c r="W9" s="762">
        <v>26</v>
      </c>
      <c r="X9" s="15"/>
      <c r="Y9" s="15"/>
      <c r="Z9" s="15"/>
      <c r="AB9" s="15">
        <v>30</v>
      </c>
      <c r="AC9" s="762">
        <v>3</v>
      </c>
      <c r="AD9" s="15">
        <v>5</v>
      </c>
      <c r="AE9" s="15">
        <v>21</v>
      </c>
      <c r="AF9" s="15">
        <v>2</v>
      </c>
      <c r="AH9" s="15">
        <v>2127</v>
      </c>
      <c r="AI9" s="762">
        <v>217</v>
      </c>
      <c r="AJ9" s="15">
        <v>184</v>
      </c>
      <c r="AK9" s="15">
        <v>1437</v>
      </c>
      <c r="AL9" s="15">
        <v>317</v>
      </c>
    </row>
    <row r="10" spans="1:38">
      <c r="A10" s="15" t="s">
        <v>6</v>
      </c>
      <c r="B10" s="15" t="s">
        <v>90</v>
      </c>
      <c r="C10" s="215"/>
      <c r="D10" s="15">
        <v>3954</v>
      </c>
      <c r="E10" s="762">
        <v>46</v>
      </c>
      <c r="F10" s="15">
        <v>330</v>
      </c>
      <c r="G10" s="15">
        <v>2892</v>
      </c>
      <c r="H10" s="15">
        <v>745</v>
      </c>
      <c r="J10" s="15">
        <v>292</v>
      </c>
      <c r="K10" s="762">
        <v>290</v>
      </c>
      <c r="L10" s="15">
        <v>1</v>
      </c>
      <c r="M10" s="15">
        <v>1</v>
      </c>
      <c r="N10" s="15"/>
      <c r="P10" s="15">
        <v>8</v>
      </c>
      <c r="Q10" s="762"/>
      <c r="R10" s="15">
        <v>1</v>
      </c>
      <c r="S10" s="15">
        <v>7</v>
      </c>
      <c r="T10" s="15"/>
      <c r="V10" s="15">
        <v>80</v>
      </c>
      <c r="W10" s="762">
        <v>80</v>
      </c>
      <c r="X10" s="15"/>
      <c r="Y10" s="15"/>
      <c r="Z10" s="15"/>
      <c r="AB10" s="15">
        <v>31</v>
      </c>
      <c r="AC10" s="762">
        <v>1</v>
      </c>
      <c r="AD10" s="15">
        <v>6</v>
      </c>
      <c r="AE10" s="15">
        <v>24</v>
      </c>
      <c r="AF10" s="15"/>
      <c r="AH10" s="15">
        <v>4365</v>
      </c>
      <c r="AI10" s="762">
        <v>417</v>
      </c>
      <c r="AJ10" s="15">
        <v>338</v>
      </c>
      <c r="AK10" s="15">
        <v>2924</v>
      </c>
      <c r="AL10" s="15">
        <v>745</v>
      </c>
    </row>
    <row r="11" spans="1:38">
      <c r="A11" s="15" t="s">
        <v>7</v>
      </c>
      <c r="B11" s="15" t="s">
        <v>91</v>
      </c>
      <c r="C11" s="215"/>
      <c r="D11" s="15">
        <v>3082</v>
      </c>
      <c r="E11" s="762">
        <v>115</v>
      </c>
      <c r="F11" s="15">
        <v>245</v>
      </c>
      <c r="G11" s="15">
        <v>2266</v>
      </c>
      <c r="H11" s="15">
        <v>498</v>
      </c>
      <c r="J11" s="15">
        <v>136</v>
      </c>
      <c r="K11" s="762">
        <v>136</v>
      </c>
      <c r="L11" s="15"/>
      <c r="M11" s="15"/>
      <c r="N11" s="15"/>
      <c r="P11" s="15">
        <v>83</v>
      </c>
      <c r="Q11" s="762">
        <v>7</v>
      </c>
      <c r="R11" s="15">
        <v>13</v>
      </c>
      <c r="S11" s="15">
        <v>62</v>
      </c>
      <c r="T11" s="15">
        <v>3</v>
      </c>
      <c r="V11" s="15">
        <v>15</v>
      </c>
      <c r="W11" s="762">
        <v>15</v>
      </c>
      <c r="X11" s="15"/>
      <c r="Y11" s="15"/>
      <c r="Z11" s="15"/>
      <c r="AB11" s="15">
        <v>18</v>
      </c>
      <c r="AC11" s="762">
        <v>3</v>
      </c>
      <c r="AD11" s="15">
        <v>6</v>
      </c>
      <c r="AE11" s="15">
        <v>8</v>
      </c>
      <c r="AF11" s="15">
        <v>1</v>
      </c>
      <c r="AH11" s="15">
        <v>3334</v>
      </c>
      <c r="AI11" s="762">
        <v>276</v>
      </c>
      <c r="AJ11" s="15">
        <v>264</v>
      </c>
      <c r="AK11" s="15">
        <v>2336</v>
      </c>
      <c r="AL11" s="15">
        <v>502</v>
      </c>
    </row>
    <row r="12" spans="1:38">
      <c r="A12" s="15" t="s">
        <v>8</v>
      </c>
      <c r="B12" s="15" t="s">
        <v>92</v>
      </c>
      <c r="C12" s="215"/>
      <c r="D12" s="15">
        <v>1660</v>
      </c>
      <c r="E12" s="762">
        <v>18</v>
      </c>
      <c r="F12" s="15">
        <v>173</v>
      </c>
      <c r="G12" s="15">
        <v>1234</v>
      </c>
      <c r="H12" s="15">
        <v>257</v>
      </c>
      <c r="J12" s="15">
        <v>144</v>
      </c>
      <c r="K12" s="762">
        <v>143</v>
      </c>
      <c r="L12" s="15">
        <v>1</v>
      </c>
      <c r="M12" s="15"/>
      <c r="N12" s="15"/>
      <c r="P12" s="15">
        <v>7</v>
      </c>
      <c r="Q12" s="762"/>
      <c r="R12" s="15">
        <v>2</v>
      </c>
      <c r="S12" s="15">
        <v>5</v>
      </c>
      <c r="T12" s="15"/>
      <c r="V12" s="15">
        <v>9</v>
      </c>
      <c r="W12" s="762">
        <v>9</v>
      </c>
      <c r="X12" s="15"/>
      <c r="Y12" s="15"/>
      <c r="Z12" s="15"/>
      <c r="AB12" s="15">
        <v>27</v>
      </c>
      <c r="AC12" s="762">
        <v>2</v>
      </c>
      <c r="AD12" s="15">
        <v>9</v>
      </c>
      <c r="AE12" s="15">
        <v>13</v>
      </c>
      <c r="AF12" s="15">
        <v>3</v>
      </c>
      <c r="AH12" s="15">
        <v>1847</v>
      </c>
      <c r="AI12" s="762">
        <v>172</v>
      </c>
      <c r="AJ12" s="15">
        <v>185</v>
      </c>
      <c r="AK12" s="15">
        <v>1252</v>
      </c>
      <c r="AL12" s="15">
        <v>260</v>
      </c>
    </row>
    <row r="13" spans="1:38">
      <c r="A13" s="15" t="s">
        <v>9</v>
      </c>
      <c r="B13" s="15" t="s">
        <v>93</v>
      </c>
      <c r="C13" s="215"/>
      <c r="D13" s="15">
        <v>3487</v>
      </c>
      <c r="E13" s="762">
        <v>109</v>
      </c>
      <c r="F13" s="15">
        <v>315</v>
      </c>
      <c r="G13" s="15">
        <v>2790</v>
      </c>
      <c r="H13" s="15">
        <v>309</v>
      </c>
      <c r="J13" s="15">
        <v>141</v>
      </c>
      <c r="K13" s="762">
        <v>137</v>
      </c>
      <c r="L13" s="15">
        <v>2</v>
      </c>
      <c r="M13" s="15">
        <v>2</v>
      </c>
      <c r="N13" s="15"/>
      <c r="P13" s="15">
        <v>510</v>
      </c>
      <c r="Q13" s="762">
        <v>14</v>
      </c>
      <c r="R13" s="15">
        <v>73</v>
      </c>
      <c r="S13" s="15">
        <v>397</v>
      </c>
      <c r="T13" s="15">
        <v>35</v>
      </c>
      <c r="V13" s="15">
        <v>16</v>
      </c>
      <c r="W13" s="762">
        <v>16</v>
      </c>
      <c r="X13" s="15"/>
      <c r="Y13" s="15"/>
      <c r="Z13" s="15"/>
      <c r="AB13" s="15">
        <v>54</v>
      </c>
      <c r="AC13" s="762">
        <v>8</v>
      </c>
      <c r="AD13" s="15">
        <v>4</v>
      </c>
      <c r="AE13" s="15">
        <v>42</v>
      </c>
      <c r="AF13" s="15"/>
      <c r="AH13" s="15">
        <v>4208</v>
      </c>
      <c r="AI13" s="762">
        <v>284</v>
      </c>
      <c r="AJ13" s="15">
        <v>394</v>
      </c>
      <c r="AK13" s="15">
        <v>3231</v>
      </c>
      <c r="AL13" s="15">
        <v>344</v>
      </c>
    </row>
    <row r="14" spans="1:38">
      <c r="A14" s="15" t="s">
        <v>11</v>
      </c>
      <c r="B14" s="15" t="s">
        <v>94</v>
      </c>
      <c r="C14" s="215"/>
      <c r="D14" s="15">
        <v>2026</v>
      </c>
      <c r="E14" s="762">
        <v>27</v>
      </c>
      <c r="F14" s="15">
        <v>196</v>
      </c>
      <c r="G14" s="15">
        <v>1482</v>
      </c>
      <c r="H14" s="15">
        <v>341</v>
      </c>
      <c r="J14" s="15">
        <v>89</v>
      </c>
      <c r="K14" s="762">
        <v>87</v>
      </c>
      <c r="L14" s="15">
        <v>2</v>
      </c>
      <c r="M14" s="15"/>
      <c r="N14" s="15"/>
      <c r="P14" s="15">
        <v>10</v>
      </c>
      <c r="Q14" s="762">
        <v>1</v>
      </c>
      <c r="R14" s="15">
        <v>3</v>
      </c>
      <c r="S14" s="15">
        <v>6</v>
      </c>
      <c r="T14" s="15">
        <v>1</v>
      </c>
      <c r="V14" s="15">
        <v>40</v>
      </c>
      <c r="W14" s="762">
        <v>35</v>
      </c>
      <c r="X14" s="15">
        <v>4</v>
      </c>
      <c r="Y14" s="15">
        <v>2</v>
      </c>
      <c r="Z14" s="15"/>
      <c r="AB14" s="15">
        <v>27</v>
      </c>
      <c r="AC14" s="762">
        <v>1</v>
      </c>
      <c r="AD14" s="15">
        <v>8</v>
      </c>
      <c r="AE14" s="15">
        <v>17</v>
      </c>
      <c r="AF14" s="15">
        <v>1</v>
      </c>
      <c r="AH14" s="15">
        <v>2192</v>
      </c>
      <c r="AI14" s="762">
        <v>151</v>
      </c>
      <c r="AJ14" s="15">
        <v>213</v>
      </c>
      <c r="AK14" s="15">
        <v>1507</v>
      </c>
      <c r="AL14" s="15">
        <v>343</v>
      </c>
    </row>
    <row r="15" spans="1:38">
      <c r="A15" s="15" t="s">
        <v>12</v>
      </c>
      <c r="B15" s="15" t="s">
        <v>95</v>
      </c>
      <c r="C15" s="215"/>
      <c r="D15" s="15">
        <v>1987</v>
      </c>
      <c r="E15" s="762">
        <v>172</v>
      </c>
      <c r="F15" s="15">
        <v>172</v>
      </c>
      <c r="G15" s="15">
        <v>1292</v>
      </c>
      <c r="H15" s="15">
        <v>371</v>
      </c>
      <c r="J15" s="15">
        <v>128</v>
      </c>
      <c r="K15" s="762">
        <v>124</v>
      </c>
      <c r="L15" s="15">
        <v>2</v>
      </c>
      <c r="M15" s="15">
        <v>2</v>
      </c>
      <c r="N15" s="15"/>
      <c r="P15" s="15">
        <v>3</v>
      </c>
      <c r="Q15" s="762"/>
      <c r="R15" s="15">
        <v>2</v>
      </c>
      <c r="S15" s="15">
        <v>1</v>
      </c>
      <c r="T15" s="15"/>
      <c r="V15" s="15">
        <v>25</v>
      </c>
      <c r="W15" s="762">
        <v>25</v>
      </c>
      <c r="X15" s="15"/>
      <c r="Y15" s="15"/>
      <c r="Z15" s="15"/>
      <c r="AB15" s="15">
        <v>32</v>
      </c>
      <c r="AC15" s="762"/>
      <c r="AD15" s="15">
        <v>5</v>
      </c>
      <c r="AE15" s="15">
        <v>27</v>
      </c>
      <c r="AF15" s="15"/>
      <c r="AH15" s="15">
        <v>2175</v>
      </c>
      <c r="AI15" s="762">
        <v>321</v>
      </c>
      <c r="AJ15" s="15">
        <v>181</v>
      </c>
      <c r="AK15" s="15">
        <v>1322</v>
      </c>
      <c r="AL15" s="15">
        <v>371</v>
      </c>
    </row>
    <row r="16" spans="1:38">
      <c r="A16" s="15" t="s">
        <v>13</v>
      </c>
      <c r="B16" s="15" t="s">
        <v>96</v>
      </c>
      <c r="C16" s="215"/>
      <c r="D16" s="15">
        <v>3744</v>
      </c>
      <c r="E16" s="762">
        <v>42</v>
      </c>
      <c r="F16" s="15">
        <v>342</v>
      </c>
      <c r="G16" s="15">
        <v>2678</v>
      </c>
      <c r="H16" s="15">
        <v>752</v>
      </c>
      <c r="J16" s="15">
        <v>479</v>
      </c>
      <c r="K16" s="762">
        <v>467</v>
      </c>
      <c r="L16" s="15">
        <v>3</v>
      </c>
      <c r="M16" s="15">
        <v>9</v>
      </c>
      <c r="N16" s="15"/>
      <c r="P16" s="15">
        <v>43</v>
      </c>
      <c r="Q16" s="762"/>
      <c r="R16" s="15">
        <v>7</v>
      </c>
      <c r="S16" s="15">
        <v>31</v>
      </c>
      <c r="T16" s="15">
        <v>5</v>
      </c>
      <c r="V16" s="15">
        <v>34</v>
      </c>
      <c r="W16" s="762">
        <v>34</v>
      </c>
      <c r="X16" s="15"/>
      <c r="Y16" s="15"/>
      <c r="Z16" s="15"/>
      <c r="AB16" s="15">
        <v>144</v>
      </c>
      <c r="AC16" s="762">
        <v>15</v>
      </c>
      <c r="AD16" s="15">
        <v>26</v>
      </c>
      <c r="AE16" s="15">
        <v>104</v>
      </c>
      <c r="AF16" s="15">
        <v>2</v>
      </c>
      <c r="AH16" s="15">
        <v>4444</v>
      </c>
      <c r="AI16" s="762">
        <v>558</v>
      </c>
      <c r="AJ16" s="15">
        <v>378</v>
      </c>
      <c r="AK16" s="15">
        <v>2822</v>
      </c>
      <c r="AL16" s="15">
        <v>759</v>
      </c>
    </row>
    <row r="17" spans="1:38">
      <c r="A17" s="15" t="s">
        <v>14</v>
      </c>
      <c r="B17" s="15" t="s">
        <v>97</v>
      </c>
      <c r="C17" s="215"/>
      <c r="D17" s="15">
        <v>3715</v>
      </c>
      <c r="E17" s="762">
        <v>44</v>
      </c>
      <c r="F17" s="15">
        <v>269</v>
      </c>
      <c r="G17" s="15">
        <v>2648</v>
      </c>
      <c r="H17" s="15">
        <v>811</v>
      </c>
      <c r="J17" s="15">
        <v>322</v>
      </c>
      <c r="K17" s="762">
        <v>321</v>
      </c>
      <c r="L17" s="15">
        <v>3</v>
      </c>
      <c r="M17" s="15"/>
      <c r="N17" s="15"/>
      <c r="P17" s="15">
        <v>8</v>
      </c>
      <c r="Q17" s="762"/>
      <c r="R17" s="15">
        <v>4</v>
      </c>
      <c r="S17" s="15">
        <v>4</v>
      </c>
      <c r="T17" s="15"/>
      <c r="V17" s="15">
        <v>37</v>
      </c>
      <c r="W17" s="762">
        <v>37</v>
      </c>
      <c r="X17" s="15"/>
      <c r="Y17" s="15"/>
      <c r="Z17" s="15"/>
      <c r="AB17" s="15">
        <v>77</v>
      </c>
      <c r="AC17" s="762">
        <v>4</v>
      </c>
      <c r="AD17" s="15">
        <v>10</v>
      </c>
      <c r="AE17" s="15">
        <v>64</v>
      </c>
      <c r="AF17" s="15"/>
      <c r="AH17" s="15">
        <v>4159</v>
      </c>
      <c r="AI17" s="762">
        <v>406</v>
      </c>
      <c r="AJ17" s="15">
        <v>286</v>
      </c>
      <c r="AK17" s="15">
        <v>2716</v>
      </c>
      <c r="AL17" s="15">
        <v>811</v>
      </c>
    </row>
    <row r="18" spans="1:38">
      <c r="A18" s="15" t="s">
        <v>15</v>
      </c>
      <c r="B18" s="15" t="s">
        <v>98</v>
      </c>
      <c r="C18" s="215"/>
      <c r="D18" s="15">
        <v>1608</v>
      </c>
      <c r="E18" s="762">
        <v>13</v>
      </c>
      <c r="F18" s="15">
        <v>127</v>
      </c>
      <c r="G18" s="15">
        <v>1180</v>
      </c>
      <c r="H18" s="15">
        <v>308</v>
      </c>
      <c r="J18" s="15">
        <v>89</v>
      </c>
      <c r="K18" s="762">
        <v>89</v>
      </c>
      <c r="L18" s="15"/>
      <c r="M18" s="15"/>
      <c r="N18" s="15"/>
      <c r="P18" s="15">
        <v>1</v>
      </c>
      <c r="Q18" s="762"/>
      <c r="R18" s="15">
        <v>1</v>
      </c>
      <c r="S18" s="15"/>
      <c r="T18" s="15"/>
      <c r="V18" s="15">
        <v>25</v>
      </c>
      <c r="W18" s="762">
        <v>24</v>
      </c>
      <c r="X18" s="15">
        <v>1</v>
      </c>
      <c r="Y18" s="15"/>
      <c r="Z18" s="15"/>
      <c r="AB18" s="15">
        <v>19</v>
      </c>
      <c r="AC18" s="762">
        <v>3</v>
      </c>
      <c r="AD18" s="15">
        <v>5</v>
      </c>
      <c r="AE18" s="15">
        <v>10</v>
      </c>
      <c r="AF18" s="15">
        <v>2</v>
      </c>
      <c r="AH18" s="15">
        <v>1742</v>
      </c>
      <c r="AI18" s="762">
        <v>129</v>
      </c>
      <c r="AJ18" s="15">
        <v>134</v>
      </c>
      <c r="AK18" s="15">
        <v>1190</v>
      </c>
      <c r="AL18" s="15">
        <v>310</v>
      </c>
    </row>
    <row r="19" spans="1:38">
      <c r="A19" s="15" t="s">
        <v>16</v>
      </c>
      <c r="B19" s="15" t="s">
        <v>99</v>
      </c>
      <c r="C19" s="215"/>
      <c r="D19" s="15">
        <v>2264</v>
      </c>
      <c r="E19" s="762">
        <v>39</v>
      </c>
      <c r="F19" s="15">
        <v>256</v>
      </c>
      <c r="G19" s="15">
        <v>1703</v>
      </c>
      <c r="H19" s="15">
        <v>306</v>
      </c>
      <c r="J19" s="15">
        <v>225</v>
      </c>
      <c r="K19" s="762">
        <v>223</v>
      </c>
      <c r="L19" s="15">
        <v>2</v>
      </c>
      <c r="M19" s="15"/>
      <c r="N19" s="15"/>
      <c r="P19" s="15">
        <v>5</v>
      </c>
      <c r="Q19" s="762"/>
      <c r="R19" s="15">
        <v>1</v>
      </c>
      <c r="S19" s="15">
        <v>4</v>
      </c>
      <c r="T19" s="15"/>
      <c r="V19" s="15">
        <v>27</v>
      </c>
      <c r="W19" s="762">
        <v>27</v>
      </c>
      <c r="X19" s="15"/>
      <c r="Y19" s="15"/>
      <c r="Z19" s="15"/>
      <c r="AB19" s="15">
        <v>40</v>
      </c>
      <c r="AC19" s="762">
        <v>1</v>
      </c>
      <c r="AD19" s="15">
        <v>3</v>
      </c>
      <c r="AE19" s="15">
        <v>35</v>
      </c>
      <c r="AF19" s="15">
        <v>1</v>
      </c>
      <c r="AH19" s="15">
        <v>2561</v>
      </c>
      <c r="AI19" s="762">
        <v>290</v>
      </c>
      <c r="AJ19" s="15">
        <v>262</v>
      </c>
      <c r="AK19" s="15">
        <v>1742</v>
      </c>
      <c r="AL19" s="15">
        <v>307</v>
      </c>
    </row>
    <row r="20" spans="1:38">
      <c r="A20" s="15" t="s">
        <v>17</v>
      </c>
      <c r="B20" s="15" t="s">
        <v>100</v>
      </c>
      <c r="C20" s="215"/>
      <c r="D20" s="15">
        <v>3106</v>
      </c>
      <c r="E20" s="762">
        <v>24</v>
      </c>
      <c r="F20" s="15">
        <v>275</v>
      </c>
      <c r="G20" s="15">
        <v>2290</v>
      </c>
      <c r="H20" s="15">
        <v>555</v>
      </c>
      <c r="J20" s="15">
        <v>264</v>
      </c>
      <c r="K20" s="762">
        <v>263</v>
      </c>
      <c r="L20" s="15">
        <v>1</v>
      </c>
      <c r="M20" s="15"/>
      <c r="N20" s="15"/>
      <c r="P20" s="15">
        <v>22</v>
      </c>
      <c r="Q20" s="762"/>
      <c r="R20" s="15">
        <v>7</v>
      </c>
      <c r="S20" s="15">
        <v>15</v>
      </c>
      <c r="T20" s="15">
        <v>1</v>
      </c>
      <c r="V20" s="15">
        <v>47</v>
      </c>
      <c r="W20" s="762">
        <v>47</v>
      </c>
      <c r="X20" s="15"/>
      <c r="Y20" s="15"/>
      <c r="Z20" s="15"/>
      <c r="AB20" s="15">
        <v>27</v>
      </c>
      <c r="AC20" s="762">
        <v>5</v>
      </c>
      <c r="AD20" s="15">
        <v>8</v>
      </c>
      <c r="AE20" s="15">
        <v>14</v>
      </c>
      <c r="AF20" s="15"/>
      <c r="AH20" s="15">
        <v>3466</v>
      </c>
      <c r="AI20" s="762">
        <v>339</v>
      </c>
      <c r="AJ20" s="15">
        <v>291</v>
      </c>
      <c r="AK20" s="15">
        <v>2319</v>
      </c>
      <c r="AL20" s="15">
        <v>556</v>
      </c>
    </row>
    <row r="21" spans="1:38">
      <c r="A21" s="15" t="s">
        <v>18</v>
      </c>
      <c r="B21" s="15" t="s">
        <v>101</v>
      </c>
      <c r="C21" s="215"/>
      <c r="D21" s="15">
        <v>2835</v>
      </c>
      <c r="E21" s="762">
        <v>39</v>
      </c>
      <c r="F21" s="15">
        <v>235</v>
      </c>
      <c r="G21" s="15">
        <v>2109</v>
      </c>
      <c r="H21" s="15">
        <v>494</v>
      </c>
      <c r="J21" s="15">
        <v>220</v>
      </c>
      <c r="K21" s="762">
        <v>212</v>
      </c>
      <c r="L21" s="15">
        <v>2</v>
      </c>
      <c r="M21" s="15">
        <v>6</v>
      </c>
      <c r="N21" s="15"/>
      <c r="P21" s="15">
        <v>34</v>
      </c>
      <c r="Q21" s="762"/>
      <c r="R21" s="15">
        <v>5</v>
      </c>
      <c r="S21" s="15">
        <v>27</v>
      </c>
      <c r="T21" s="15">
        <v>2</v>
      </c>
      <c r="V21" s="15">
        <v>18</v>
      </c>
      <c r="W21" s="762">
        <v>18</v>
      </c>
      <c r="X21" s="15"/>
      <c r="Y21" s="15"/>
      <c r="Z21" s="15"/>
      <c r="AB21" s="15">
        <v>79</v>
      </c>
      <c r="AC21" s="762">
        <v>14</v>
      </c>
      <c r="AD21" s="15">
        <v>21</v>
      </c>
      <c r="AE21" s="15">
        <v>42</v>
      </c>
      <c r="AF21" s="15">
        <v>2</v>
      </c>
      <c r="AH21" s="15">
        <v>3186</v>
      </c>
      <c r="AI21" s="762">
        <v>283</v>
      </c>
      <c r="AJ21" s="15">
        <v>263</v>
      </c>
      <c r="AK21" s="15">
        <v>2184</v>
      </c>
      <c r="AL21" s="15">
        <v>498</v>
      </c>
    </row>
    <row r="22" spans="1:38">
      <c r="A22" s="15" t="s">
        <v>19</v>
      </c>
      <c r="B22" s="15" t="s">
        <v>102</v>
      </c>
      <c r="C22" s="215"/>
      <c r="D22" s="15">
        <v>5612</v>
      </c>
      <c r="E22" s="762">
        <v>64</v>
      </c>
      <c r="F22" s="15">
        <v>519</v>
      </c>
      <c r="G22" s="15">
        <v>4294</v>
      </c>
      <c r="H22" s="15">
        <v>820</v>
      </c>
      <c r="J22" s="15">
        <v>782</v>
      </c>
      <c r="K22" s="762">
        <v>757</v>
      </c>
      <c r="L22" s="15">
        <v>6</v>
      </c>
      <c r="M22" s="15">
        <v>19</v>
      </c>
      <c r="N22" s="15"/>
      <c r="P22" s="15">
        <v>138</v>
      </c>
      <c r="Q22" s="762">
        <v>1</v>
      </c>
      <c r="R22" s="15">
        <v>24</v>
      </c>
      <c r="S22" s="15">
        <v>104</v>
      </c>
      <c r="T22" s="15">
        <v>14</v>
      </c>
      <c r="V22" s="15">
        <v>71</v>
      </c>
      <c r="W22" s="762">
        <v>70</v>
      </c>
      <c r="X22" s="15"/>
      <c r="Y22" s="15">
        <v>1</v>
      </c>
      <c r="Z22" s="15"/>
      <c r="AB22" s="15">
        <v>636</v>
      </c>
      <c r="AC22" s="762">
        <v>106</v>
      </c>
      <c r="AD22" s="15">
        <v>94</v>
      </c>
      <c r="AE22" s="15">
        <v>418</v>
      </c>
      <c r="AF22" s="15">
        <v>22</v>
      </c>
      <c r="AH22" s="15">
        <v>7239</v>
      </c>
      <c r="AI22" s="762">
        <v>998</v>
      </c>
      <c r="AJ22" s="15">
        <v>643</v>
      </c>
      <c r="AK22" s="15">
        <v>4836</v>
      </c>
      <c r="AL22" s="15">
        <v>856</v>
      </c>
    </row>
    <row r="23" spans="1:38">
      <c r="A23" s="15" t="s">
        <v>20</v>
      </c>
      <c r="B23" s="15" t="s">
        <v>103</v>
      </c>
      <c r="C23" s="215"/>
      <c r="D23" s="15">
        <v>3055</v>
      </c>
      <c r="E23" s="762">
        <v>82</v>
      </c>
      <c r="F23" s="15">
        <v>250</v>
      </c>
      <c r="G23" s="15">
        <v>2315</v>
      </c>
      <c r="H23" s="15">
        <v>442</v>
      </c>
      <c r="J23" s="15">
        <v>161</v>
      </c>
      <c r="K23" s="762">
        <v>161</v>
      </c>
      <c r="L23" s="15"/>
      <c r="M23" s="15"/>
      <c r="N23" s="15"/>
      <c r="P23" s="15">
        <v>18</v>
      </c>
      <c r="Q23" s="762">
        <v>3</v>
      </c>
      <c r="R23" s="15">
        <v>6</v>
      </c>
      <c r="S23" s="15">
        <v>8</v>
      </c>
      <c r="T23" s="15">
        <v>1</v>
      </c>
      <c r="V23" s="15">
        <v>19</v>
      </c>
      <c r="W23" s="762">
        <v>19</v>
      </c>
      <c r="X23" s="15"/>
      <c r="Y23" s="15"/>
      <c r="Z23" s="15"/>
      <c r="AB23" s="15">
        <v>44</v>
      </c>
      <c r="AC23" s="762">
        <v>1</v>
      </c>
      <c r="AD23" s="15">
        <v>8</v>
      </c>
      <c r="AE23" s="15">
        <v>34</v>
      </c>
      <c r="AF23" s="15">
        <v>1</v>
      </c>
      <c r="AH23" s="15">
        <v>3297</v>
      </c>
      <c r="AI23" s="762">
        <v>266</v>
      </c>
      <c r="AJ23" s="15">
        <v>264</v>
      </c>
      <c r="AK23" s="15">
        <v>2357</v>
      </c>
      <c r="AL23" s="15">
        <v>444</v>
      </c>
    </row>
    <row r="24" spans="1:38">
      <c r="A24" s="15" t="s">
        <v>21</v>
      </c>
      <c r="B24" s="15" t="s">
        <v>104</v>
      </c>
      <c r="C24" s="215"/>
      <c r="D24" s="15">
        <v>2831</v>
      </c>
      <c r="E24" s="762">
        <v>20</v>
      </c>
      <c r="F24" s="15">
        <v>215</v>
      </c>
      <c r="G24" s="15">
        <v>2067</v>
      </c>
      <c r="H24" s="15">
        <v>577</v>
      </c>
      <c r="J24" s="15">
        <v>279</v>
      </c>
      <c r="K24" s="762">
        <v>271</v>
      </c>
      <c r="L24" s="15">
        <v>5</v>
      </c>
      <c r="M24" s="15">
        <v>6</v>
      </c>
      <c r="N24" s="15"/>
      <c r="P24" s="15">
        <v>5</v>
      </c>
      <c r="Q24" s="762"/>
      <c r="R24" s="15">
        <v>2</v>
      </c>
      <c r="S24" s="15">
        <v>3</v>
      </c>
      <c r="T24" s="15"/>
      <c r="V24" s="15">
        <v>62</v>
      </c>
      <c r="W24" s="762">
        <v>62</v>
      </c>
      <c r="X24" s="15"/>
      <c r="Y24" s="15"/>
      <c r="Z24" s="15"/>
      <c r="AB24" s="15">
        <v>18</v>
      </c>
      <c r="AC24" s="762">
        <v>2</v>
      </c>
      <c r="AD24" s="15">
        <v>2</v>
      </c>
      <c r="AE24" s="15">
        <v>12</v>
      </c>
      <c r="AF24" s="15">
        <v>2</v>
      </c>
      <c r="AH24" s="15">
        <v>3195</v>
      </c>
      <c r="AI24" s="762">
        <v>355</v>
      </c>
      <c r="AJ24" s="15">
        <v>224</v>
      </c>
      <c r="AK24" s="15">
        <v>2088</v>
      </c>
      <c r="AL24" s="15">
        <v>579</v>
      </c>
    </row>
    <row r="25" spans="1:38">
      <c r="A25" s="15" t="s">
        <v>22</v>
      </c>
      <c r="B25" s="15" t="s">
        <v>105</v>
      </c>
      <c r="C25" s="215"/>
      <c r="D25" s="15">
        <v>1864</v>
      </c>
      <c r="E25" s="762">
        <v>71</v>
      </c>
      <c r="F25" s="15">
        <v>192</v>
      </c>
      <c r="G25" s="15">
        <v>1332</v>
      </c>
      <c r="H25" s="15">
        <v>295</v>
      </c>
      <c r="J25" s="15">
        <v>184</v>
      </c>
      <c r="K25" s="762">
        <v>179</v>
      </c>
      <c r="L25" s="15">
        <v>4</v>
      </c>
      <c r="M25" s="15">
        <v>2</v>
      </c>
      <c r="N25" s="15"/>
      <c r="P25" s="15">
        <v>77</v>
      </c>
      <c r="Q25" s="762"/>
      <c r="R25" s="15">
        <v>17</v>
      </c>
      <c r="S25" s="15">
        <v>54</v>
      </c>
      <c r="T25" s="15">
        <v>6</v>
      </c>
      <c r="V25" s="15">
        <v>23</v>
      </c>
      <c r="W25" s="762">
        <v>23</v>
      </c>
      <c r="X25" s="15"/>
      <c r="Y25" s="15"/>
      <c r="Z25" s="15"/>
      <c r="AB25" s="15">
        <v>134</v>
      </c>
      <c r="AC25" s="762">
        <v>13</v>
      </c>
      <c r="AD25" s="15">
        <v>25</v>
      </c>
      <c r="AE25" s="15">
        <v>94</v>
      </c>
      <c r="AF25" s="15">
        <v>5</v>
      </c>
      <c r="AH25" s="15">
        <v>2282</v>
      </c>
      <c r="AI25" s="762">
        <v>286</v>
      </c>
      <c r="AJ25" s="15">
        <v>238</v>
      </c>
      <c r="AK25" s="15">
        <v>1482</v>
      </c>
      <c r="AL25" s="15">
        <v>306</v>
      </c>
    </row>
    <row r="26" spans="1:38">
      <c r="A26" s="15" t="s">
        <v>23</v>
      </c>
      <c r="B26" s="15" t="s">
        <v>106</v>
      </c>
      <c r="C26" s="215"/>
      <c r="D26" s="15">
        <v>1485</v>
      </c>
      <c r="E26" s="762">
        <v>15</v>
      </c>
      <c r="F26" s="15">
        <v>124</v>
      </c>
      <c r="G26" s="15">
        <v>1109</v>
      </c>
      <c r="H26" s="15">
        <v>257</v>
      </c>
      <c r="J26" s="15">
        <v>107</v>
      </c>
      <c r="K26" s="762">
        <v>107</v>
      </c>
      <c r="L26" s="15"/>
      <c r="M26" s="15"/>
      <c r="N26" s="15"/>
      <c r="P26" s="15">
        <v>1</v>
      </c>
      <c r="Q26" s="762"/>
      <c r="R26" s="15"/>
      <c r="S26" s="15"/>
      <c r="T26" s="15">
        <v>1</v>
      </c>
      <c r="V26" s="15">
        <v>12</v>
      </c>
      <c r="W26" s="762">
        <v>12</v>
      </c>
      <c r="X26" s="15"/>
      <c r="Y26" s="15"/>
      <c r="Z26" s="15"/>
      <c r="AB26" s="15">
        <v>11</v>
      </c>
      <c r="AC26" s="762"/>
      <c r="AD26" s="15">
        <v>1</v>
      </c>
      <c r="AE26" s="15">
        <v>10</v>
      </c>
      <c r="AF26" s="15"/>
      <c r="AH26" s="15">
        <v>1616</v>
      </c>
      <c r="AI26" s="762">
        <v>134</v>
      </c>
      <c r="AJ26" s="15">
        <v>125</v>
      </c>
      <c r="AK26" s="15">
        <v>1119</v>
      </c>
      <c r="AL26" s="15">
        <v>258</v>
      </c>
    </row>
    <row r="27" spans="1:38">
      <c r="A27" s="15" t="s">
        <v>10</v>
      </c>
      <c r="B27" s="15" t="s">
        <v>107</v>
      </c>
      <c r="C27" s="215"/>
      <c r="D27" s="15">
        <v>1000</v>
      </c>
      <c r="E27" s="762">
        <v>61</v>
      </c>
      <c r="F27" s="15">
        <v>73</v>
      </c>
      <c r="G27" s="15">
        <v>723</v>
      </c>
      <c r="H27" s="15">
        <v>148</v>
      </c>
      <c r="J27" s="15">
        <v>40</v>
      </c>
      <c r="K27" s="762">
        <v>40</v>
      </c>
      <c r="L27" s="15"/>
      <c r="M27" s="15"/>
      <c r="N27" s="15"/>
      <c r="P27" s="15">
        <v>3</v>
      </c>
      <c r="Q27" s="762"/>
      <c r="R27" s="15"/>
      <c r="S27" s="15">
        <v>3</v>
      </c>
      <c r="T27" s="15"/>
      <c r="V27" s="15">
        <v>5</v>
      </c>
      <c r="W27" s="762">
        <v>5</v>
      </c>
      <c r="X27" s="15"/>
      <c r="Y27" s="15"/>
      <c r="Z27" s="15"/>
      <c r="AB27" s="15">
        <v>33</v>
      </c>
      <c r="AC27" s="762"/>
      <c r="AD27" s="15"/>
      <c r="AE27" s="15">
        <v>33</v>
      </c>
      <c r="AF27" s="15"/>
      <c r="AH27" s="15">
        <v>1081</v>
      </c>
      <c r="AI27" s="762">
        <v>106</v>
      </c>
      <c r="AJ27" s="15">
        <v>73</v>
      </c>
      <c r="AK27" s="15">
        <v>759</v>
      </c>
      <c r="AL27" s="15">
        <v>148</v>
      </c>
    </row>
    <row r="28" spans="1:38">
      <c r="A28" s="15" t="s">
        <v>229</v>
      </c>
      <c r="B28" s="15" t="s">
        <v>24</v>
      </c>
      <c r="C28" s="215"/>
      <c r="D28" s="15">
        <v>1718</v>
      </c>
      <c r="E28" s="762">
        <v>32</v>
      </c>
      <c r="F28" s="15">
        <v>162</v>
      </c>
      <c r="G28" s="15">
        <v>1349</v>
      </c>
      <c r="H28" s="15">
        <v>191</v>
      </c>
      <c r="J28" s="15">
        <v>78</v>
      </c>
      <c r="K28" s="762">
        <v>75</v>
      </c>
      <c r="L28" s="15">
        <v>2</v>
      </c>
      <c r="M28" s="15">
        <v>1</v>
      </c>
      <c r="N28" s="15"/>
      <c r="P28" s="15">
        <v>399</v>
      </c>
      <c r="Q28" s="762">
        <v>8</v>
      </c>
      <c r="R28" s="15">
        <v>59</v>
      </c>
      <c r="S28" s="15">
        <v>298</v>
      </c>
      <c r="T28" s="15">
        <v>41</v>
      </c>
      <c r="V28" s="15">
        <v>5</v>
      </c>
      <c r="W28" s="762">
        <v>5</v>
      </c>
      <c r="X28" s="15"/>
      <c r="Y28" s="15"/>
      <c r="Z28" s="15"/>
      <c r="AB28" s="15">
        <v>11</v>
      </c>
      <c r="AC28" s="762"/>
      <c r="AD28" s="15">
        <v>2</v>
      </c>
      <c r="AE28" s="15">
        <v>9</v>
      </c>
      <c r="AF28" s="15"/>
      <c r="AH28" s="15">
        <v>2211</v>
      </c>
      <c r="AI28" s="762">
        <v>120</v>
      </c>
      <c r="AJ28" s="15">
        <v>225</v>
      </c>
      <c r="AK28" s="15">
        <v>1657</v>
      </c>
      <c r="AL28" s="15">
        <v>232</v>
      </c>
    </row>
    <row r="29" spans="1:38">
      <c r="A29" s="15" t="s">
        <v>230</v>
      </c>
      <c r="B29" s="15" t="s">
        <v>25</v>
      </c>
      <c r="C29" s="215"/>
      <c r="D29" s="15">
        <v>2658</v>
      </c>
      <c r="E29" s="762">
        <v>38</v>
      </c>
      <c r="F29" s="15">
        <v>243</v>
      </c>
      <c r="G29" s="15">
        <v>1928</v>
      </c>
      <c r="H29" s="15">
        <v>485</v>
      </c>
      <c r="J29" s="15">
        <v>204</v>
      </c>
      <c r="K29" s="762">
        <v>204</v>
      </c>
      <c r="L29" s="15"/>
      <c r="M29" s="15"/>
      <c r="N29" s="15"/>
      <c r="P29" s="15">
        <v>2</v>
      </c>
      <c r="Q29" s="762"/>
      <c r="R29" s="15"/>
      <c r="S29" s="15">
        <v>2</v>
      </c>
      <c r="T29" s="15"/>
      <c r="V29" s="15">
        <v>35</v>
      </c>
      <c r="W29" s="762">
        <v>34</v>
      </c>
      <c r="X29" s="15">
        <v>1</v>
      </c>
      <c r="Y29" s="15"/>
      <c r="Z29" s="15"/>
      <c r="AB29" s="15">
        <v>29</v>
      </c>
      <c r="AC29" s="762">
        <v>1</v>
      </c>
      <c r="AD29" s="15">
        <v>2</v>
      </c>
      <c r="AE29" s="15">
        <v>26</v>
      </c>
      <c r="AF29" s="15"/>
      <c r="AH29" s="15">
        <v>2928</v>
      </c>
      <c r="AI29" s="762">
        <v>277</v>
      </c>
      <c r="AJ29" s="15">
        <v>246</v>
      </c>
      <c r="AK29" s="15">
        <v>1956</v>
      </c>
      <c r="AL29" s="15">
        <v>485</v>
      </c>
    </row>
    <row r="30" spans="1:38">
      <c r="A30" s="15" t="s">
        <v>231</v>
      </c>
      <c r="B30" s="15" t="s">
        <v>26</v>
      </c>
      <c r="C30" s="215"/>
      <c r="D30" s="15">
        <v>8287</v>
      </c>
      <c r="E30" s="762">
        <v>100</v>
      </c>
      <c r="F30" s="15">
        <v>750</v>
      </c>
      <c r="G30" s="15">
        <v>5839</v>
      </c>
      <c r="H30" s="15">
        <v>1739</v>
      </c>
      <c r="J30" s="15">
        <v>945</v>
      </c>
      <c r="K30" s="762">
        <v>915</v>
      </c>
      <c r="L30" s="15">
        <v>14</v>
      </c>
      <c r="M30" s="15">
        <v>19</v>
      </c>
      <c r="N30" s="15"/>
      <c r="P30" s="15">
        <v>297</v>
      </c>
      <c r="Q30" s="762">
        <v>2</v>
      </c>
      <c r="R30" s="15">
        <v>58</v>
      </c>
      <c r="S30" s="15">
        <v>202</v>
      </c>
      <c r="T30" s="15">
        <v>40</v>
      </c>
      <c r="V30" s="15">
        <v>68</v>
      </c>
      <c r="W30" s="762">
        <v>65</v>
      </c>
      <c r="X30" s="15">
        <v>2</v>
      </c>
      <c r="Y30" s="15">
        <v>1</v>
      </c>
      <c r="Z30" s="15"/>
      <c r="AB30" s="15">
        <v>1069</v>
      </c>
      <c r="AC30" s="762">
        <v>135</v>
      </c>
      <c r="AD30" s="15">
        <v>171</v>
      </c>
      <c r="AE30" s="15">
        <v>687</v>
      </c>
      <c r="AF30" s="15">
        <v>86</v>
      </c>
      <c r="AH30" s="15">
        <v>10666</v>
      </c>
      <c r="AI30" s="762">
        <v>1217</v>
      </c>
      <c r="AJ30" s="15">
        <v>995</v>
      </c>
      <c r="AK30" s="15">
        <v>6748</v>
      </c>
      <c r="AL30" s="15">
        <v>1865</v>
      </c>
    </row>
    <row r="31" spans="1:38">
      <c r="A31" s="15" t="s">
        <v>232</v>
      </c>
      <c r="B31" s="15" t="s">
        <v>27</v>
      </c>
      <c r="C31" s="215"/>
      <c r="D31" s="15">
        <v>1554</v>
      </c>
      <c r="E31" s="762">
        <v>26</v>
      </c>
      <c r="F31" s="15">
        <v>134</v>
      </c>
      <c r="G31" s="15">
        <v>1101</v>
      </c>
      <c r="H31" s="15">
        <v>323</v>
      </c>
      <c r="J31" s="15">
        <v>149</v>
      </c>
      <c r="K31" s="762">
        <v>147</v>
      </c>
      <c r="L31" s="15">
        <v>2</v>
      </c>
      <c r="M31" s="15"/>
      <c r="N31" s="15"/>
      <c r="P31" s="15"/>
      <c r="Q31" s="762"/>
      <c r="R31" s="15"/>
      <c r="S31" s="15"/>
      <c r="T31" s="15"/>
      <c r="V31" s="15">
        <v>26</v>
      </c>
      <c r="W31" s="762">
        <v>26</v>
      </c>
      <c r="X31" s="15"/>
      <c r="Y31" s="15"/>
      <c r="Z31" s="15"/>
      <c r="AB31" s="15">
        <v>13</v>
      </c>
      <c r="AC31" s="762"/>
      <c r="AD31" s="15">
        <v>2</v>
      </c>
      <c r="AE31" s="15">
        <v>11</v>
      </c>
      <c r="AF31" s="15"/>
      <c r="AH31" s="15">
        <v>1742</v>
      </c>
      <c r="AI31" s="762">
        <v>199</v>
      </c>
      <c r="AJ31" s="15">
        <v>138</v>
      </c>
      <c r="AK31" s="15">
        <v>1112</v>
      </c>
      <c r="AL31" s="15">
        <v>323</v>
      </c>
    </row>
    <row r="32" spans="1:38">
      <c r="A32" s="15" t="s">
        <v>233</v>
      </c>
      <c r="B32" s="15" t="s">
        <v>108</v>
      </c>
      <c r="C32" s="215"/>
      <c r="D32" s="15">
        <v>1589</v>
      </c>
      <c r="E32" s="762">
        <v>39</v>
      </c>
      <c r="F32" s="15">
        <v>241</v>
      </c>
      <c r="G32" s="15">
        <v>1103</v>
      </c>
      <c r="H32" s="15">
        <v>226</v>
      </c>
      <c r="J32" s="15">
        <v>246</v>
      </c>
      <c r="K32" s="762">
        <v>240</v>
      </c>
      <c r="L32" s="15">
        <v>1</v>
      </c>
      <c r="M32" s="15">
        <v>5</v>
      </c>
      <c r="N32" s="15"/>
      <c r="P32" s="15">
        <v>35</v>
      </c>
      <c r="Q32" s="762"/>
      <c r="R32" s="15">
        <v>18</v>
      </c>
      <c r="S32" s="15">
        <v>17</v>
      </c>
      <c r="T32" s="15">
        <v>1</v>
      </c>
      <c r="V32" s="15">
        <v>35</v>
      </c>
      <c r="W32" s="762">
        <v>35</v>
      </c>
      <c r="X32" s="15"/>
      <c r="Y32" s="15"/>
      <c r="Z32" s="15"/>
      <c r="AB32" s="15">
        <v>67</v>
      </c>
      <c r="AC32" s="762">
        <v>3</v>
      </c>
      <c r="AD32" s="15">
        <v>28</v>
      </c>
      <c r="AE32" s="15">
        <v>36</v>
      </c>
      <c r="AF32" s="15">
        <v>2</v>
      </c>
      <c r="AH32" s="15">
        <v>1972</v>
      </c>
      <c r="AI32" s="762">
        <v>317</v>
      </c>
      <c r="AJ32" s="15">
        <v>288</v>
      </c>
      <c r="AK32" s="15">
        <v>1161</v>
      </c>
      <c r="AL32" s="15">
        <v>229</v>
      </c>
    </row>
    <row r="33" spans="1:38">
      <c r="A33" s="15"/>
      <c r="B33" s="15"/>
      <c r="C33" s="215"/>
      <c r="D33" s="15">
        <v>69804</v>
      </c>
      <c r="E33" s="762">
        <v>1368</v>
      </c>
      <c r="F33" s="15">
        <v>6278</v>
      </c>
      <c r="G33" s="15">
        <v>51140</v>
      </c>
      <c r="H33" s="15">
        <v>12017</v>
      </c>
      <c r="J33" s="15">
        <v>6014</v>
      </c>
      <c r="K33" s="762">
        <v>5895</v>
      </c>
      <c r="L33" s="15">
        <v>56</v>
      </c>
      <c r="M33" s="15">
        <v>72</v>
      </c>
      <c r="N33" s="15">
        <v>0</v>
      </c>
      <c r="P33" s="15">
        <v>1751</v>
      </c>
      <c r="Q33" s="762">
        <v>37</v>
      </c>
      <c r="R33" s="15">
        <v>315</v>
      </c>
      <c r="S33" s="15">
        <v>1278</v>
      </c>
      <c r="T33" s="15">
        <v>153</v>
      </c>
      <c r="V33" s="216">
        <v>778</v>
      </c>
      <c r="W33" s="763">
        <v>767</v>
      </c>
      <c r="X33" s="216">
        <v>8</v>
      </c>
      <c r="Y33" s="216">
        <v>4</v>
      </c>
      <c r="Z33" s="216">
        <v>0</v>
      </c>
      <c r="AB33" s="15">
        <v>2719</v>
      </c>
      <c r="AC33" s="762">
        <v>326</v>
      </c>
      <c r="AD33" s="15">
        <v>457</v>
      </c>
      <c r="AE33" s="15">
        <v>1829</v>
      </c>
      <c r="AF33" s="15">
        <v>132</v>
      </c>
      <c r="AH33" s="15">
        <v>81066</v>
      </c>
      <c r="AI33" s="762">
        <v>8393</v>
      </c>
      <c r="AJ33" s="15">
        <v>7114</v>
      </c>
      <c r="AK33" s="15">
        <v>54323</v>
      </c>
      <c r="AL33" s="15">
        <v>12302</v>
      </c>
    </row>
    <row r="34" spans="1:38">
      <c r="E34" s="12">
        <f>SUM(E7:E33)</f>
        <v>2736</v>
      </c>
      <c r="K34" s="12">
        <f>SUM(K7:K33)</f>
        <v>11790</v>
      </c>
      <c r="Q34" s="12">
        <f>SUM(Q7:Q33)</f>
        <v>74</v>
      </c>
      <c r="W34" s="12">
        <f>SUM(W6:W33)</f>
        <v>1534</v>
      </c>
      <c r="AC34" s="12">
        <f>SUM(AC7:AC33)</f>
        <v>652</v>
      </c>
      <c r="AI34" s="12">
        <f>SUM(AI7:AI33)</f>
        <v>16786</v>
      </c>
    </row>
  </sheetData>
  <autoFilter ref="A6:B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06"/>
  <sheetViews>
    <sheetView topLeftCell="A355" workbookViewId="0">
      <selection activeCell="A366" sqref="A366:F366"/>
    </sheetView>
  </sheetViews>
  <sheetFormatPr defaultRowHeight="15"/>
  <cols>
    <col min="1" max="1" width="19.85546875" style="572" customWidth="1"/>
    <col min="2" max="2" width="20.5703125" style="572" customWidth="1"/>
    <col min="3" max="3" width="23.28515625" style="572" customWidth="1"/>
    <col min="4" max="4" width="20.28515625" style="572" customWidth="1"/>
    <col min="5" max="5" width="25.28515625" style="572" customWidth="1"/>
    <col min="6" max="6" width="19.5703125" style="572" customWidth="1"/>
    <col min="7" max="7" width="15.5703125" style="572" customWidth="1"/>
    <col min="8" max="8" width="9.5703125" style="572" customWidth="1"/>
    <col min="9" max="9" width="8.140625" style="572" customWidth="1"/>
    <col min="10" max="10" width="18.7109375" style="572" customWidth="1"/>
    <col min="11" max="11" width="12.85546875" style="572" customWidth="1"/>
    <col min="12" max="16384" width="9.140625" style="572"/>
  </cols>
  <sheetData>
    <row r="1" spans="1:12">
      <c r="A1" s="572" t="s">
        <v>1231</v>
      </c>
    </row>
    <row r="3" spans="1:12" ht="15.75" thickBot="1">
      <c r="A3" s="603" t="s">
        <v>1713</v>
      </c>
    </row>
    <row r="4" spans="1:12" ht="15.75" thickBot="1">
      <c r="A4" s="897" t="s">
        <v>331</v>
      </c>
      <c r="B4" s="899" t="s">
        <v>1233</v>
      </c>
      <c r="C4" s="916"/>
      <c r="D4" s="900"/>
      <c r="L4" s="824"/>
    </row>
    <row r="5" spans="1:12" ht="15.75" thickBot="1">
      <c r="A5" s="915"/>
      <c r="B5" s="897" t="s">
        <v>1023</v>
      </c>
      <c r="C5" s="899" t="s">
        <v>1234</v>
      </c>
      <c r="D5" s="900"/>
      <c r="L5" s="826"/>
    </row>
    <row r="6" spans="1:12" ht="15.75" thickBot="1">
      <c r="A6" s="898"/>
      <c r="B6" s="898"/>
      <c r="C6" s="590" t="s">
        <v>1235</v>
      </c>
      <c r="D6" s="590" t="s">
        <v>1236</v>
      </c>
      <c r="E6" s="776" t="s">
        <v>1694</v>
      </c>
      <c r="F6" s="777" t="s">
        <v>1695</v>
      </c>
    </row>
    <row r="7" spans="1:12" ht="15.75" thickBot="1">
      <c r="A7" s="591" t="s">
        <v>3</v>
      </c>
      <c r="B7" s="599">
        <v>72</v>
      </c>
      <c r="C7" s="599">
        <v>72</v>
      </c>
      <c r="D7" s="600"/>
      <c r="E7" s="775">
        <v>3989</v>
      </c>
      <c r="F7" s="781">
        <f>SUM(C7/E7*1000)</f>
        <v>18.049636500376032</v>
      </c>
    </row>
    <row r="8" spans="1:12" ht="15.75" thickBot="1">
      <c r="A8" s="591" t="s">
        <v>88</v>
      </c>
      <c r="B8" s="599">
        <v>197</v>
      </c>
      <c r="C8" s="599">
        <v>197</v>
      </c>
      <c r="D8" s="599">
        <v>1</v>
      </c>
      <c r="E8" s="775">
        <v>13743</v>
      </c>
      <c r="F8" s="781">
        <f t="shared" ref="F8:F32" si="0">SUM(C8/E8*1000)</f>
        <v>14.334570326711781</v>
      </c>
    </row>
    <row r="9" spans="1:12" ht="15.75" thickBot="1">
      <c r="A9" s="591" t="s">
        <v>89</v>
      </c>
      <c r="B9" s="599">
        <v>310</v>
      </c>
      <c r="C9" s="599">
        <v>310</v>
      </c>
      <c r="D9" s="600"/>
      <c r="E9" s="775">
        <v>27610</v>
      </c>
      <c r="F9" s="788">
        <f t="shared" si="0"/>
        <v>11.227816008692503</v>
      </c>
      <c r="H9" s="789"/>
      <c r="I9" s="789"/>
    </row>
    <row r="10" spans="1:12" ht="15.75" thickBot="1">
      <c r="A10" s="591" t="s">
        <v>90</v>
      </c>
      <c r="B10" s="599">
        <v>383</v>
      </c>
      <c r="C10" s="599">
        <v>383</v>
      </c>
      <c r="D10" s="600"/>
      <c r="E10" s="775">
        <v>23670</v>
      </c>
      <c r="F10" s="781">
        <f t="shared" si="0"/>
        <v>16.180819602872834</v>
      </c>
    </row>
    <row r="11" spans="1:12" ht="15.75" thickBot="1">
      <c r="A11" s="591" t="s">
        <v>91</v>
      </c>
      <c r="B11" s="599">
        <v>369</v>
      </c>
      <c r="C11" s="599">
        <v>369</v>
      </c>
      <c r="D11" s="600"/>
      <c r="E11" s="775">
        <v>21313</v>
      </c>
      <c r="F11" s="781">
        <f t="shared" si="0"/>
        <v>17.313376812274196</v>
      </c>
    </row>
    <row r="12" spans="1:12" ht="15.75" thickBot="1">
      <c r="A12" s="860" t="s">
        <v>92</v>
      </c>
      <c r="B12" s="599">
        <v>169</v>
      </c>
      <c r="C12" s="599">
        <v>169</v>
      </c>
      <c r="D12" s="599">
        <v>1</v>
      </c>
      <c r="E12" s="775">
        <v>12317</v>
      </c>
      <c r="F12" s="781">
        <f t="shared" si="0"/>
        <v>13.720873589348056</v>
      </c>
    </row>
    <row r="13" spans="1:12" ht="15.75" thickBot="1">
      <c r="A13" s="591" t="s">
        <v>93</v>
      </c>
      <c r="B13" s="599">
        <v>284</v>
      </c>
      <c r="C13" s="599">
        <v>284</v>
      </c>
      <c r="D13" s="600"/>
      <c r="E13" s="775">
        <v>22974</v>
      </c>
      <c r="F13" s="788">
        <f t="shared" si="0"/>
        <v>12.361800295986768</v>
      </c>
    </row>
    <row r="14" spans="1:12" ht="15.75" thickBot="1">
      <c r="A14" s="591" t="s">
        <v>94</v>
      </c>
      <c r="B14" s="599">
        <v>144</v>
      </c>
      <c r="C14" s="599">
        <v>144</v>
      </c>
      <c r="D14" s="600"/>
      <c r="E14" s="775">
        <v>13734</v>
      </c>
      <c r="F14" s="790">
        <f t="shared" si="0"/>
        <v>10.484927916120578</v>
      </c>
    </row>
    <row r="15" spans="1:12" ht="15.75" thickBot="1">
      <c r="A15" s="861" t="s">
        <v>95</v>
      </c>
      <c r="B15" s="599">
        <v>309</v>
      </c>
      <c r="C15" s="599">
        <v>309</v>
      </c>
      <c r="D15" s="600"/>
      <c r="E15" s="775">
        <v>10500</v>
      </c>
      <c r="F15" s="791">
        <f t="shared" si="0"/>
        <v>29.428571428571431</v>
      </c>
    </row>
    <row r="16" spans="1:12" ht="15.75" thickBot="1">
      <c r="A16" s="860" t="s">
        <v>96</v>
      </c>
      <c r="B16" s="599">
        <v>553</v>
      </c>
      <c r="C16" s="599">
        <v>553</v>
      </c>
      <c r="D16" s="600"/>
      <c r="E16" s="775">
        <v>16860</v>
      </c>
      <c r="F16" s="792">
        <f t="shared" si="0"/>
        <v>32.799525504151845</v>
      </c>
    </row>
    <row r="17" spans="1:6" ht="15.75" thickBot="1">
      <c r="A17" s="591" t="s">
        <v>97</v>
      </c>
      <c r="B17" s="599">
        <v>484</v>
      </c>
      <c r="C17" s="599">
        <v>483</v>
      </c>
      <c r="D17" s="599">
        <v>1</v>
      </c>
      <c r="E17" s="775">
        <v>27019</v>
      </c>
      <c r="F17" s="781">
        <f t="shared" si="0"/>
        <v>17.876309263851365</v>
      </c>
    </row>
    <row r="18" spans="1:6" ht="15.75" thickBot="1">
      <c r="A18" s="591" t="s">
        <v>98</v>
      </c>
      <c r="B18" s="599">
        <v>140</v>
      </c>
      <c r="C18" s="599">
        <v>140</v>
      </c>
      <c r="D18" s="600"/>
      <c r="E18" s="775">
        <v>12176</v>
      </c>
      <c r="F18" s="788">
        <f t="shared" si="0"/>
        <v>11.498028909329829</v>
      </c>
    </row>
    <row r="19" spans="1:6" ht="15.75" thickBot="1">
      <c r="A19" s="591" t="s">
        <v>99</v>
      </c>
      <c r="B19" s="599">
        <v>274</v>
      </c>
      <c r="C19" s="599">
        <v>274</v>
      </c>
      <c r="D19" s="600"/>
      <c r="E19" s="775">
        <v>14826</v>
      </c>
      <c r="F19" s="781">
        <f t="shared" si="0"/>
        <v>18.481046809658711</v>
      </c>
    </row>
    <row r="20" spans="1:6" ht="15.75" thickBot="1">
      <c r="A20" s="591" t="s">
        <v>100</v>
      </c>
      <c r="B20" s="599">
        <v>317</v>
      </c>
      <c r="C20" s="599">
        <v>317</v>
      </c>
      <c r="D20" s="600"/>
      <c r="E20" s="775">
        <v>15612</v>
      </c>
      <c r="F20" s="781">
        <f t="shared" si="0"/>
        <v>20.304893671534717</v>
      </c>
    </row>
    <row r="21" spans="1:6" ht="15.75" thickBot="1">
      <c r="A21" s="591" t="s">
        <v>101</v>
      </c>
      <c r="B21" s="599">
        <v>277</v>
      </c>
      <c r="C21" s="599">
        <v>277</v>
      </c>
      <c r="D21" s="600"/>
      <c r="E21" s="775">
        <v>15900</v>
      </c>
      <c r="F21" s="781">
        <f t="shared" si="0"/>
        <v>17.421383647798745</v>
      </c>
    </row>
    <row r="22" spans="1:6" ht="15.75" thickBot="1">
      <c r="A22" s="860" t="s">
        <v>102</v>
      </c>
      <c r="B22" s="599">
        <v>986</v>
      </c>
      <c r="C22" s="599">
        <v>986</v>
      </c>
      <c r="D22" s="600"/>
      <c r="E22" s="775">
        <v>35409</v>
      </c>
      <c r="F22" s="791">
        <f t="shared" si="0"/>
        <v>27.846027846027848</v>
      </c>
    </row>
    <row r="23" spans="1:6" ht="15.75" thickBot="1">
      <c r="A23" s="591" t="s">
        <v>103</v>
      </c>
      <c r="B23" s="599">
        <v>273</v>
      </c>
      <c r="C23" s="599">
        <v>273</v>
      </c>
      <c r="D23" s="600"/>
      <c r="E23" s="775">
        <v>18089</v>
      </c>
      <c r="F23" s="781">
        <f t="shared" si="0"/>
        <v>15.092044889159157</v>
      </c>
    </row>
    <row r="24" spans="1:6" ht="15.75" thickBot="1">
      <c r="A24" s="591" t="s">
        <v>104</v>
      </c>
      <c r="B24" s="599">
        <v>393</v>
      </c>
      <c r="C24" s="599">
        <v>392</v>
      </c>
      <c r="D24" s="599">
        <v>1</v>
      </c>
      <c r="E24" s="775">
        <v>18940</v>
      </c>
      <c r="F24" s="781">
        <f t="shared" si="0"/>
        <v>20.696937697993665</v>
      </c>
    </row>
    <row r="25" spans="1:6" ht="15.75" thickBot="1">
      <c r="A25" s="591" t="s">
        <v>105</v>
      </c>
      <c r="B25" s="599">
        <v>270</v>
      </c>
      <c r="C25" s="599">
        <v>270</v>
      </c>
      <c r="D25" s="600"/>
      <c r="E25" s="775">
        <v>12097</v>
      </c>
      <c r="F25" s="781">
        <f t="shared" si="0"/>
        <v>22.319583367777135</v>
      </c>
    </row>
    <row r="26" spans="1:6" ht="15.75" thickBot="1">
      <c r="A26" s="591" t="s">
        <v>106</v>
      </c>
      <c r="B26" s="599">
        <v>170</v>
      </c>
      <c r="C26" s="599">
        <v>170</v>
      </c>
      <c r="D26" s="600"/>
      <c r="E26" s="775">
        <v>9750</v>
      </c>
      <c r="F26" s="781">
        <f t="shared" si="0"/>
        <v>17.435897435897434</v>
      </c>
    </row>
    <row r="27" spans="1:6" ht="15.75" thickBot="1">
      <c r="A27" s="591" t="s">
        <v>107</v>
      </c>
      <c r="B27" s="599">
        <v>101</v>
      </c>
      <c r="C27" s="599">
        <v>101</v>
      </c>
      <c r="D27" s="600"/>
      <c r="E27" s="775">
        <v>4882</v>
      </c>
      <c r="F27" s="781">
        <f t="shared" si="0"/>
        <v>20.688242523555921</v>
      </c>
    </row>
    <row r="28" spans="1:6" ht="15.75" thickBot="1">
      <c r="A28" s="591" t="s">
        <v>24</v>
      </c>
      <c r="B28" s="599">
        <v>131</v>
      </c>
      <c r="C28" s="599">
        <v>131</v>
      </c>
      <c r="D28" s="599">
        <v>1</v>
      </c>
      <c r="E28" s="775">
        <v>8152</v>
      </c>
      <c r="F28" s="781">
        <f t="shared" si="0"/>
        <v>16.069676153091265</v>
      </c>
    </row>
    <row r="29" spans="1:6" ht="15.75" thickBot="1">
      <c r="A29" s="860" t="s">
        <v>25</v>
      </c>
      <c r="B29" s="599">
        <v>270</v>
      </c>
      <c r="C29" s="599">
        <v>270</v>
      </c>
      <c r="D29" s="600"/>
      <c r="E29" s="775">
        <v>10572</v>
      </c>
      <c r="F29" s="781">
        <f t="shared" si="0"/>
        <v>25.539160045402951</v>
      </c>
    </row>
    <row r="30" spans="1:6" ht="15.75" thickBot="1">
      <c r="A30" s="860" t="s">
        <v>26</v>
      </c>
      <c r="B30" s="601">
        <v>1194</v>
      </c>
      <c r="C30" s="601">
        <v>1192</v>
      </c>
      <c r="D30" s="599">
        <v>2</v>
      </c>
      <c r="E30" s="775">
        <v>36245</v>
      </c>
      <c r="F30" s="791">
        <f t="shared" si="0"/>
        <v>32.887294799282657</v>
      </c>
    </row>
    <row r="31" spans="1:6" ht="15.75" thickBot="1">
      <c r="A31" s="861" t="s">
        <v>27</v>
      </c>
      <c r="B31" s="599">
        <v>225</v>
      </c>
      <c r="C31" s="599">
        <v>225</v>
      </c>
      <c r="D31" s="600"/>
      <c r="E31" s="775">
        <v>7911</v>
      </c>
      <c r="F31" s="791">
        <f t="shared" si="0"/>
        <v>28.441410693970418</v>
      </c>
    </row>
    <row r="32" spans="1:6" ht="15.75" thickBot="1">
      <c r="A32" s="805" t="s">
        <v>2</v>
      </c>
      <c r="B32" s="602">
        <v>8295</v>
      </c>
      <c r="C32" s="602">
        <v>8291</v>
      </c>
      <c r="D32" s="778">
        <v>7</v>
      </c>
      <c r="E32" s="779">
        <v>414290</v>
      </c>
      <c r="F32" s="781">
        <f t="shared" si="0"/>
        <v>20.012551594293853</v>
      </c>
    </row>
    <row r="33" spans="1:6">
      <c r="A33" s="782"/>
      <c r="B33" s="783"/>
      <c r="C33" s="783"/>
      <c r="D33" s="782"/>
      <c r="E33" s="784"/>
      <c r="F33" s="785"/>
    </row>
    <row r="34" spans="1:6">
      <c r="A34" s="782"/>
      <c r="B34" s="849" t="s">
        <v>1735</v>
      </c>
      <c r="C34" s="783"/>
      <c r="D34" s="782"/>
      <c r="E34" s="784"/>
      <c r="F34" s="785"/>
    </row>
    <row r="35" spans="1:6">
      <c r="A35" s="782"/>
      <c r="B35" s="779" t="s">
        <v>1697</v>
      </c>
      <c r="C35" s="781" t="s">
        <v>1696</v>
      </c>
      <c r="D35" s="33" t="s">
        <v>1698</v>
      </c>
      <c r="E35" s="33" t="s">
        <v>1699</v>
      </c>
      <c r="F35" s="33" t="s">
        <v>1700</v>
      </c>
    </row>
    <row r="36" spans="1:6">
      <c r="A36" s="782"/>
      <c r="B36" s="786">
        <f>MIN(F7:F31)</f>
        <v>10.484927916120578</v>
      </c>
      <c r="C36" s="781">
        <f>AVERAGE(F7:F31)</f>
        <v>19.539994229577516</v>
      </c>
      <c r="D36" s="781">
        <f>MAX(F7:F31)</f>
        <v>32.887294799282657</v>
      </c>
      <c r="E36" s="793">
        <f>STDEV(F7:F31)</f>
        <v>6.5773389638075752</v>
      </c>
      <c r="F36" s="780" t="s">
        <v>1734</v>
      </c>
    </row>
    <row r="37" spans="1:6">
      <c r="A37" s="782"/>
      <c r="B37" s="783"/>
      <c r="C37" s="783"/>
      <c r="D37" s="782"/>
      <c r="E37" s="784"/>
      <c r="F37" s="785"/>
    </row>
    <row r="38" spans="1:6">
      <c r="A38" s="817" t="s">
        <v>1711</v>
      </c>
      <c r="B38" s="783"/>
      <c r="C38" s="783"/>
      <c r="D38" s="782"/>
      <c r="E38" s="784"/>
      <c r="F38" s="785"/>
    </row>
    <row r="39" spans="1:6">
      <c r="A39" s="331" t="s">
        <v>1082</v>
      </c>
      <c r="B39" s="331"/>
      <c r="C39" s="331"/>
      <c r="D39" s="331"/>
      <c r="E39" s="331"/>
      <c r="F39" s="331"/>
    </row>
    <row r="40" spans="1:6">
      <c r="A40" s="443" t="s">
        <v>1022</v>
      </c>
      <c r="B40" s="443" t="s">
        <v>2</v>
      </c>
      <c r="C40" s="746" t="s">
        <v>181</v>
      </c>
      <c r="D40" s="443" t="s">
        <v>182</v>
      </c>
      <c r="E40" s="443" t="s">
        <v>183</v>
      </c>
      <c r="F40" s="443" t="s">
        <v>74</v>
      </c>
    </row>
    <row r="41" spans="1:6">
      <c r="A41" s="802">
        <v>2007</v>
      </c>
      <c r="B41" s="818">
        <v>67942</v>
      </c>
      <c r="C41" s="747">
        <v>5880</v>
      </c>
      <c r="D41" s="818">
        <v>9965</v>
      </c>
      <c r="E41" s="818">
        <v>43535</v>
      </c>
      <c r="F41" s="818">
        <v>8562</v>
      </c>
    </row>
    <row r="42" spans="1:6">
      <c r="A42" s="802">
        <v>2008</v>
      </c>
      <c r="B42" s="818">
        <v>71952</v>
      </c>
      <c r="C42" s="747">
        <v>5945</v>
      </c>
      <c r="D42" s="818">
        <v>10177</v>
      </c>
      <c r="E42" s="818">
        <v>47532</v>
      </c>
      <c r="F42" s="818">
        <v>8298</v>
      </c>
    </row>
    <row r="43" spans="1:6">
      <c r="A43" s="802">
        <v>2009</v>
      </c>
      <c r="B43" s="818">
        <v>73117</v>
      </c>
      <c r="C43" s="747">
        <v>6208</v>
      </c>
      <c r="D43" s="818">
        <v>11504</v>
      </c>
      <c r="E43" s="818">
        <v>46024</v>
      </c>
      <c r="F43" s="818">
        <v>9381</v>
      </c>
    </row>
    <row r="44" spans="1:6">
      <c r="A44" s="802">
        <v>2010</v>
      </c>
      <c r="B44" s="818">
        <v>78214</v>
      </c>
      <c r="C44" s="747">
        <v>7731</v>
      </c>
      <c r="D44" s="818">
        <v>13143</v>
      </c>
      <c r="E44" s="818">
        <v>47328</v>
      </c>
      <c r="F44" s="818">
        <v>10012</v>
      </c>
    </row>
    <row r="45" spans="1:6">
      <c r="A45" s="802">
        <v>2011</v>
      </c>
      <c r="B45" s="818">
        <v>78871</v>
      </c>
      <c r="C45" s="747">
        <v>6929</v>
      </c>
      <c r="D45" s="818">
        <v>13126</v>
      </c>
      <c r="E45" s="818">
        <v>48970</v>
      </c>
      <c r="F45" s="818">
        <v>9846</v>
      </c>
    </row>
    <row r="46" spans="1:6">
      <c r="A46" s="802">
        <v>2012</v>
      </c>
      <c r="B46" s="818">
        <v>78124</v>
      </c>
      <c r="C46" s="747">
        <v>7243</v>
      </c>
      <c r="D46" s="818">
        <v>12062</v>
      </c>
      <c r="E46" s="818">
        <v>48261</v>
      </c>
      <c r="F46" s="818">
        <v>10558</v>
      </c>
    </row>
    <row r="47" spans="1:6">
      <c r="A47" s="802">
        <v>2013</v>
      </c>
      <c r="B47" s="818">
        <v>80156</v>
      </c>
      <c r="C47" s="747">
        <v>7160</v>
      </c>
      <c r="D47" s="818">
        <v>11734</v>
      </c>
      <c r="E47" s="818">
        <v>50048</v>
      </c>
      <c r="F47" s="818">
        <v>11214</v>
      </c>
    </row>
    <row r="48" spans="1:6">
      <c r="A48" s="802">
        <v>2014</v>
      </c>
      <c r="B48" s="818">
        <v>79352</v>
      </c>
      <c r="C48" s="747">
        <v>6096</v>
      </c>
      <c r="D48" s="818">
        <v>11690</v>
      </c>
      <c r="E48" s="818">
        <v>49287</v>
      </c>
      <c r="F48" s="818">
        <v>12279</v>
      </c>
    </row>
    <row r="49" spans="1:6">
      <c r="A49" s="802">
        <v>2015</v>
      </c>
      <c r="B49" s="819">
        <v>81695</v>
      </c>
      <c r="C49" s="747">
        <v>6537</v>
      </c>
      <c r="D49" s="818">
        <v>11613</v>
      </c>
      <c r="E49" s="818">
        <v>50945</v>
      </c>
      <c r="F49" s="818">
        <v>12600</v>
      </c>
    </row>
    <row r="50" spans="1:6">
      <c r="A50" s="782"/>
      <c r="B50" s="783"/>
      <c r="C50" s="783"/>
      <c r="D50" s="782"/>
      <c r="E50" s="784"/>
      <c r="F50" s="785"/>
    </row>
    <row r="52" spans="1:6" ht="15.75" thickBot="1">
      <c r="A52" s="603" t="s">
        <v>1712</v>
      </c>
    </row>
    <row r="53" spans="1:6" ht="15.75" thickBot="1">
      <c r="A53" s="587" t="s">
        <v>1237</v>
      </c>
      <c r="B53" s="796" t="s">
        <v>1238</v>
      </c>
      <c r="C53" s="33" t="s">
        <v>2</v>
      </c>
      <c r="D53" s="33" t="s">
        <v>1702</v>
      </c>
      <c r="E53" s="33" t="s">
        <v>1704</v>
      </c>
      <c r="F53" s="33" t="s">
        <v>293</v>
      </c>
    </row>
    <row r="54" spans="1:6" ht="15.75" thickBot="1">
      <c r="A54" s="804" t="s">
        <v>312</v>
      </c>
      <c r="B54" s="797">
        <v>24</v>
      </c>
      <c r="C54" s="33">
        <v>8755</v>
      </c>
      <c r="D54" s="800">
        <f>SUM(B54/C54)</f>
        <v>2.7412906910336951E-3</v>
      </c>
      <c r="E54" s="779">
        <v>414290</v>
      </c>
      <c r="F54" s="780">
        <f>SUM(B54/E54*1000)</f>
        <v>5.7930435202394458E-2</v>
      </c>
    </row>
    <row r="55" spans="1:6" ht="15.75" thickBot="1">
      <c r="A55" s="804" t="s">
        <v>313</v>
      </c>
      <c r="B55" s="797">
        <v>30</v>
      </c>
      <c r="C55" s="33">
        <v>8755</v>
      </c>
      <c r="D55" s="800">
        <f t="shared" ref="D55:D71" si="1">SUM(B55/C55)</f>
        <v>3.4266133637921186E-3</v>
      </c>
      <c r="E55" s="779">
        <v>414290</v>
      </c>
      <c r="F55" s="780">
        <f t="shared" ref="F55:F71" si="2">SUM(B55/E55*1000)</f>
        <v>7.2413044002993074E-2</v>
      </c>
    </row>
    <row r="56" spans="1:6" ht="15.75" thickBot="1">
      <c r="A56" s="804" t="s">
        <v>314</v>
      </c>
      <c r="B56" s="797">
        <v>112</v>
      </c>
      <c r="C56" s="33">
        <v>8755</v>
      </c>
      <c r="D56" s="800">
        <f t="shared" si="1"/>
        <v>1.2792689891490577E-2</v>
      </c>
      <c r="E56" s="779">
        <v>414290</v>
      </c>
      <c r="F56" s="780">
        <f t="shared" si="2"/>
        <v>0.27034203094450743</v>
      </c>
    </row>
    <row r="57" spans="1:6" ht="15.75" thickBot="1">
      <c r="A57" s="804" t="s">
        <v>315</v>
      </c>
      <c r="B57" s="797">
        <v>41</v>
      </c>
      <c r="C57" s="33">
        <v>8755</v>
      </c>
      <c r="D57" s="800">
        <f t="shared" si="1"/>
        <v>4.6830382638492294E-3</v>
      </c>
      <c r="E57" s="779">
        <v>414290</v>
      </c>
      <c r="F57" s="780">
        <f t="shared" si="2"/>
        <v>9.8964493470757198E-2</v>
      </c>
    </row>
    <row r="58" spans="1:6" ht="15.75" thickBot="1">
      <c r="A58" s="804" t="s">
        <v>316</v>
      </c>
      <c r="B58" s="797">
        <v>36</v>
      </c>
      <c r="C58" s="33">
        <v>8755</v>
      </c>
      <c r="D58" s="800">
        <f t="shared" si="1"/>
        <v>4.1119360365505422E-3</v>
      </c>
      <c r="E58" s="779">
        <v>414290</v>
      </c>
      <c r="F58" s="780">
        <f t="shared" si="2"/>
        <v>8.6895652803591683E-2</v>
      </c>
    </row>
    <row r="59" spans="1:6" ht="15.75" thickBot="1">
      <c r="A59" s="804" t="s">
        <v>317</v>
      </c>
      <c r="B59" s="797">
        <v>166</v>
      </c>
      <c r="C59" s="33">
        <v>8755</v>
      </c>
      <c r="D59" s="800">
        <f t="shared" si="1"/>
        <v>1.8960593946316391E-2</v>
      </c>
      <c r="E59" s="779">
        <v>414290</v>
      </c>
      <c r="F59" s="780">
        <f t="shared" si="2"/>
        <v>0.40068551014989501</v>
      </c>
    </row>
    <row r="60" spans="1:6" ht="15.75" thickBot="1">
      <c r="A60" s="804" t="s">
        <v>318</v>
      </c>
      <c r="B60" s="797">
        <v>34</v>
      </c>
      <c r="C60" s="33">
        <v>8755</v>
      </c>
      <c r="D60" s="800">
        <f t="shared" si="1"/>
        <v>3.8834951456310678E-3</v>
      </c>
      <c r="E60" s="779">
        <v>414290</v>
      </c>
      <c r="F60" s="780">
        <f t="shared" si="2"/>
        <v>8.2068116536725494E-2</v>
      </c>
    </row>
    <row r="61" spans="1:6" ht="15.75" thickBot="1">
      <c r="A61" s="804" t="s">
        <v>1239</v>
      </c>
      <c r="B61" s="797">
        <v>46</v>
      </c>
      <c r="C61" s="33">
        <v>8755</v>
      </c>
      <c r="D61" s="800">
        <f t="shared" si="1"/>
        <v>5.2541404911479158E-3</v>
      </c>
      <c r="E61" s="779">
        <v>414290</v>
      </c>
      <c r="F61" s="780">
        <f t="shared" si="2"/>
        <v>0.11103333413792271</v>
      </c>
    </row>
    <row r="62" spans="1:6" ht="15.75" thickBot="1">
      <c r="A62" s="804" t="s">
        <v>1240</v>
      </c>
      <c r="B62" s="798">
        <v>1157</v>
      </c>
      <c r="C62" s="33">
        <v>8755</v>
      </c>
      <c r="D62" s="800">
        <f t="shared" si="1"/>
        <v>0.13215305539691605</v>
      </c>
      <c r="E62" s="779">
        <v>414290</v>
      </c>
      <c r="F62" s="780">
        <f t="shared" si="2"/>
        <v>2.7927297303820993</v>
      </c>
    </row>
    <row r="63" spans="1:6" ht="15.75" thickBot="1">
      <c r="A63" s="804" t="s">
        <v>321</v>
      </c>
      <c r="B63" s="797">
        <v>85</v>
      </c>
      <c r="C63" s="33">
        <v>8755</v>
      </c>
      <c r="D63" s="800">
        <f t="shared" si="1"/>
        <v>9.7087378640776691E-3</v>
      </c>
      <c r="E63" s="779">
        <v>414290</v>
      </c>
      <c r="F63" s="780">
        <f t="shared" si="2"/>
        <v>0.20517029134181369</v>
      </c>
    </row>
    <row r="64" spans="1:6" ht="15.75" thickBot="1">
      <c r="A64" s="804" t="s">
        <v>322</v>
      </c>
      <c r="B64" s="797">
        <v>28</v>
      </c>
      <c r="C64" s="33">
        <v>8755</v>
      </c>
      <c r="D64" s="800">
        <f t="shared" si="1"/>
        <v>3.1981724728726442E-3</v>
      </c>
      <c r="E64" s="779">
        <v>414290</v>
      </c>
      <c r="F64" s="780">
        <f t="shared" si="2"/>
        <v>6.7585507736126857E-2</v>
      </c>
    </row>
    <row r="65" spans="1:6" ht="15.75" thickBot="1">
      <c r="A65" s="804" t="s">
        <v>323</v>
      </c>
      <c r="B65" s="797">
        <v>130</v>
      </c>
      <c r="C65" s="33">
        <v>8755</v>
      </c>
      <c r="D65" s="800">
        <f t="shared" si="1"/>
        <v>1.4848657909765849E-2</v>
      </c>
      <c r="E65" s="779">
        <v>414290</v>
      </c>
      <c r="F65" s="780">
        <f t="shared" si="2"/>
        <v>0.31378985734630332</v>
      </c>
    </row>
    <row r="66" spans="1:6" ht="15.75" thickBot="1">
      <c r="A66" s="804" t="s">
        <v>324</v>
      </c>
      <c r="B66" s="797">
        <v>586</v>
      </c>
      <c r="C66" s="33">
        <v>8755</v>
      </c>
      <c r="D66" s="800">
        <f t="shared" si="1"/>
        <v>6.6933181039406056E-2</v>
      </c>
      <c r="E66" s="779">
        <v>414290</v>
      </c>
      <c r="F66" s="780">
        <f t="shared" si="2"/>
        <v>1.414468126191798</v>
      </c>
    </row>
    <row r="67" spans="1:6" ht="15.75" thickBot="1">
      <c r="A67" s="804" t="s">
        <v>1241</v>
      </c>
      <c r="B67" s="797">
        <v>197</v>
      </c>
      <c r="C67" s="33">
        <v>8755</v>
      </c>
      <c r="D67" s="800">
        <f t="shared" si="1"/>
        <v>2.2501427755568248E-2</v>
      </c>
      <c r="E67" s="779">
        <v>414290</v>
      </c>
      <c r="F67" s="780">
        <f t="shared" si="2"/>
        <v>0.47551232228632118</v>
      </c>
    </row>
    <row r="68" spans="1:6" ht="15.75" thickBot="1">
      <c r="A68" s="804" t="s">
        <v>326</v>
      </c>
      <c r="B68" s="798">
        <v>2920</v>
      </c>
      <c r="C68" s="33">
        <v>8755</v>
      </c>
      <c r="D68" s="800">
        <f t="shared" si="1"/>
        <v>0.33352370074243287</v>
      </c>
      <c r="E68" s="779">
        <v>414290</v>
      </c>
      <c r="F68" s="780">
        <f t="shared" si="2"/>
        <v>7.0482029496246597</v>
      </c>
    </row>
    <row r="69" spans="1:6" ht="15.75" thickBot="1">
      <c r="A69" s="804" t="s">
        <v>327</v>
      </c>
      <c r="B69" s="798">
        <v>3083</v>
      </c>
      <c r="C69" s="33">
        <v>8755</v>
      </c>
      <c r="D69" s="800">
        <f t="shared" si="1"/>
        <v>0.35214163335237009</v>
      </c>
      <c r="E69" s="779">
        <v>414290</v>
      </c>
      <c r="F69" s="780">
        <f t="shared" si="2"/>
        <v>7.4416471553742554</v>
      </c>
    </row>
    <row r="70" spans="1:6">
      <c r="A70" s="803" t="s">
        <v>328</v>
      </c>
      <c r="B70" s="794">
        <v>80</v>
      </c>
      <c r="C70" s="33">
        <v>8755</v>
      </c>
      <c r="D70" s="800">
        <f t="shared" si="1"/>
        <v>9.1376356367789836E-3</v>
      </c>
      <c r="E70" s="779">
        <v>414290</v>
      </c>
      <c r="F70" s="780">
        <f t="shared" si="2"/>
        <v>0.19310145067464821</v>
      </c>
    </row>
    <row r="71" spans="1:6">
      <c r="A71" s="795" t="s">
        <v>28</v>
      </c>
      <c r="B71" s="799">
        <f>SUM(B54:B70)</f>
        <v>8755</v>
      </c>
      <c r="C71" s="33">
        <v>8755</v>
      </c>
      <c r="D71" s="800">
        <f t="shared" si="1"/>
        <v>1</v>
      </c>
      <c r="E71" s="779">
        <v>414290</v>
      </c>
      <c r="F71" s="780">
        <f t="shared" si="2"/>
        <v>21.132540008206814</v>
      </c>
    </row>
    <row r="72" spans="1:6" ht="17.25">
      <c r="A72" s="593" t="s">
        <v>1242</v>
      </c>
    </row>
    <row r="73" spans="1:6" ht="17.25">
      <c r="A73" s="593"/>
    </row>
    <row r="74" spans="1:6" ht="15.75" thickBot="1">
      <c r="A74" s="603" t="s">
        <v>1714</v>
      </c>
    </row>
    <row r="75" spans="1:6" ht="15.75" thickBot="1">
      <c r="A75" s="587" t="s">
        <v>1243</v>
      </c>
      <c r="B75" s="796" t="s">
        <v>1238</v>
      </c>
      <c r="C75" s="33" t="s">
        <v>1703</v>
      </c>
      <c r="D75" s="33" t="s">
        <v>293</v>
      </c>
    </row>
    <row r="76" spans="1:6" ht="15.75" thickBot="1">
      <c r="A76" s="594">
        <v>0</v>
      </c>
      <c r="B76" s="797">
        <v>9</v>
      </c>
      <c r="C76" s="33">
        <v>20991</v>
      </c>
      <c r="D76" s="780">
        <f>SUM(B76/C76*1000)</f>
        <v>0.42875518079176789</v>
      </c>
    </row>
    <row r="77" spans="1:6" ht="15.75" thickBot="1">
      <c r="A77" s="594">
        <v>1</v>
      </c>
      <c r="B77" s="797">
        <v>76</v>
      </c>
      <c r="C77" s="33">
        <v>20097</v>
      </c>
      <c r="D77" s="780">
        <f t="shared" ref="D77:D94" si="3">SUM(B77/C77*1000)</f>
        <v>3.7816589540727472</v>
      </c>
    </row>
    <row r="78" spans="1:6" ht="15.75" thickBot="1">
      <c r="A78" s="594">
        <v>2</v>
      </c>
      <c r="B78" s="797">
        <v>221</v>
      </c>
      <c r="C78" s="33">
        <v>19856</v>
      </c>
      <c r="D78" s="780">
        <f t="shared" si="3"/>
        <v>11.13013698630137</v>
      </c>
    </row>
    <row r="79" spans="1:6" ht="15.75" thickBot="1">
      <c r="A79" s="594">
        <v>3</v>
      </c>
      <c r="B79" s="797">
        <v>340</v>
      </c>
      <c r="C79" s="33">
        <v>20157</v>
      </c>
      <c r="D79" s="780">
        <f t="shared" si="3"/>
        <v>16.867589423029223</v>
      </c>
    </row>
    <row r="80" spans="1:6" ht="15.75" thickBot="1">
      <c r="A80" s="594">
        <v>4</v>
      </c>
      <c r="B80" s="797">
        <v>370</v>
      </c>
      <c r="C80" s="33">
        <v>20799</v>
      </c>
      <c r="D80" s="780">
        <f t="shared" si="3"/>
        <v>17.789316794076637</v>
      </c>
    </row>
    <row r="81" spans="1:4" ht="15.75" thickBot="1">
      <c r="A81" s="594">
        <v>5</v>
      </c>
      <c r="B81" s="797">
        <v>460</v>
      </c>
      <c r="C81" s="33">
        <v>21406</v>
      </c>
      <c r="D81" s="780">
        <f t="shared" si="3"/>
        <v>21.489302064841635</v>
      </c>
    </row>
    <row r="82" spans="1:4" ht="15.75" thickBot="1">
      <c r="A82" s="594">
        <v>6</v>
      </c>
      <c r="B82" s="797">
        <v>571</v>
      </c>
      <c r="C82" s="33">
        <v>21935</v>
      </c>
      <c r="D82" s="780">
        <f t="shared" si="3"/>
        <v>26.031456576248004</v>
      </c>
    </row>
    <row r="83" spans="1:4" ht="15.75" thickBot="1">
      <c r="A83" s="594">
        <v>7</v>
      </c>
      <c r="B83" s="797">
        <v>681</v>
      </c>
      <c r="C83" s="33">
        <v>23049</v>
      </c>
      <c r="D83" s="780">
        <f t="shared" si="3"/>
        <v>29.545750357933098</v>
      </c>
    </row>
    <row r="84" spans="1:4" ht="15.75" thickBot="1">
      <c r="A84" s="594">
        <v>8</v>
      </c>
      <c r="B84" s="797">
        <v>691</v>
      </c>
      <c r="C84" s="33">
        <v>23758</v>
      </c>
      <c r="D84" s="780">
        <f t="shared" si="3"/>
        <v>29.084939809748295</v>
      </c>
    </row>
    <row r="85" spans="1:4" ht="15.75" thickBot="1">
      <c r="A85" s="594">
        <v>9</v>
      </c>
      <c r="B85" s="797">
        <v>721</v>
      </c>
      <c r="C85" s="33">
        <v>23006</v>
      </c>
      <c r="D85" s="780">
        <f t="shared" si="3"/>
        <v>31.339650525949754</v>
      </c>
    </row>
    <row r="86" spans="1:4" ht="15.75" thickBot="1">
      <c r="A86" s="594">
        <v>10</v>
      </c>
      <c r="B86" s="797">
        <v>724</v>
      </c>
      <c r="C86" s="33">
        <v>21814</v>
      </c>
      <c r="D86" s="780">
        <f t="shared" si="3"/>
        <v>33.189694691482536</v>
      </c>
    </row>
    <row r="87" spans="1:4" ht="15.75" thickBot="1">
      <c r="A87" s="594">
        <v>11</v>
      </c>
      <c r="B87" s="797">
        <v>653</v>
      </c>
      <c r="C87" s="33">
        <v>21332</v>
      </c>
      <c r="D87" s="780">
        <f t="shared" si="3"/>
        <v>30.611288205512842</v>
      </c>
    </row>
    <row r="88" spans="1:4" ht="15.75" thickBot="1">
      <c r="A88" s="594">
        <v>12</v>
      </c>
      <c r="B88" s="797">
        <v>681</v>
      </c>
      <c r="C88" s="33">
        <v>21194</v>
      </c>
      <c r="D88" s="780">
        <f t="shared" si="3"/>
        <v>32.13173539681042</v>
      </c>
    </row>
    <row r="89" spans="1:4" ht="15.75" thickBot="1">
      <c r="A89" s="594">
        <v>13</v>
      </c>
      <c r="B89" s="797">
        <v>696</v>
      </c>
      <c r="C89" s="33">
        <v>20998</v>
      </c>
      <c r="D89" s="780">
        <f t="shared" si="3"/>
        <v>33.146013906086289</v>
      </c>
    </row>
    <row r="90" spans="1:4" ht="15.75" thickBot="1">
      <c r="A90" s="594">
        <v>14</v>
      </c>
      <c r="B90" s="797">
        <v>734</v>
      </c>
      <c r="C90" s="33">
        <v>21305</v>
      </c>
      <c r="D90" s="780">
        <f t="shared" si="3"/>
        <v>34.452006571227415</v>
      </c>
    </row>
    <row r="91" spans="1:4" ht="15.75" thickBot="1">
      <c r="A91" s="594">
        <v>15</v>
      </c>
      <c r="B91" s="797">
        <v>717</v>
      </c>
      <c r="C91" s="33">
        <v>21904</v>
      </c>
      <c r="D91" s="780">
        <f t="shared" si="3"/>
        <v>32.733747260774287</v>
      </c>
    </row>
    <row r="92" spans="1:4" ht="15.75" thickBot="1">
      <c r="A92" s="594">
        <v>16</v>
      </c>
      <c r="B92" s="797">
        <v>709</v>
      </c>
      <c r="C92" s="33">
        <v>22860</v>
      </c>
      <c r="D92" s="780">
        <f t="shared" si="3"/>
        <v>31.014873140857393</v>
      </c>
    </row>
    <row r="93" spans="1:4" ht="15.75" thickBot="1">
      <c r="A93" s="594">
        <v>17</v>
      </c>
      <c r="B93" s="797">
        <v>830</v>
      </c>
      <c r="C93" s="33">
        <v>23708</v>
      </c>
      <c r="D93" s="780">
        <f t="shared" si="3"/>
        <v>35.009279568078284</v>
      </c>
    </row>
    <row r="94" spans="1:4" ht="15.75" thickBot="1">
      <c r="A94" s="594">
        <v>18</v>
      </c>
      <c r="B94" s="797">
        <v>740</v>
      </c>
      <c r="C94" s="33">
        <v>24121</v>
      </c>
      <c r="D94" s="780">
        <f t="shared" si="3"/>
        <v>30.678661747025412</v>
      </c>
    </row>
    <row r="95" spans="1:4" ht="17.25">
      <c r="A95" s="593" t="s">
        <v>1244</v>
      </c>
    </row>
    <row r="96" spans="1:4" ht="17.25">
      <c r="A96" s="593"/>
    </row>
    <row r="97" spans="1:6" ht="15.75" thickBot="1">
      <c r="A97" s="603" t="s">
        <v>1715</v>
      </c>
    </row>
    <row r="98" spans="1:6" ht="30.75" thickBot="1">
      <c r="A98" s="587" t="s">
        <v>1246</v>
      </c>
      <c r="B98" s="588" t="s">
        <v>1179</v>
      </c>
      <c r="C98" s="588" t="s">
        <v>1247</v>
      </c>
      <c r="D98" s="588" t="s">
        <v>1248</v>
      </c>
      <c r="E98" s="806" t="s">
        <v>1249</v>
      </c>
      <c r="F98" s="806" t="s">
        <v>1250</v>
      </c>
    </row>
    <row r="99" spans="1:6" ht="45.75" thickBot="1">
      <c r="A99" s="804" t="s">
        <v>1251</v>
      </c>
      <c r="B99" s="570">
        <v>450</v>
      </c>
      <c r="C99" s="570">
        <v>495</v>
      </c>
      <c r="D99" s="570">
        <v>9.59</v>
      </c>
      <c r="E99" s="570">
        <v>8.56</v>
      </c>
      <c r="F99" s="604">
        <v>40632.74</v>
      </c>
    </row>
    <row r="100" spans="1:6" ht="60.75" thickBot="1">
      <c r="A100" s="804" t="s">
        <v>1252</v>
      </c>
      <c r="B100" s="570">
        <v>336</v>
      </c>
      <c r="C100" s="570">
        <v>537</v>
      </c>
      <c r="D100" s="570">
        <v>9.81</v>
      </c>
      <c r="E100" s="570">
        <v>8.56</v>
      </c>
      <c r="F100" s="604">
        <v>45084.52</v>
      </c>
    </row>
    <row r="101" spans="1:6" ht="60.75" thickBot="1">
      <c r="A101" s="804" t="s">
        <v>1253</v>
      </c>
      <c r="B101" s="570">
        <v>212</v>
      </c>
      <c r="C101" s="585">
        <v>1817</v>
      </c>
      <c r="D101" s="570">
        <v>13.08</v>
      </c>
      <c r="E101" s="570">
        <v>8.4</v>
      </c>
      <c r="F101" s="604">
        <v>199611.1</v>
      </c>
    </row>
    <row r="102" spans="1:6" ht="45.75" thickBot="1">
      <c r="A102" s="804" t="s">
        <v>1254</v>
      </c>
      <c r="B102" s="570">
        <v>192</v>
      </c>
      <c r="C102" s="570">
        <v>633</v>
      </c>
      <c r="D102" s="570">
        <v>5.37</v>
      </c>
      <c r="E102" s="570">
        <v>8.64</v>
      </c>
      <c r="F102" s="604">
        <v>29350.74</v>
      </c>
    </row>
    <row r="103" spans="1:6" ht="45.75" thickBot="1">
      <c r="A103" s="804" t="s">
        <v>1255</v>
      </c>
      <c r="B103" s="570">
        <v>3</v>
      </c>
      <c r="C103" s="570">
        <v>3</v>
      </c>
      <c r="D103" s="570">
        <v>6.6</v>
      </c>
      <c r="E103" s="570">
        <v>9</v>
      </c>
      <c r="F103" s="570">
        <v>178.2</v>
      </c>
    </row>
    <row r="104" spans="1:6" ht="60.75" thickBot="1">
      <c r="A104" s="804" t="s">
        <v>1256</v>
      </c>
      <c r="B104" s="570">
        <v>14</v>
      </c>
      <c r="C104" s="570">
        <v>18</v>
      </c>
      <c r="D104" s="570">
        <v>1.59</v>
      </c>
      <c r="E104" s="570">
        <v>8.6</v>
      </c>
      <c r="F104" s="570">
        <v>245.62</v>
      </c>
    </row>
    <row r="105" spans="1:6" ht="45.75" thickBot="1">
      <c r="A105" s="804" t="s">
        <v>1257</v>
      </c>
      <c r="B105" s="570">
        <v>4</v>
      </c>
      <c r="C105" s="570">
        <v>4</v>
      </c>
      <c r="D105" s="570">
        <v>15.08</v>
      </c>
      <c r="E105" s="570">
        <v>8.6</v>
      </c>
      <c r="F105" s="570">
        <v>518.58000000000004</v>
      </c>
    </row>
    <row r="106" spans="1:6" ht="60.75" thickBot="1">
      <c r="A106" s="804" t="s">
        <v>1258</v>
      </c>
      <c r="B106" s="585">
        <v>1929</v>
      </c>
      <c r="C106" s="585">
        <v>2351</v>
      </c>
      <c r="D106" s="570">
        <v>13.39</v>
      </c>
      <c r="E106" s="570">
        <v>8.69</v>
      </c>
      <c r="F106" s="604">
        <v>273530.99</v>
      </c>
    </row>
    <row r="107" spans="1:6" ht="60.75" thickBot="1">
      <c r="A107" s="804" t="s">
        <v>1259</v>
      </c>
      <c r="B107" s="585">
        <v>2855</v>
      </c>
      <c r="C107" s="585">
        <v>5024</v>
      </c>
      <c r="D107" s="570">
        <v>6.69</v>
      </c>
      <c r="E107" s="570">
        <v>8.6999999999999993</v>
      </c>
      <c r="F107" s="604">
        <v>292327.84000000003</v>
      </c>
    </row>
    <row r="108" spans="1:6" ht="45.75" thickBot="1">
      <c r="A108" s="804" t="s">
        <v>1260</v>
      </c>
      <c r="B108" s="585">
        <v>1216</v>
      </c>
      <c r="C108" s="585">
        <v>1720</v>
      </c>
      <c r="D108" s="570">
        <v>3.35</v>
      </c>
      <c r="E108" s="570">
        <v>8.6999999999999993</v>
      </c>
      <c r="F108" s="604">
        <v>50208.9</v>
      </c>
    </row>
    <row r="109" spans="1:6" ht="75.75" thickBot="1">
      <c r="A109" s="804" t="s">
        <v>1261</v>
      </c>
      <c r="B109" s="585">
        <v>1052</v>
      </c>
      <c r="C109" s="585">
        <v>2033</v>
      </c>
      <c r="D109" s="570">
        <v>13.4</v>
      </c>
      <c r="E109" s="570">
        <v>8.7100000000000009</v>
      </c>
      <c r="F109" s="604">
        <v>237265.68</v>
      </c>
    </row>
    <row r="110" spans="1:6" ht="45.75" thickBot="1">
      <c r="A110" s="804" t="s">
        <v>1262</v>
      </c>
      <c r="B110" s="570">
        <v>1</v>
      </c>
      <c r="C110" s="570">
        <v>1</v>
      </c>
      <c r="D110" s="570">
        <v>3.15</v>
      </c>
      <c r="E110" s="570">
        <v>8.4</v>
      </c>
      <c r="F110" s="570">
        <v>26.46</v>
      </c>
    </row>
    <row r="111" spans="1:6" ht="45.75" thickBot="1">
      <c r="A111" s="804" t="s">
        <v>1263</v>
      </c>
      <c r="B111" s="570">
        <v>2</v>
      </c>
      <c r="C111" s="570">
        <v>2</v>
      </c>
      <c r="D111" s="570">
        <v>11.25</v>
      </c>
      <c r="E111" s="570">
        <v>9.85</v>
      </c>
      <c r="F111" s="570">
        <v>221.63</v>
      </c>
    </row>
    <row r="112" spans="1:6" ht="75.75" thickBot="1">
      <c r="A112" s="804" t="s">
        <v>1264</v>
      </c>
      <c r="B112" s="570">
        <v>216</v>
      </c>
      <c r="C112" s="570">
        <v>307</v>
      </c>
      <c r="D112" s="570">
        <v>13.62</v>
      </c>
      <c r="E112" s="570">
        <v>8.58</v>
      </c>
      <c r="F112" s="604">
        <v>35871.769999999997</v>
      </c>
    </row>
    <row r="113" spans="1:6" ht="45.75" thickBot="1">
      <c r="A113" s="804" t="s">
        <v>1265</v>
      </c>
      <c r="B113" s="570">
        <v>391</v>
      </c>
      <c r="C113" s="570">
        <v>740</v>
      </c>
      <c r="D113" s="570">
        <v>6.42</v>
      </c>
      <c r="E113" s="570">
        <v>8.61</v>
      </c>
      <c r="F113" s="604">
        <v>40918.400000000001</v>
      </c>
    </row>
    <row r="114" spans="1:6" ht="30.75" thickBot="1">
      <c r="A114" s="804" t="s">
        <v>1266</v>
      </c>
      <c r="B114" s="570">
        <v>363</v>
      </c>
      <c r="C114" s="570">
        <v>750</v>
      </c>
      <c r="D114" s="570">
        <v>3.19</v>
      </c>
      <c r="E114" s="570">
        <v>8.6</v>
      </c>
      <c r="F114" s="604">
        <v>20575.810000000001</v>
      </c>
    </row>
    <row r="115" spans="1:6" ht="45.75" thickBot="1">
      <c r="A115" s="804" t="s">
        <v>1267</v>
      </c>
      <c r="B115" s="570">
        <v>515</v>
      </c>
      <c r="C115" s="585">
        <v>2201</v>
      </c>
      <c r="D115" s="570">
        <v>8.52</v>
      </c>
      <c r="E115" s="570">
        <v>8.59</v>
      </c>
      <c r="F115" s="604">
        <v>161054.32999999999</v>
      </c>
    </row>
    <row r="116" spans="1:6" ht="60.75" thickBot="1">
      <c r="A116" s="804" t="s">
        <v>1268</v>
      </c>
      <c r="B116" s="585">
        <v>1412</v>
      </c>
      <c r="C116" s="585">
        <v>6619</v>
      </c>
      <c r="D116" s="570">
        <v>8.93</v>
      </c>
      <c r="E116" s="570">
        <v>8.6999999999999993</v>
      </c>
      <c r="F116" s="604">
        <v>514506</v>
      </c>
    </row>
    <row r="117" spans="1:6" ht="75.75" thickBot="1">
      <c r="A117" s="804" t="s">
        <v>1269</v>
      </c>
      <c r="B117" s="570">
        <v>3</v>
      </c>
      <c r="C117" s="570">
        <v>81</v>
      </c>
      <c r="D117" s="570">
        <v>17.739999999999998</v>
      </c>
      <c r="E117" s="570">
        <v>8.83</v>
      </c>
      <c r="F117" s="604">
        <v>12694.36</v>
      </c>
    </row>
    <row r="118" spans="1:6" ht="75.75" thickBot="1">
      <c r="A118" s="804" t="s">
        <v>1270</v>
      </c>
      <c r="B118" s="570">
        <v>2</v>
      </c>
      <c r="C118" s="570">
        <v>2</v>
      </c>
      <c r="D118" s="570">
        <v>23.18</v>
      </c>
      <c r="E118" s="570">
        <v>8.3000000000000007</v>
      </c>
      <c r="F118" s="570">
        <v>384.57</v>
      </c>
    </row>
    <row r="119" spans="1:6" ht="75.75" thickBot="1">
      <c r="A119" s="804" t="s">
        <v>1271</v>
      </c>
      <c r="B119" s="570">
        <v>169</v>
      </c>
      <c r="C119" s="585">
        <v>1037</v>
      </c>
      <c r="D119" s="570">
        <v>15.09</v>
      </c>
      <c r="E119" s="570">
        <v>8.61</v>
      </c>
      <c r="F119" s="604">
        <v>134757.59</v>
      </c>
    </row>
    <row r="120" spans="1:6" ht="120.75" thickBot="1">
      <c r="A120" s="804" t="s">
        <v>1272</v>
      </c>
      <c r="B120" s="570">
        <v>706</v>
      </c>
      <c r="C120" s="585">
        <v>5638</v>
      </c>
      <c r="D120" s="570">
        <v>10.95</v>
      </c>
      <c r="E120" s="570">
        <v>8.6199999999999992</v>
      </c>
      <c r="F120" s="604">
        <v>532183.14</v>
      </c>
    </row>
    <row r="121" spans="1:6" ht="60.75" thickBot="1">
      <c r="A121" s="804" t="s">
        <v>1273</v>
      </c>
      <c r="B121" s="570">
        <v>144</v>
      </c>
      <c r="C121" s="570">
        <v>148</v>
      </c>
      <c r="D121" s="570">
        <v>9.86</v>
      </c>
      <c r="E121" s="570">
        <v>8.4</v>
      </c>
      <c r="F121" s="604">
        <v>12260.19</v>
      </c>
    </row>
    <row r="122" spans="1:6" ht="45.75" thickBot="1">
      <c r="A122" s="804" t="s">
        <v>1274</v>
      </c>
      <c r="B122" s="570">
        <v>179</v>
      </c>
      <c r="C122" s="570">
        <v>262</v>
      </c>
      <c r="D122" s="570">
        <v>9.98</v>
      </c>
      <c r="E122" s="570">
        <v>8.4</v>
      </c>
      <c r="F122" s="604">
        <v>21967.64</v>
      </c>
    </row>
    <row r="123" spans="1:6" ht="60.75" thickBot="1">
      <c r="A123" s="804" t="s">
        <v>1275</v>
      </c>
      <c r="B123" s="570">
        <v>41</v>
      </c>
      <c r="C123" s="570">
        <v>67</v>
      </c>
      <c r="D123" s="570">
        <v>6.5</v>
      </c>
      <c r="E123" s="570">
        <v>8.42</v>
      </c>
      <c r="F123" s="604">
        <v>3670.72</v>
      </c>
    </row>
    <row r="124" spans="1:6" ht="45.75" thickBot="1">
      <c r="A124" s="804" t="s">
        <v>1276</v>
      </c>
      <c r="B124" s="570">
        <v>68</v>
      </c>
      <c r="C124" s="570">
        <v>720</v>
      </c>
      <c r="D124" s="570">
        <v>3.35</v>
      </c>
      <c r="E124" s="570">
        <v>8.4</v>
      </c>
      <c r="F124" s="604">
        <v>20245.599999999999</v>
      </c>
    </row>
    <row r="125" spans="1:6" ht="45.75" thickBot="1">
      <c r="A125" s="804" t="s">
        <v>1277</v>
      </c>
      <c r="B125" s="570">
        <v>57</v>
      </c>
      <c r="C125" s="570">
        <v>84</v>
      </c>
      <c r="D125" s="570">
        <v>3.27</v>
      </c>
      <c r="E125" s="570">
        <v>8.4</v>
      </c>
      <c r="F125" s="604">
        <v>2309.4</v>
      </c>
    </row>
    <row r="126" spans="1:6" ht="75.75" thickBot="1">
      <c r="A126" s="804" t="s">
        <v>1278</v>
      </c>
      <c r="B126" s="570">
        <v>682</v>
      </c>
      <c r="C126" s="585">
        <v>2857</v>
      </c>
      <c r="D126" s="570">
        <v>17.14</v>
      </c>
      <c r="E126" s="570">
        <v>8.6999999999999993</v>
      </c>
      <c r="F126" s="604">
        <v>425890.3</v>
      </c>
    </row>
    <row r="127" spans="1:6" ht="75.75" thickBot="1">
      <c r="A127" s="804" t="s">
        <v>1279</v>
      </c>
      <c r="B127" s="570">
        <v>222</v>
      </c>
      <c r="C127" s="585">
        <v>2570</v>
      </c>
      <c r="D127" s="570">
        <v>16.57</v>
      </c>
      <c r="E127" s="570">
        <v>8.68</v>
      </c>
      <c r="F127" s="604">
        <v>369427.42</v>
      </c>
    </row>
    <row r="129" spans="1:6" ht="15.75" thickBot="1">
      <c r="A129" s="603" t="s">
        <v>1716</v>
      </c>
    </row>
    <row r="130" spans="1:6" ht="30.75" thickBot="1">
      <c r="A130" s="587" t="s">
        <v>1178</v>
      </c>
      <c r="B130" s="588" t="s">
        <v>1188</v>
      </c>
      <c r="C130" s="588" t="s">
        <v>1179</v>
      </c>
      <c r="D130" s="588" t="s">
        <v>1180</v>
      </c>
      <c r="E130" s="588" t="s">
        <v>1181</v>
      </c>
      <c r="F130" s="588" t="s">
        <v>1203</v>
      </c>
    </row>
    <row r="131" spans="1:6" ht="60.75" thickBot="1">
      <c r="A131" s="901" t="s">
        <v>1183</v>
      </c>
      <c r="B131" s="578" t="s">
        <v>1193</v>
      </c>
      <c r="C131" s="567">
        <v>22</v>
      </c>
      <c r="D131" s="579">
        <v>1420</v>
      </c>
      <c r="E131" s="567">
        <v>64.5</v>
      </c>
      <c r="F131" s="596">
        <v>185747.7</v>
      </c>
    </row>
    <row r="132" spans="1:6" ht="60.75" thickBot="1">
      <c r="A132" s="902"/>
      <c r="B132" s="578" t="s">
        <v>1194</v>
      </c>
      <c r="C132" s="567">
        <v>127</v>
      </c>
      <c r="D132" s="579">
        <v>4916</v>
      </c>
      <c r="E132" s="567">
        <v>38.700000000000003</v>
      </c>
      <c r="F132" s="596">
        <v>644332.6</v>
      </c>
    </row>
    <row r="133" spans="1:6" ht="30.75" thickBot="1">
      <c r="A133" s="902"/>
      <c r="B133" s="578" t="s">
        <v>139</v>
      </c>
      <c r="C133" s="567">
        <v>63</v>
      </c>
      <c r="D133" s="579">
        <v>4452</v>
      </c>
      <c r="E133" s="567">
        <v>70.7</v>
      </c>
      <c r="F133" s="596">
        <v>584209.1</v>
      </c>
    </row>
    <row r="134" spans="1:6" ht="120.75" thickBot="1">
      <c r="A134" s="902"/>
      <c r="B134" s="597" t="s">
        <v>1281</v>
      </c>
      <c r="C134" s="567">
        <v>1</v>
      </c>
      <c r="D134" s="567">
        <v>5</v>
      </c>
      <c r="E134" s="567">
        <v>5</v>
      </c>
      <c r="F134" s="567">
        <v>673.2</v>
      </c>
    </row>
    <row r="135" spans="1:6" ht="75.75" thickBot="1">
      <c r="A135" s="903"/>
      <c r="B135" s="597" t="s">
        <v>1282</v>
      </c>
      <c r="C135" s="567">
        <v>1</v>
      </c>
      <c r="D135" s="567">
        <v>14</v>
      </c>
      <c r="E135" s="567">
        <v>14</v>
      </c>
      <c r="F135" s="596">
        <v>1696</v>
      </c>
    </row>
    <row r="137" spans="1:6" ht="15.75" thickBot="1">
      <c r="A137" s="603" t="s">
        <v>1717</v>
      </c>
    </row>
    <row r="138" spans="1:6" ht="30.75" thickBot="1">
      <c r="A138" s="587" t="s">
        <v>1178</v>
      </c>
      <c r="B138" s="588" t="s">
        <v>1201</v>
      </c>
      <c r="C138" s="588" t="s">
        <v>1179</v>
      </c>
      <c r="D138" s="588" t="s">
        <v>1180</v>
      </c>
      <c r="E138" s="588" t="s">
        <v>1181</v>
      </c>
      <c r="F138" s="588" t="s">
        <v>1203</v>
      </c>
    </row>
    <row r="139" spans="1:6" ht="15.75" thickBot="1">
      <c r="A139" s="901" t="s">
        <v>1183</v>
      </c>
      <c r="B139" s="578" t="s">
        <v>3</v>
      </c>
      <c r="C139" s="570" t="s">
        <v>438</v>
      </c>
      <c r="D139" s="570" t="s">
        <v>438</v>
      </c>
      <c r="E139" s="570" t="s">
        <v>438</v>
      </c>
      <c r="F139" s="570" t="s">
        <v>438</v>
      </c>
    </row>
    <row r="140" spans="1:6" ht="15.75" thickBot="1">
      <c r="A140" s="902"/>
      <c r="B140" s="578" t="s">
        <v>88</v>
      </c>
      <c r="C140" s="570">
        <v>2</v>
      </c>
      <c r="D140" s="570">
        <v>27</v>
      </c>
      <c r="E140" s="570">
        <v>13.5</v>
      </c>
      <c r="F140" s="604">
        <v>3561.52</v>
      </c>
    </row>
    <row r="141" spans="1:6" ht="15.75" thickBot="1">
      <c r="A141" s="902"/>
      <c r="B141" s="578" t="s">
        <v>89</v>
      </c>
      <c r="C141" s="570">
        <v>3</v>
      </c>
      <c r="D141" s="570">
        <v>27</v>
      </c>
      <c r="E141" s="570">
        <v>9</v>
      </c>
      <c r="F141" s="604">
        <v>3572.49</v>
      </c>
    </row>
    <row r="142" spans="1:6" ht="15.75" thickBot="1">
      <c r="A142" s="902"/>
      <c r="B142" s="578" t="s">
        <v>91</v>
      </c>
      <c r="C142" s="570" t="s">
        <v>438</v>
      </c>
      <c r="D142" s="570" t="s">
        <v>438</v>
      </c>
      <c r="E142" s="570" t="s">
        <v>438</v>
      </c>
      <c r="F142" s="570" t="s">
        <v>438</v>
      </c>
    </row>
    <row r="143" spans="1:6" ht="15.75" thickBot="1">
      <c r="A143" s="902"/>
      <c r="B143" s="578" t="s">
        <v>90</v>
      </c>
      <c r="C143" s="570">
        <v>11</v>
      </c>
      <c r="D143" s="570">
        <v>535</v>
      </c>
      <c r="E143" s="570">
        <v>48.6</v>
      </c>
      <c r="F143" s="604">
        <v>69887.56</v>
      </c>
    </row>
    <row r="144" spans="1:6" ht="15.75" thickBot="1">
      <c r="A144" s="902"/>
      <c r="B144" s="578" t="s">
        <v>92</v>
      </c>
      <c r="C144" s="570">
        <v>1</v>
      </c>
      <c r="D144" s="570">
        <v>49</v>
      </c>
      <c r="E144" s="570">
        <v>49</v>
      </c>
      <c r="F144" s="604">
        <v>6579.92</v>
      </c>
    </row>
    <row r="145" spans="1:6" ht="15.75" thickBot="1">
      <c r="A145" s="902"/>
      <c r="B145" s="578" t="s">
        <v>93</v>
      </c>
      <c r="C145" s="570">
        <v>2</v>
      </c>
      <c r="D145" s="570">
        <v>14</v>
      </c>
      <c r="E145" s="570">
        <v>7</v>
      </c>
      <c r="F145" s="604">
        <v>1844.16</v>
      </c>
    </row>
    <row r="146" spans="1:6" ht="15.75" thickBot="1">
      <c r="A146" s="902"/>
      <c r="B146" s="578" t="s">
        <v>94</v>
      </c>
      <c r="C146" s="570" t="s">
        <v>438</v>
      </c>
      <c r="D146" s="570" t="s">
        <v>438</v>
      </c>
      <c r="E146" s="570" t="s">
        <v>438</v>
      </c>
      <c r="F146" s="570" t="s">
        <v>438</v>
      </c>
    </row>
    <row r="147" spans="1:6" ht="15.75" thickBot="1">
      <c r="A147" s="902"/>
      <c r="B147" s="578" t="s">
        <v>95</v>
      </c>
      <c r="C147" s="570" t="s">
        <v>438</v>
      </c>
      <c r="D147" s="570" t="s">
        <v>438</v>
      </c>
      <c r="E147" s="570" t="s">
        <v>438</v>
      </c>
      <c r="F147" s="570" t="s">
        <v>438</v>
      </c>
    </row>
    <row r="148" spans="1:6" ht="15.75" thickBot="1">
      <c r="A148" s="902"/>
      <c r="B148" s="578" t="s">
        <v>96</v>
      </c>
      <c r="C148" s="570">
        <v>38</v>
      </c>
      <c r="D148" s="585">
        <v>3170</v>
      </c>
      <c r="E148" s="570">
        <v>83.4</v>
      </c>
      <c r="F148" s="604">
        <v>416274.5</v>
      </c>
    </row>
    <row r="149" spans="1:6" ht="15.75" thickBot="1">
      <c r="A149" s="902"/>
      <c r="B149" s="578" t="s">
        <v>97</v>
      </c>
      <c r="C149" s="570" t="s">
        <v>438</v>
      </c>
      <c r="D149" s="570" t="s">
        <v>438</v>
      </c>
      <c r="E149" s="570" t="s">
        <v>438</v>
      </c>
      <c r="F149" s="570" t="s">
        <v>438</v>
      </c>
    </row>
    <row r="150" spans="1:6" ht="15.75" thickBot="1">
      <c r="A150" s="902"/>
      <c r="B150" s="578" t="s">
        <v>98</v>
      </c>
      <c r="C150" s="570">
        <v>3</v>
      </c>
      <c r="D150" s="570">
        <v>203</v>
      </c>
      <c r="E150" s="570">
        <v>67.7</v>
      </c>
      <c r="F150" s="604">
        <v>26668.25</v>
      </c>
    </row>
    <row r="151" spans="1:6" ht="15.75" thickBot="1">
      <c r="A151" s="902"/>
      <c r="B151" s="578" t="s">
        <v>99</v>
      </c>
      <c r="C151" s="570">
        <v>1</v>
      </c>
      <c r="D151" s="570">
        <v>94</v>
      </c>
      <c r="E151" s="570">
        <v>94</v>
      </c>
      <c r="F151" s="604">
        <v>12162.39</v>
      </c>
    </row>
    <row r="152" spans="1:6" ht="15.75" thickBot="1">
      <c r="A152" s="902"/>
      <c r="B152" s="578" t="s">
        <v>100</v>
      </c>
      <c r="C152" s="570">
        <v>10</v>
      </c>
      <c r="D152" s="570">
        <v>353</v>
      </c>
      <c r="E152" s="570">
        <v>35.299999999999997</v>
      </c>
      <c r="F152" s="604">
        <v>46357.04</v>
      </c>
    </row>
    <row r="153" spans="1:6" ht="30.75" thickBot="1">
      <c r="A153" s="902"/>
      <c r="B153" s="578" t="s">
        <v>101</v>
      </c>
      <c r="C153" s="570">
        <v>9</v>
      </c>
      <c r="D153" s="570">
        <v>109</v>
      </c>
      <c r="E153" s="570">
        <v>12.1</v>
      </c>
      <c r="F153" s="604">
        <v>14339.26</v>
      </c>
    </row>
    <row r="154" spans="1:6" ht="15.75" thickBot="1">
      <c r="A154" s="902"/>
      <c r="B154" s="578" t="s">
        <v>102</v>
      </c>
      <c r="C154" s="570">
        <v>36</v>
      </c>
      <c r="D154" s="585">
        <v>1758</v>
      </c>
      <c r="E154" s="570">
        <v>48.8</v>
      </c>
      <c r="F154" s="604">
        <v>230577.63</v>
      </c>
    </row>
    <row r="155" spans="1:6" ht="15.75" thickBot="1">
      <c r="A155" s="902"/>
      <c r="B155" s="578" t="s">
        <v>103</v>
      </c>
      <c r="C155" s="570">
        <v>1</v>
      </c>
      <c r="D155" s="570">
        <v>73</v>
      </c>
      <c r="E155" s="570">
        <v>73</v>
      </c>
      <c r="F155" s="604">
        <v>9777.4599999999991</v>
      </c>
    </row>
    <row r="156" spans="1:6" ht="15.75" thickBot="1">
      <c r="A156" s="902"/>
      <c r="B156" s="578" t="s">
        <v>104</v>
      </c>
      <c r="C156" s="570">
        <v>9</v>
      </c>
      <c r="D156" s="570">
        <v>250</v>
      </c>
      <c r="E156" s="570">
        <v>27.8</v>
      </c>
      <c r="F156" s="604">
        <v>32595</v>
      </c>
    </row>
    <row r="157" spans="1:6" ht="15.75" thickBot="1">
      <c r="A157" s="902"/>
      <c r="B157" s="578" t="s">
        <v>105</v>
      </c>
      <c r="C157" s="570">
        <v>5</v>
      </c>
      <c r="D157" s="570">
        <v>190</v>
      </c>
      <c r="E157" s="570">
        <v>38</v>
      </c>
      <c r="F157" s="604">
        <v>24710.11</v>
      </c>
    </row>
    <row r="158" spans="1:6" ht="15.75" thickBot="1">
      <c r="A158" s="902"/>
      <c r="B158" s="578" t="s">
        <v>106</v>
      </c>
      <c r="C158" s="570">
        <v>1</v>
      </c>
      <c r="D158" s="570">
        <v>10</v>
      </c>
      <c r="E158" s="570">
        <v>10</v>
      </c>
      <c r="F158" s="604">
        <v>1306.3399999999999</v>
      </c>
    </row>
    <row r="159" spans="1:6" ht="15.75" thickBot="1">
      <c r="A159" s="902"/>
      <c r="B159" s="578" t="s">
        <v>107</v>
      </c>
      <c r="C159" s="570" t="s">
        <v>438</v>
      </c>
      <c r="D159" s="570" t="s">
        <v>438</v>
      </c>
      <c r="E159" s="570" t="s">
        <v>438</v>
      </c>
      <c r="F159" s="570" t="s">
        <v>438</v>
      </c>
    </row>
    <row r="160" spans="1:6" ht="15.75" thickBot="1">
      <c r="A160" s="902"/>
      <c r="B160" s="578" t="s">
        <v>24</v>
      </c>
      <c r="C160" s="570" t="s">
        <v>438</v>
      </c>
      <c r="D160" s="570" t="s">
        <v>438</v>
      </c>
      <c r="E160" s="570" t="s">
        <v>438</v>
      </c>
      <c r="F160" s="570" t="s">
        <v>438</v>
      </c>
    </row>
    <row r="161" spans="1:6" ht="15.75" thickBot="1">
      <c r="A161" s="902"/>
      <c r="B161" s="578" t="s">
        <v>25</v>
      </c>
      <c r="C161" s="570">
        <v>2</v>
      </c>
      <c r="D161" s="570">
        <v>65</v>
      </c>
      <c r="E161" s="570">
        <v>32.5</v>
      </c>
      <c r="F161" s="604">
        <v>8531.75</v>
      </c>
    </row>
    <row r="162" spans="1:6" ht="15.75" thickBot="1">
      <c r="A162" s="902"/>
      <c r="B162" s="578" t="s">
        <v>26</v>
      </c>
      <c r="C162" s="570">
        <v>79</v>
      </c>
      <c r="D162" s="585">
        <v>3848</v>
      </c>
      <c r="E162" s="570">
        <v>48.7</v>
      </c>
      <c r="F162" s="604">
        <v>503715.06</v>
      </c>
    </row>
    <row r="163" spans="1:6" ht="15.75" thickBot="1">
      <c r="A163" s="903"/>
      <c r="B163" s="578" t="s">
        <v>27</v>
      </c>
      <c r="C163" s="570">
        <v>2</v>
      </c>
      <c r="D163" s="570">
        <v>32</v>
      </c>
      <c r="E163" s="570">
        <v>16</v>
      </c>
      <c r="F163" s="604">
        <v>4198.12</v>
      </c>
    </row>
    <row r="165" spans="1:6" ht="15.75" thickBot="1">
      <c r="A165" s="603" t="s">
        <v>1718</v>
      </c>
    </row>
    <row r="166" spans="1:6" ht="30.75" thickBot="1">
      <c r="A166" s="587" t="s">
        <v>1178</v>
      </c>
      <c r="B166" s="588" t="s">
        <v>1188</v>
      </c>
      <c r="C166" s="588" t="s">
        <v>1179</v>
      </c>
      <c r="D166" s="588" t="s">
        <v>1180</v>
      </c>
      <c r="E166" s="588" t="s">
        <v>1181</v>
      </c>
      <c r="F166" s="588" t="s">
        <v>1203</v>
      </c>
    </row>
    <row r="167" spans="1:6" ht="30.75" thickBot="1">
      <c r="A167" s="901" t="s">
        <v>1285</v>
      </c>
      <c r="B167" s="578" t="s">
        <v>139</v>
      </c>
      <c r="C167" s="570">
        <v>230</v>
      </c>
      <c r="D167" s="604">
        <v>7784</v>
      </c>
      <c r="E167" s="570">
        <v>33.799999999999997</v>
      </c>
      <c r="F167" s="604">
        <v>1714742.27</v>
      </c>
    </row>
    <row r="168" spans="1:6" ht="90.75" thickBot="1">
      <c r="A168" s="902"/>
      <c r="B168" s="597" t="s">
        <v>1286</v>
      </c>
      <c r="C168" s="570">
        <v>15</v>
      </c>
      <c r="D168" s="570">
        <v>587</v>
      </c>
      <c r="E168" s="570">
        <v>39.1</v>
      </c>
      <c r="F168" s="604">
        <v>135678.87</v>
      </c>
    </row>
    <row r="169" spans="1:6" ht="75.75" thickBot="1">
      <c r="A169" s="902"/>
      <c r="B169" s="597" t="s">
        <v>1287</v>
      </c>
      <c r="C169" s="570">
        <v>6</v>
      </c>
      <c r="D169" s="570">
        <v>237</v>
      </c>
      <c r="E169" s="570">
        <v>39.5</v>
      </c>
      <c r="F169" s="604">
        <v>45317.279999999999</v>
      </c>
    </row>
    <row r="170" spans="1:6" ht="75.75" thickBot="1">
      <c r="A170" s="902"/>
      <c r="B170" s="597" t="s">
        <v>1288</v>
      </c>
      <c r="C170" s="570">
        <v>2</v>
      </c>
      <c r="D170" s="570">
        <v>111</v>
      </c>
      <c r="E170" s="570">
        <v>55.5</v>
      </c>
      <c r="F170" s="604">
        <v>19144.189999999999</v>
      </c>
    </row>
    <row r="171" spans="1:6" ht="60.75" thickBot="1">
      <c r="A171" s="902"/>
      <c r="B171" s="597" t="s">
        <v>1289</v>
      </c>
      <c r="C171" s="570">
        <v>2</v>
      </c>
      <c r="D171" s="570">
        <v>18</v>
      </c>
      <c r="E171" s="570">
        <v>9</v>
      </c>
      <c r="F171" s="604">
        <v>3892.32</v>
      </c>
    </row>
    <row r="172" spans="1:6" ht="75.75" thickBot="1">
      <c r="A172" s="902"/>
      <c r="B172" s="597" t="s">
        <v>1290</v>
      </c>
      <c r="C172" s="570">
        <v>1</v>
      </c>
      <c r="D172" s="570">
        <v>52</v>
      </c>
      <c r="E172" s="570">
        <v>52</v>
      </c>
      <c r="F172" s="604">
        <v>11305.44</v>
      </c>
    </row>
    <row r="173" spans="1:6" ht="45.75" thickBot="1">
      <c r="A173" s="902"/>
      <c r="B173" s="597" t="s">
        <v>1291</v>
      </c>
      <c r="C173" s="570">
        <v>7</v>
      </c>
      <c r="D173" s="570">
        <v>167</v>
      </c>
      <c r="E173" s="570">
        <v>23.9</v>
      </c>
      <c r="F173" s="604">
        <v>38267.279999999999</v>
      </c>
    </row>
    <row r="174" spans="1:6" ht="60.75" thickBot="1">
      <c r="A174" s="902"/>
      <c r="B174" s="597" t="s">
        <v>1292</v>
      </c>
      <c r="C174" s="570">
        <v>5</v>
      </c>
      <c r="D174" s="570">
        <v>219</v>
      </c>
      <c r="E174" s="570">
        <v>43.8</v>
      </c>
      <c r="F174" s="604">
        <v>53434.080000000002</v>
      </c>
    </row>
    <row r="175" spans="1:6" ht="120.75" thickBot="1">
      <c r="A175" s="902"/>
      <c r="B175" s="597" t="s">
        <v>1281</v>
      </c>
      <c r="C175" s="570">
        <v>10</v>
      </c>
      <c r="D175" s="570">
        <v>299</v>
      </c>
      <c r="E175" s="570">
        <v>29.9</v>
      </c>
      <c r="F175" s="604">
        <v>85889.16</v>
      </c>
    </row>
    <row r="176" spans="1:6" ht="60.75" thickBot="1">
      <c r="A176" s="902"/>
      <c r="B176" s="597" t="s">
        <v>1293</v>
      </c>
      <c r="C176" s="570">
        <v>1</v>
      </c>
      <c r="D176" s="570">
        <v>30</v>
      </c>
      <c r="E176" s="570">
        <v>30</v>
      </c>
      <c r="F176" s="604">
        <v>6285.6</v>
      </c>
    </row>
    <row r="177" spans="1:6" ht="45.75" thickBot="1">
      <c r="A177" s="902"/>
      <c r="B177" s="597" t="s">
        <v>1294</v>
      </c>
      <c r="C177" s="570">
        <v>1</v>
      </c>
      <c r="D177" s="570">
        <v>53</v>
      </c>
      <c r="E177" s="570">
        <v>53</v>
      </c>
      <c r="F177" s="604">
        <v>13195.23</v>
      </c>
    </row>
    <row r="178" spans="1:6" ht="60.75" thickBot="1">
      <c r="A178" s="902"/>
      <c r="B178" s="597" t="s">
        <v>1295</v>
      </c>
      <c r="C178" s="570">
        <v>1</v>
      </c>
      <c r="D178" s="570">
        <v>109</v>
      </c>
      <c r="E178" s="570">
        <v>109</v>
      </c>
      <c r="F178" s="604">
        <v>23167.87</v>
      </c>
    </row>
    <row r="179" spans="1:6" ht="60.75" thickBot="1">
      <c r="A179" s="903"/>
      <c r="B179" s="597" t="s">
        <v>1296</v>
      </c>
      <c r="C179" s="570">
        <v>3</v>
      </c>
      <c r="D179" s="570">
        <v>137</v>
      </c>
      <c r="E179" s="570">
        <v>45.7</v>
      </c>
      <c r="F179" s="604">
        <v>32537.73</v>
      </c>
    </row>
    <row r="181" spans="1:6" ht="15.75" thickBot="1">
      <c r="A181" s="589" t="s">
        <v>1297</v>
      </c>
    </row>
    <row r="182" spans="1:6" ht="30.75" thickBot="1">
      <c r="A182" s="587" t="s">
        <v>1178</v>
      </c>
      <c r="B182" s="588" t="s">
        <v>1201</v>
      </c>
      <c r="C182" s="588" t="s">
        <v>1179</v>
      </c>
      <c r="D182" s="588" t="s">
        <v>1180</v>
      </c>
      <c r="E182" s="588" t="s">
        <v>1181</v>
      </c>
      <c r="F182" s="588" t="s">
        <v>1203</v>
      </c>
    </row>
    <row r="183" spans="1:6" ht="15.75" thickBot="1">
      <c r="A183" s="901" t="s">
        <v>1183</v>
      </c>
      <c r="B183" s="578" t="s">
        <v>3</v>
      </c>
      <c r="C183" s="570">
        <v>2</v>
      </c>
      <c r="D183" s="570">
        <v>14</v>
      </c>
      <c r="E183" s="570">
        <v>7</v>
      </c>
      <c r="F183" s="604">
        <v>3302.21</v>
      </c>
    </row>
    <row r="184" spans="1:6" ht="15.75" thickBot="1">
      <c r="A184" s="902"/>
      <c r="B184" s="578" t="s">
        <v>88</v>
      </c>
      <c r="C184" s="570">
        <v>8</v>
      </c>
      <c r="D184" s="570">
        <v>241</v>
      </c>
      <c r="E184" s="570">
        <v>30.1</v>
      </c>
      <c r="F184" s="604">
        <v>50998.5</v>
      </c>
    </row>
    <row r="185" spans="1:6" ht="15.75" thickBot="1">
      <c r="A185" s="902"/>
      <c r="B185" s="578" t="s">
        <v>89</v>
      </c>
      <c r="C185" s="570">
        <v>12</v>
      </c>
      <c r="D185" s="570">
        <v>349</v>
      </c>
      <c r="E185" s="570">
        <v>29.1</v>
      </c>
      <c r="F185" s="604">
        <v>78667.56</v>
      </c>
    </row>
    <row r="186" spans="1:6" ht="15.75" thickBot="1">
      <c r="A186" s="902"/>
      <c r="B186" s="578" t="s">
        <v>91</v>
      </c>
      <c r="C186" s="570">
        <v>12</v>
      </c>
      <c r="D186" s="570">
        <v>442</v>
      </c>
      <c r="E186" s="570">
        <v>36.799999999999997</v>
      </c>
      <c r="F186" s="604">
        <v>99757.37</v>
      </c>
    </row>
    <row r="187" spans="1:6" ht="15.75" thickBot="1">
      <c r="A187" s="902"/>
      <c r="B187" s="578" t="s">
        <v>90</v>
      </c>
      <c r="C187" s="570">
        <v>13</v>
      </c>
      <c r="D187" s="570">
        <v>591</v>
      </c>
      <c r="E187" s="570">
        <v>45.5</v>
      </c>
      <c r="F187" s="604">
        <v>121325.03</v>
      </c>
    </row>
    <row r="188" spans="1:6" ht="15.75" thickBot="1">
      <c r="A188" s="902"/>
      <c r="B188" s="578" t="s">
        <v>92</v>
      </c>
      <c r="C188" s="570">
        <v>8</v>
      </c>
      <c r="D188" s="570">
        <v>342</v>
      </c>
      <c r="E188" s="570">
        <v>42.8</v>
      </c>
      <c r="F188" s="604">
        <v>72872.2</v>
      </c>
    </row>
    <row r="189" spans="1:6" ht="15.75" thickBot="1">
      <c r="A189" s="902"/>
      <c r="B189" s="578" t="s">
        <v>93</v>
      </c>
      <c r="C189" s="570">
        <v>7</v>
      </c>
      <c r="D189" s="570">
        <v>256</v>
      </c>
      <c r="E189" s="570">
        <v>36.6</v>
      </c>
      <c r="F189" s="604">
        <v>61064.639999999999</v>
      </c>
    </row>
    <row r="190" spans="1:6" ht="15.75" thickBot="1">
      <c r="A190" s="902"/>
      <c r="B190" s="578" t="s">
        <v>94</v>
      </c>
      <c r="C190" s="570">
        <v>5</v>
      </c>
      <c r="D190" s="570">
        <v>165</v>
      </c>
      <c r="E190" s="570">
        <v>33</v>
      </c>
      <c r="F190" s="604">
        <v>37154.379999999997</v>
      </c>
    </row>
    <row r="191" spans="1:6" ht="15.75" thickBot="1">
      <c r="A191" s="902"/>
      <c r="B191" s="578" t="s">
        <v>95</v>
      </c>
      <c r="C191" s="570">
        <v>14</v>
      </c>
      <c r="D191" s="570">
        <v>311</v>
      </c>
      <c r="E191" s="570">
        <v>22.2</v>
      </c>
      <c r="F191" s="604">
        <v>72546.84</v>
      </c>
    </row>
    <row r="192" spans="1:6" ht="15.75" thickBot="1">
      <c r="A192" s="902"/>
      <c r="B192" s="578" t="s">
        <v>96</v>
      </c>
      <c r="C192" s="570">
        <v>16</v>
      </c>
      <c r="D192" s="570">
        <v>761</v>
      </c>
      <c r="E192" s="570">
        <v>47.6</v>
      </c>
      <c r="F192" s="604">
        <v>163983.53</v>
      </c>
    </row>
    <row r="193" spans="1:6" ht="15.75" thickBot="1">
      <c r="A193" s="902"/>
      <c r="B193" s="578" t="s">
        <v>97</v>
      </c>
      <c r="C193" s="570">
        <v>16</v>
      </c>
      <c r="D193" s="570">
        <v>777</v>
      </c>
      <c r="E193" s="570">
        <v>48.6</v>
      </c>
      <c r="F193" s="604">
        <v>179418.2</v>
      </c>
    </row>
    <row r="194" spans="1:6" ht="15.75" thickBot="1">
      <c r="A194" s="902"/>
      <c r="B194" s="578" t="s">
        <v>98</v>
      </c>
      <c r="C194" s="570">
        <v>9</v>
      </c>
      <c r="D194" s="570">
        <v>283</v>
      </c>
      <c r="E194" s="570">
        <v>31.4</v>
      </c>
      <c r="F194" s="604">
        <v>63533.08</v>
      </c>
    </row>
    <row r="195" spans="1:6" ht="15.75" thickBot="1">
      <c r="A195" s="902"/>
      <c r="B195" s="578" t="s">
        <v>99</v>
      </c>
      <c r="C195" s="570">
        <v>9</v>
      </c>
      <c r="D195" s="570">
        <v>190</v>
      </c>
      <c r="E195" s="570">
        <v>21.1</v>
      </c>
      <c r="F195" s="604">
        <v>43638.34</v>
      </c>
    </row>
    <row r="196" spans="1:6" ht="15.75" thickBot="1">
      <c r="A196" s="902"/>
      <c r="B196" s="578" t="s">
        <v>100</v>
      </c>
      <c r="C196" s="570">
        <v>11</v>
      </c>
      <c r="D196" s="570">
        <v>411</v>
      </c>
      <c r="E196" s="570">
        <v>37.4</v>
      </c>
      <c r="F196" s="604">
        <v>86590.45</v>
      </c>
    </row>
    <row r="197" spans="1:6" ht="30.75" thickBot="1">
      <c r="A197" s="902"/>
      <c r="B197" s="578" t="s">
        <v>101</v>
      </c>
      <c r="C197" s="570">
        <v>1</v>
      </c>
      <c r="D197" s="570">
        <v>35</v>
      </c>
      <c r="E197" s="570">
        <v>35</v>
      </c>
      <c r="F197" s="604">
        <v>8255.52</v>
      </c>
    </row>
    <row r="198" spans="1:6" ht="15.75" thickBot="1">
      <c r="A198" s="902"/>
      <c r="B198" s="578" t="s">
        <v>102</v>
      </c>
      <c r="C198" s="570">
        <v>20</v>
      </c>
      <c r="D198" s="570">
        <v>836</v>
      </c>
      <c r="E198" s="570">
        <v>41.8</v>
      </c>
      <c r="F198" s="604">
        <v>185870.13</v>
      </c>
    </row>
    <row r="199" spans="1:6" ht="15.75" thickBot="1">
      <c r="A199" s="902"/>
      <c r="B199" s="578" t="s">
        <v>103</v>
      </c>
      <c r="C199" s="570">
        <v>12</v>
      </c>
      <c r="D199" s="570">
        <v>525</v>
      </c>
      <c r="E199" s="570">
        <v>43.8</v>
      </c>
      <c r="F199" s="604">
        <v>113796.95</v>
      </c>
    </row>
    <row r="200" spans="1:6" ht="15.75" thickBot="1">
      <c r="A200" s="902"/>
      <c r="B200" s="578" t="s">
        <v>104</v>
      </c>
      <c r="C200" s="570">
        <v>25</v>
      </c>
      <c r="D200" s="570">
        <v>772</v>
      </c>
      <c r="E200" s="570">
        <v>30.9</v>
      </c>
      <c r="F200" s="604">
        <v>177708.89</v>
      </c>
    </row>
    <row r="201" spans="1:6" ht="15.75" thickBot="1">
      <c r="A201" s="902"/>
      <c r="B201" s="578" t="s">
        <v>105</v>
      </c>
      <c r="C201" s="570">
        <v>10</v>
      </c>
      <c r="D201" s="570">
        <v>266</v>
      </c>
      <c r="E201" s="570">
        <v>26.6</v>
      </c>
      <c r="F201" s="604">
        <v>61562.559999999998</v>
      </c>
    </row>
    <row r="202" spans="1:6" ht="15.75" thickBot="1">
      <c r="A202" s="902"/>
      <c r="B202" s="578" t="s">
        <v>106</v>
      </c>
      <c r="C202" s="570">
        <v>6</v>
      </c>
      <c r="D202" s="570">
        <v>116</v>
      </c>
      <c r="E202" s="570">
        <v>19.3</v>
      </c>
      <c r="F202" s="604">
        <v>27536.83</v>
      </c>
    </row>
    <row r="203" spans="1:6" ht="15.75" thickBot="1">
      <c r="A203" s="902"/>
      <c r="B203" s="578" t="s">
        <v>107</v>
      </c>
      <c r="C203" s="570">
        <v>3</v>
      </c>
      <c r="D203" s="570">
        <v>85</v>
      </c>
      <c r="E203" s="570">
        <v>28.3</v>
      </c>
      <c r="F203" s="604">
        <v>18408.900000000001</v>
      </c>
    </row>
    <row r="204" spans="1:6" ht="15.75" thickBot="1">
      <c r="A204" s="902"/>
      <c r="B204" s="578" t="s">
        <v>24</v>
      </c>
      <c r="C204" s="570">
        <v>6</v>
      </c>
      <c r="D204" s="570">
        <v>155</v>
      </c>
      <c r="E204" s="570">
        <v>25.8</v>
      </c>
      <c r="F204" s="604">
        <v>33714.019999999997</v>
      </c>
    </row>
    <row r="205" spans="1:6" ht="15.75" thickBot="1">
      <c r="A205" s="902"/>
      <c r="B205" s="578" t="s">
        <v>25</v>
      </c>
      <c r="C205" s="570">
        <v>19</v>
      </c>
      <c r="D205" s="570">
        <v>544</v>
      </c>
      <c r="E205" s="570">
        <v>28.6</v>
      </c>
      <c r="F205" s="604">
        <v>126908.26</v>
      </c>
    </row>
    <row r="206" spans="1:6" ht="15.75" thickBot="1">
      <c r="A206" s="902"/>
      <c r="B206" s="578" t="s">
        <v>26</v>
      </c>
      <c r="C206" s="570">
        <v>22</v>
      </c>
      <c r="D206" s="570">
        <v>933</v>
      </c>
      <c r="E206" s="570">
        <v>42.4</v>
      </c>
      <c r="F206" s="604">
        <v>203916.6</v>
      </c>
    </row>
    <row r="207" spans="1:6" ht="15.75" thickBot="1">
      <c r="A207" s="903"/>
      <c r="B207" s="578" t="s">
        <v>27</v>
      </c>
      <c r="C207" s="570">
        <v>8</v>
      </c>
      <c r="D207" s="570">
        <v>403</v>
      </c>
      <c r="E207" s="570">
        <v>50.4</v>
      </c>
      <c r="F207" s="604">
        <v>90326.33</v>
      </c>
    </row>
    <row r="209" spans="1:8" ht="15.75" thickBot="1">
      <c r="A209" s="603" t="s">
        <v>1719</v>
      </c>
    </row>
    <row r="210" spans="1:8" ht="30.75" thickBot="1">
      <c r="A210" s="587" t="s">
        <v>1188</v>
      </c>
      <c r="B210" s="588" t="s">
        <v>1179</v>
      </c>
      <c r="C210" s="588" t="s">
        <v>1180</v>
      </c>
      <c r="D210" s="588" t="s">
        <v>1181</v>
      </c>
      <c r="E210" s="588" t="s">
        <v>1203</v>
      </c>
    </row>
    <row r="211" spans="1:8" ht="60.75" thickBot="1">
      <c r="A211" s="598" t="s">
        <v>1296</v>
      </c>
      <c r="B211" s="570">
        <v>4</v>
      </c>
      <c r="C211" s="570">
        <v>333</v>
      </c>
      <c r="D211" s="570">
        <v>83.25</v>
      </c>
      <c r="E211" s="604">
        <v>43939.22</v>
      </c>
    </row>
    <row r="213" spans="1:8" ht="15.75" thickBot="1">
      <c r="A213" s="603" t="s">
        <v>1720</v>
      </c>
    </row>
    <row r="214" spans="1:8" ht="30.75" thickBot="1">
      <c r="A214" s="587" t="s">
        <v>1201</v>
      </c>
      <c r="B214" s="588" t="s">
        <v>1179</v>
      </c>
      <c r="C214" s="588" t="s">
        <v>1180</v>
      </c>
      <c r="D214" s="588" t="s">
        <v>1181</v>
      </c>
      <c r="E214" s="588" t="s">
        <v>1203</v>
      </c>
    </row>
    <row r="215" spans="1:8" ht="15.75" thickBot="1">
      <c r="A215" s="804" t="s">
        <v>95</v>
      </c>
      <c r="B215" s="570">
        <v>1</v>
      </c>
      <c r="C215" s="570">
        <v>181</v>
      </c>
      <c r="D215" s="570">
        <v>181</v>
      </c>
      <c r="E215" s="604">
        <v>23999.21</v>
      </c>
    </row>
    <row r="216" spans="1:8" ht="15.75" thickBot="1">
      <c r="A216" s="804" t="s">
        <v>96</v>
      </c>
      <c r="B216" s="570">
        <v>1</v>
      </c>
      <c r="C216" s="570">
        <v>59</v>
      </c>
      <c r="D216" s="570">
        <v>59</v>
      </c>
      <c r="E216" s="604">
        <v>7723.1</v>
      </c>
    </row>
    <row r="217" spans="1:8" ht="15.75" thickBot="1">
      <c r="A217" s="804" t="s">
        <v>100</v>
      </c>
      <c r="B217" s="570">
        <v>1</v>
      </c>
      <c r="C217" s="570">
        <v>79</v>
      </c>
      <c r="D217" s="570">
        <v>79</v>
      </c>
      <c r="E217" s="604">
        <v>10347.65</v>
      </c>
    </row>
    <row r="218" spans="1:8" ht="15.75" thickBot="1">
      <c r="A218" s="804" t="s">
        <v>26</v>
      </c>
      <c r="B218" s="570">
        <v>1</v>
      </c>
      <c r="C218" s="570">
        <v>14</v>
      </c>
      <c r="D218" s="570">
        <v>14</v>
      </c>
      <c r="E218" s="604">
        <v>1869.25</v>
      </c>
    </row>
    <row r="222" spans="1:8" ht="16.5">
      <c r="A222" s="232" t="s">
        <v>455</v>
      </c>
      <c r="B222" s="233"/>
      <c r="C222" s="233"/>
      <c r="D222" s="233"/>
      <c r="E222" s="233"/>
      <c r="F222" s="233"/>
      <c r="G222" s="233"/>
      <c r="H222" s="233"/>
    </row>
    <row r="223" spans="1:8">
      <c r="A223" s="234"/>
      <c r="B223" s="233"/>
      <c r="C223" s="233"/>
      <c r="D223" s="233"/>
      <c r="E223" s="233"/>
      <c r="F223" s="233"/>
      <c r="G223" s="233"/>
      <c r="H223" s="233"/>
    </row>
    <row r="224" spans="1:8">
      <c r="A224" s="233" t="s">
        <v>456</v>
      </c>
      <c r="B224" s="233"/>
      <c r="C224" s="233"/>
      <c r="D224" s="233"/>
      <c r="E224" s="233"/>
      <c r="F224" s="233"/>
      <c r="G224" s="233"/>
      <c r="H224" s="233"/>
    </row>
    <row r="225" spans="1:8">
      <c r="A225" s="233" t="s">
        <v>457</v>
      </c>
      <c r="B225" s="233"/>
      <c r="C225" s="233"/>
      <c r="D225" s="233"/>
      <c r="E225" s="233"/>
      <c r="F225" s="233"/>
      <c r="G225" s="233"/>
      <c r="H225" s="233"/>
    </row>
    <row r="226" spans="1:8">
      <c r="A226" s="234"/>
      <c r="B226" s="233"/>
      <c r="C226" s="233"/>
      <c r="D226" s="233"/>
      <c r="E226" s="233"/>
      <c r="F226" s="233"/>
      <c r="G226" s="233"/>
      <c r="H226" s="233"/>
    </row>
    <row r="227" spans="1:8">
      <c r="A227" s="235" t="s">
        <v>458</v>
      </c>
      <c r="B227" s="233"/>
      <c r="C227" s="233"/>
      <c r="D227" s="233"/>
      <c r="E227" s="233"/>
      <c r="F227" s="233"/>
      <c r="G227" s="233"/>
      <c r="H227" s="233"/>
    </row>
    <row r="228" spans="1:8" ht="15.75" thickBot="1">
      <c r="A228" s="233"/>
      <c r="B228" s="233"/>
      <c r="C228" s="236"/>
      <c r="D228" s="236"/>
      <c r="E228" s="236"/>
      <c r="F228" s="236"/>
      <c r="G228" s="236"/>
      <c r="H228" s="236"/>
    </row>
    <row r="229" spans="1:8" ht="15.75" thickBot="1">
      <c r="A229" s="913" t="s">
        <v>439</v>
      </c>
      <c r="B229" s="913" t="s">
        <v>1</v>
      </c>
      <c r="C229" s="910" t="s">
        <v>459</v>
      </c>
      <c r="D229" s="911"/>
      <c r="E229" s="911"/>
      <c r="F229" s="911"/>
      <c r="G229" s="911"/>
      <c r="H229" s="912"/>
    </row>
    <row r="230" spans="1:8" ht="15.75" thickBot="1">
      <c r="A230" s="917"/>
      <c r="B230" s="917"/>
      <c r="C230" s="913" t="s">
        <v>460</v>
      </c>
      <c r="D230" s="910" t="s">
        <v>461</v>
      </c>
      <c r="E230" s="911"/>
      <c r="F230" s="912"/>
      <c r="G230" s="910" t="s">
        <v>462</v>
      </c>
      <c r="H230" s="912"/>
    </row>
    <row r="231" spans="1:8" ht="15.75" thickBot="1">
      <c r="A231" s="914"/>
      <c r="B231" s="914"/>
      <c r="C231" s="914"/>
      <c r="D231" s="810" t="s">
        <v>463</v>
      </c>
      <c r="E231" s="238" t="s">
        <v>464</v>
      </c>
      <c r="F231" s="238" t="s">
        <v>465</v>
      </c>
      <c r="G231" s="810" t="s">
        <v>466</v>
      </c>
      <c r="H231" s="810" t="s">
        <v>467</v>
      </c>
    </row>
    <row r="232" spans="1:8" ht="15.75" thickBot="1">
      <c r="A232" s="807">
        <v>1</v>
      </c>
      <c r="B232" s="810">
        <v>2</v>
      </c>
      <c r="C232" s="240">
        <v>3</v>
      </c>
      <c r="D232" s="240">
        <v>4</v>
      </c>
      <c r="E232" s="240">
        <v>5</v>
      </c>
      <c r="F232" s="240">
        <v>6</v>
      </c>
      <c r="G232" s="240">
        <v>7</v>
      </c>
      <c r="H232" s="240">
        <v>8</v>
      </c>
    </row>
    <row r="233" spans="1:8" ht="15.75" thickBot="1">
      <c r="A233" s="807">
        <v>1</v>
      </c>
      <c r="B233" s="241" t="s">
        <v>3</v>
      </c>
      <c r="C233" s="240">
        <v>9</v>
      </c>
      <c r="D233" s="240">
        <v>0</v>
      </c>
      <c r="E233" s="240">
        <v>1</v>
      </c>
      <c r="F233" s="240">
        <v>8</v>
      </c>
      <c r="G233" s="240">
        <v>4</v>
      </c>
      <c r="H233" s="240">
        <v>5</v>
      </c>
    </row>
    <row r="234" spans="1:8" ht="15.75" thickBot="1">
      <c r="A234" s="807">
        <v>2</v>
      </c>
      <c r="B234" s="241" t="s">
        <v>88</v>
      </c>
      <c r="C234" s="240">
        <v>19</v>
      </c>
      <c r="D234" s="240">
        <v>0</v>
      </c>
      <c r="E234" s="240">
        <v>1</v>
      </c>
      <c r="F234" s="240">
        <v>18</v>
      </c>
      <c r="G234" s="240">
        <v>9</v>
      </c>
      <c r="H234" s="240">
        <v>10</v>
      </c>
    </row>
    <row r="235" spans="1:8" ht="15.75" thickBot="1">
      <c r="A235" s="807">
        <v>3</v>
      </c>
      <c r="B235" s="241" t="s">
        <v>89</v>
      </c>
      <c r="C235" s="240">
        <v>49</v>
      </c>
      <c r="D235" s="240">
        <v>0</v>
      </c>
      <c r="E235" s="240">
        <v>11</v>
      </c>
      <c r="F235" s="240">
        <v>38</v>
      </c>
      <c r="G235" s="240">
        <v>19</v>
      </c>
      <c r="H235" s="240">
        <v>30</v>
      </c>
    </row>
    <row r="236" spans="1:8" ht="15.75" thickBot="1">
      <c r="A236" s="807">
        <v>4</v>
      </c>
      <c r="B236" s="241" t="s">
        <v>90</v>
      </c>
      <c r="C236" s="240">
        <v>44</v>
      </c>
      <c r="D236" s="240">
        <v>2</v>
      </c>
      <c r="E236" s="240">
        <v>8</v>
      </c>
      <c r="F236" s="240">
        <v>34</v>
      </c>
      <c r="G236" s="240">
        <v>18</v>
      </c>
      <c r="H236" s="240">
        <v>26</v>
      </c>
    </row>
    <row r="237" spans="1:8" ht="15.75" thickBot="1">
      <c r="A237" s="807">
        <v>5</v>
      </c>
      <c r="B237" s="241" t="s">
        <v>91</v>
      </c>
      <c r="C237" s="240">
        <v>58</v>
      </c>
      <c r="D237" s="240">
        <v>1</v>
      </c>
      <c r="E237" s="240">
        <v>12</v>
      </c>
      <c r="F237" s="240">
        <v>45</v>
      </c>
      <c r="G237" s="240">
        <v>17</v>
      </c>
      <c r="H237" s="240">
        <v>41</v>
      </c>
    </row>
    <row r="238" spans="1:8" ht="15.75" thickBot="1">
      <c r="A238" s="807">
        <v>6</v>
      </c>
      <c r="B238" s="241" t="s">
        <v>92</v>
      </c>
      <c r="C238" s="240">
        <v>46</v>
      </c>
      <c r="D238" s="240">
        <v>5</v>
      </c>
      <c r="E238" s="240">
        <v>8</v>
      </c>
      <c r="F238" s="240">
        <v>33</v>
      </c>
      <c r="G238" s="240">
        <v>17</v>
      </c>
      <c r="H238" s="240">
        <v>29</v>
      </c>
    </row>
    <row r="239" spans="1:8" ht="15.75" thickBot="1">
      <c r="A239" s="807">
        <v>7</v>
      </c>
      <c r="B239" s="241" t="s">
        <v>24</v>
      </c>
      <c r="C239" s="240">
        <v>2</v>
      </c>
      <c r="D239" s="240">
        <v>1</v>
      </c>
      <c r="E239" s="240">
        <v>0</v>
      </c>
      <c r="F239" s="240">
        <v>1</v>
      </c>
      <c r="G239" s="240">
        <v>1</v>
      </c>
      <c r="H239" s="240">
        <v>1</v>
      </c>
    </row>
    <row r="240" spans="1:8" ht="15.75" thickBot="1">
      <c r="A240" s="807">
        <v>8</v>
      </c>
      <c r="B240" s="241" t="s">
        <v>93</v>
      </c>
      <c r="C240" s="240">
        <v>19</v>
      </c>
      <c r="D240" s="240">
        <v>2</v>
      </c>
      <c r="E240" s="240">
        <v>4</v>
      </c>
      <c r="F240" s="240">
        <v>13</v>
      </c>
      <c r="G240" s="240">
        <v>6</v>
      </c>
      <c r="H240" s="240">
        <v>13</v>
      </c>
    </row>
    <row r="241" spans="1:8" ht="15.75" thickBot="1">
      <c r="A241" s="807">
        <v>9</v>
      </c>
      <c r="B241" s="241" t="s">
        <v>107</v>
      </c>
      <c r="C241" s="240">
        <v>4</v>
      </c>
      <c r="D241" s="240">
        <v>0</v>
      </c>
      <c r="E241" s="240">
        <v>0</v>
      </c>
      <c r="F241" s="240">
        <v>4</v>
      </c>
      <c r="G241" s="240">
        <v>1</v>
      </c>
      <c r="H241" s="240">
        <v>3</v>
      </c>
    </row>
    <row r="242" spans="1:8" ht="15.75" thickBot="1">
      <c r="A242" s="807">
        <v>10</v>
      </c>
      <c r="B242" s="241" t="s">
        <v>94</v>
      </c>
      <c r="C242" s="240">
        <v>26</v>
      </c>
      <c r="D242" s="240">
        <v>1</v>
      </c>
      <c r="E242" s="240">
        <v>5</v>
      </c>
      <c r="F242" s="240">
        <v>20</v>
      </c>
      <c r="G242" s="240">
        <v>7</v>
      </c>
      <c r="H242" s="240">
        <v>19</v>
      </c>
    </row>
    <row r="243" spans="1:8" ht="15.75" thickBot="1">
      <c r="A243" s="807">
        <v>11</v>
      </c>
      <c r="B243" s="241" t="s">
        <v>95</v>
      </c>
      <c r="C243" s="240">
        <v>20</v>
      </c>
      <c r="D243" s="240">
        <v>1</v>
      </c>
      <c r="E243" s="240">
        <v>3</v>
      </c>
      <c r="F243" s="240">
        <v>16</v>
      </c>
      <c r="G243" s="240">
        <v>4</v>
      </c>
      <c r="H243" s="240">
        <v>16</v>
      </c>
    </row>
    <row r="244" spans="1:8" ht="15.75" thickBot="1">
      <c r="A244" s="807">
        <v>12</v>
      </c>
      <c r="B244" s="241" t="s">
        <v>96</v>
      </c>
      <c r="C244" s="240">
        <v>22</v>
      </c>
      <c r="D244" s="240">
        <v>0</v>
      </c>
      <c r="E244" s="240">
        <v>1</v>
      </c>
      <c r="F244" s="240">
        <v>21</v>
      </c>
      <c r="G244" s="240">
        <v>8</v>
      </c>
      <c r="H244" s="240">
        <v>14</v>
      </c>
    </row>
    <row r="245" spans="1:8" ht="15.75" thickBot="1">
      <c r="A245" s="807">
        <v>13</v>
      </c>
      <c r="B245" s="241" t="s">
        <v>97</v>
      </c>
      <c r="C245" s="240">
        <v>37</v>
      </c>
      <c r="D245" s="240">
        <v>2</v>
      </c>
      <c r="E245" s="240">
        <v>2</v>
      </c>
      <c r="F245" s="240">
        <v>33</v>
      </c>
      <c r="G245" s="240">
        <v>12</v>
      </c>
      <c r="H245" s="240">
        <v>25</v>
      </c>
    </row>
    <row r="246" spans="1:8" ht="15.75" thickBot="1">
      <c r="A246" s="807">
        <v>14</v>
      </c>
      <c r="B246" s="241" t="s">
        <v>98</v>
      </c>
      <c r="C246" s="240">
        <v>15</v>
      </c>
      <c r="D246" s="240">
        <v>0</v>
      </c>
      <c r="E246" s="240">
        <v>3</v>
      </c>
      <c r="F246" s="240">
        <v>12</v>
      </c>
      <c r="G246" s="240">
        <v>5</v>
      </c>
      <c r="H246" s="240">
        <v>10</v>
      </c>
    </row>
    <row r="247" spans="1:8" ht="15.75" thickBot="1">
      <c r="A247" s="807">
        <v>15</v>
      </c>
      <c r="B247" s="241" t="s">
        <v>99</v>
      </c>
      <c r="C247" s="240">
        <v>51</v>
      </c>
      <c r="D247" s="240">
        <v>0</v>
      </c>
      <c r="E247" s="240">
        <v>6</v>
      </c>
      <c r="F247" s="240">
        <v>45</v>
      </c>
      <c r="G247" s="240">
        <v>20</v>
      </c>
      <c r="H247" s="240">
        <v>31</v>
      </c>
    </row>
    <row r="248" spans="1:8" ht="15.75" thickBot="1">
      <c r="A248" s="807">
        <v>16</v>
      </c>
      <c r="B248" s="241" t="s">
        <v>25</v>
      </c>
      <c r="C248" s="240">
        <v>28</v>
      </c>
      <c r="D248" s="240">
        <v>0</v>
      </c>
      <c r="E248" s="240">
        <v>5</v>
      </c>
      <c r="F248" s="240">
        <v>23</v>
      </c>
      <c r="G248" s="240">
        <v>9</v>
      </c>
      <c r="H248" s="240">
        <v>19</v>
      </c>
    </row>
    <row r="249" spans="1:8" ht="15.75" thickBot="1">
      <c r="A249" s="807">
        <v>17</v>
      </c>
      <c r="B249" s="241" t="s">
        <v>100</v>
      </c>
      <c r="C249" s="240">
        <v>29</v>
      </c>
      <c r="D249" s="240">
        <v>2</v>
      </c>
      <c r="E249" s="240">
        <v>5</v>
      </c>
      <c r="F249" s="240">
        <v>22</v>
      </c>
      <c r="G249" s="240">
        <v>12</v>
      </c>
      <c r="H249" s="240">
        <v>17</v>
      </c>
    </row>
    <row r="250" spans="1:8" ht="15.75" thickBot="1">
      <c r="A250" s="807">
        <v>18</v>
      </c>
      <c r="B250" s="241" t="s">
        <v>101</v>
      </c>
      <c r="C250" s="240">
        <v>16</v>
      </c>
      <c r="D250" s="240">
        <v>1</v>
      </c>
      <c r="E250" s="240">
        <v>4</v>
      </c>
      <c r="F250" s="240">
        <v>11</v>
      </c>
      <c r="G250" s="240">
        <v>5</v>
      </c>
      <c r="H250" s="240">
        <v>11</v>
      </c>
    </row>
    <row r="251" spans="1:8" ht="15.75" thickBot="1">
      <c r="A251" s="807">
        <v>19</v>
      </c>
      <c r="B251" s="241" t="s">
        <v>102</v>
      </c>
      <c r="C251" s="240">
        <v>15</v>
      </c>
      <c r="D251" s="240">
        <v>0</v>
      </c>
      <c r="E251" s="240">
        <v>5</v>
      </c>
      <c r="F251" s="240">
        <v>10</v>
      </c>
      <c r="G251" s="240">
        <v>3</v>
      </c>
      <c r="H251" s="240">
        <v>12</v>
      </c>
    </row>
    <row r="252" spans="1:8" ht="15.75" thickBot="1">
      <c r="A252" s="807">
        <v>20</v>
      </c>
      <c r="B252" s="241" t="s">
        <v>26</v>
      </c>
      <c r="C252" s="240">
        <v>16</v>
      </c>
      <c r="D252" s="240">
        <v>0</v>
      </c>
      <c r="E252" s="240">
        <v>3</v>
      </c>
      <c r="F252" s="240">
        <v>13</v>
      </c>
      <c r="G252" s="240">
        <v>9</v>
      </c>
      <c r="H252" s="240">
        <v>7</v>
      </c>
    </row>
    <row r="253" spans="1:8" ht="15.75" thickBot="1">
      <c r="A253" s="807">
        <v>21</v>
      </c>
      <c r="B253" s="241" t="s">
        <v>103</v>
      </c>
      <c r="C253" s="240">
        <v>29</v>
      </c>
      <c r="D253" s="240">
        <v>0</v>
      </c>
      <c r="E253" s="240">
        <v>7</v>
      </c>
      <c r="F253" s="240">
        <v>22</v>
      </c>
      <c r="G253" s="240">
        <v>8</v>
      </c>
      <c r="H253" s="240">
        <v>21</v>
      </c>
    </row>
    <row r="254" spans="1:8" ht="15.75" thickBot="1">
      <c r="A254" s="807">
        <v>22</v>
      </c>
      <c r="B254" s="241" t="s">
        <v>104</v>
      </c>
      <c r="C254" s="240">
        <v>41</v>
      </c>
      <c r="D254" s="240">
        <v>12</v>
      </c>
      <c r="E254" s="240">
        <v>7</v>
      </c>
      <c r="F254" s="240">
        <v>22</v>
      </c>
      <c r="G254" s="240">
        <v>21</v>
      </c>
      <c r="H254" s="240">
        <v>20</v>
      </c>
    </row>
    <row r="255" spans="1:8" ht="15.75" thickBot="1">
      <c r="A255" s="807">
        <v>23</v>
      </c>
      <c r="B255" s="241" t="s">
        <v>105</v>
      </c>
      <c r="C255" s="240">
        <v>34</v>
      </c>
      <c r="D255" s="240">
        <v>1</v>
      </c>
      <c r="E255" s="240">
        <v>6</v>
      </c>
      <c r="F255" s="240">
        <v>27</v>
      </c>
      <c r="G255" s="240">
        <v>18</v>
      </c>
      <c r="H255" s="240">
        <v>16</v>
      </c>
    </row>
    <row r="256" spans="1:8" ht="15.75" thickBot="1">
      <c r="A256" s="807">
        <v>24</v>
      </c>
      <c r="B256" s="241" t="s">
        <v>27</v>
      </c>
      <c r="C256" s="240">
        <v>5</v>
      </c>
      <c r="D256" s="240">
        <v>1</v>
      </c>
      <c r="E256" s="240">
        <v>0</v>
      </c>
      <c r="F256" s="240">
        <v>4</v>
      </c>
      <c r="G256" s="240">
        <v>2</v>
      </c>
      <c r="H256" s="240">
        <v>3</v>
      </c>
    </row>
    <row r="257" spans="1:8" ht="15.75" thickBot="1">
      <c r="A257" s="807">
        <v>25</v>
      </c>
      <c r="B257" s="241" t="s">
        <v>106</v>
      </c>
      <c r="C257" s="240">
        <v>8</v>
      </c>
      <c r="D257" s="240">
        <v>0</v>
      </c>
      <c r="E257" s="240">
        <v>1</v>
      </c>
      <c r="F257" s="240">
        <v>7</v>
      </c>
      <c r="G257" s="240">
        <v>2</v>
      </c>
      <c r="H257" s="240">
        <v>6</v>
      </c>
    </row>
    <row r="258" spans="1:8" ht="15.75" thickBot="1">
      <c r="A258" s="918" t="s">
        <v>2</v>
      </c>
      <c r="B258" s="919"/>
      <c r="C258" s="240">
        <v>642</v>
      </c>
      <c r="D258" s="240">
        <v>32</v>
      </c>
      <c r="E258" s="240">
        <v>108</v>
      </c>
      <c r="F258" s="240">
        <v>502</v>
      </c>
      <c r="G258" s="240">
        <v>237</v>
      </c>
      <c r="H258" s="240">
        <v>405</v>
      </c>
    </row>
    <row r="261" spans="1:8" ht="16.5">
      <c r="A261" s="232" t="s">
        <v>455</v>
      </c>
      <c r="B261" s="234"/>
      <c r="C261" s="234"/>
      <c r="D261" s="234"/>
      <c r="E261" s="234"/>
      <c r="F261" s="234"/>
      <c r="G261" s="234"/>
      <c r="H261" s="234"/>
    </row>
    <row r="262" spans="1:8">
      <c r="A262" s="234"/>
      <c r="B262" s="234"/>
      <c r="C262" s="234"/>
      <c r="D262" s="234"/>
      <c r="E262" s="234"/>
      <c r="F262" s="234"/>
      <c r="G262" s="234"/>
      <c r="H262" s="234"/>
    </row>
    <row r="263" spans="1:8">
      <c r="A263" s="233" t="s">
        <v>456</v>
      </c>
      <c r="B263" s="234"/>
      <c r="C263" s="234"/>
      <c r="D263" s="234"/>
      <c r="E263" s="234"/>
      <c r="F263" s="234"/>
      <c r="G263" s="234"/>
      <c r="H263" s="234"/>
    </row>
    <row r="264" spans="1:8">
      <c r="A264" s="233" t="s">
        <v>457</v>
      </c>
      <c r="B264" s="234"/>
      <c r="C264" s="234"/>
      <c r="D264" s="234"/>
      <c r="E264" s="234"/>
      <c r="F264" s="234"/>
      <c r="G264" s="234"/>
      <c r="H264" s="234"/>
    </row>
    <row r="265" spans="1:8">
      <c r="A265" s="234"/>
      <c r="B265" s="234"/>
      <c r="C265" s="234"/>
      <c r="D265" s="234"/>
      <c r="E265" s="234"/>
      <c r="F265" s="234"/>
      <c r="G265" s="234"/>
      <c r="H265" s="234"/>
    </row>
    <row r="266" spans="1:8">
      <c r="A266" s="235" t="s">
        <v>458</v>
      </c>
      <c r="B266" s="234"/>
      <c r="C266" s="234"/>
      <c r="D266" s="234"/>
      <c r="E266" s="234"/>
      <c r="F266" s="234"/>
      <c r="G266" s="234"/>
      <c r="H266" s="234"/>
    </row>
    <row r="267" spans="1:8">
      <c r="A267" s="234"/>
      <c r="B267" s="234"/>
      <c r="C267" s="234"/>
      <c r="D267" s="234"/>
      <c r="E267" s="234"/>
      <c r="F267" s="234"/>
      <c r="G267" s="234"/>
      <c r="H267" s="234"/>
    </row>
    <row r="268" spans="1:8">
      <c r="A268" s="920" t="s">
        <v>439</v>
      </c>
      <c r="B268" s="920" t="s">
        <v>1</v>
      </c>
      <c r="C268" s="920" t="s">
        <v>468</v>
      </c>
      <c r="D268" s="920"/>
      <c r="E268" s="920"/>
      <c r="F268" s="920"/>
      <c r="G268" s="920"/>
      <c r="H268" s="920"/>
    </row>
    <row r="269" spans="1:8">
      <c r="A269" s="920"/>
      <c r="B269" s="920"/>
      <c r="C269" s="920" t="s">
        <v>460</v>
      </c>
      <c r="D269" s="920" t="s">
        <v>461</v>
      </c>
      <c r="E269" s="920"/>
      <c r="F269" s="920"/>
      <c r="G269" s="920" t="s">
        <v>462</v>
      </c>
      <c r="H269" s="920"/>
    </row>
    <row r="270" spans="1:8">
      <c r="A270" s="920"/>
      <c r="B270" s="920"/>
      <c r="C270" s="920"/>
      <c r="D270" s="808" t="s">
        <v>463</v>
      </c>
      <c r="E270" s="808" t="s">
        <v>469</v>
      </c>
      <c r="F270" s="808" t="s">
        <v>470</v>
      </c>
      <c r="G270" s="808" t="s">
        <v>466</v>
      </c>
      <c r="H270" s="808" t="s">
        <v>467</v>
      </c>
    </row>
    <row r="271" spans="1:8">
      <c r="A271" s="808" t="s">
        <v>31</v>
      </c>
      <c r="B271" s="808" t="s">
        <v>32</v>
      </c>
      <c r="C271" s="808">
        <v>3</v>
      </c>
      <c r="D271" s="808" t="s">
        <v>34</v>
      </c>
      <c r="E271" s="808" t="s">
        <v>36</v>
      </c>
      <c r="F271" s="808" t="s">
        <v>37</v>
      </c>
      <c r="G271" s="808" t="s">
        <v>38</v>
      </c>
      <c r="H271" s="808" t="s">
        <v>39</v>
      </c>
    </row>
    <row r="272" spans="1:8" ht="15.75" thickBot="1">
      <c r="A272" s="808" t="s">
        <v>31</v>
      </c>
      <c r="B272" s="241" t="s">
        <v>3</v>
      </c>
      <c r="C272" s="809" t="s">
        <v>39</v>
      </c>
      <c r="D272" s="809" t="s">
        <v>30</v>
      </c>
      <c r="E272" s="809" t="s">
        <v>32</v>
      </c>
      <c r="F272" s="809" t="s">
        <v>37</v>
      </c>
      <c r="G272" s="809" t="s">
        <v>31</v>
      </c>
      <c r="H272" s="809" t="s">
        <v>38</v>
      </c>
    </row>
    <row r="273" spans="1:8" ht="15.75" thickBot="1">
      <c r="A273" s="808" t="s">
        <v>32</v>
      </c>
      <c r="B273" s="241" t="s">
        <v>88</v>
      </c>
      <c r="C273" s="809" t="s">
        <v>440</v>
      </c>
      <c r="D273" s="809" t="s">
        <v>30</v>
      </c>
      <c r="E273" s="809" t="s">
        <v>30</v>
      </c>
      <c r="F273" s="809" t="s">
        <v>440</v>
      </c>
      <c r="G273" s="809" t="s">
        <v>42</v>
      </c>
      <c r="H273" s="809" t="s">
        <v>40</v>
      </c>
    </row>
    <row r="274" spans="1:8" ht="15.75" thickBot="1">
      <c r="A274" s="808" t="s">
        <v>33</v>
      </c>
      <c r="B274" s="241" t="s">
        <v>89</v>
      </c>
      <c r="C274" s="809" t="s">
        <v>42</v>
      </c>
      <c r="D274" s="809" t="s">
        <v>30</v>
      </c>
      <c r="E274" s="809" t="s">
        <v>32</v>
      </c>
      <c r="F274" s="809" t="s">
        <v>39</v>
      </c>
      <c r="G274" s="809" t="s">
        <v>30</v>
      </c>
      <c r="H274" s="809" t="s">
        <v>42</v>
      </c>
    </row>
    <row r="275" spans="1:8" ht="15.75" thickBot="1">
      <c r="A275" s="808" t="s">
        <v>34</v>
      </c>
      <c r="B275" s="241" t="s">
        <v>90</v>
      </c>
      <c r="C275" s="809" t="s">
        <v>471</v>
      </c>
      <c r="D275" s="809" t="s">
        <v>30</v>
      </c>
      <c r="E275" s="809" t="s">
        <v>38</v>
      </c>
      <c r="F275" s="809" t="s">
        <v>472</v>
      </c>
      <c r="G275" s="809" t="s">
        <v>43</v>
      </c>
      <c r="H275" s="809" t="s">
        <v>440</v>
      </c>
    </row>
    <row r="276" spans="1:8" ht="15.75" thickBot="1">
      <c r="A276" s="808" t="s">
        <v>36</v>
      </c>
      <c r="B276" s="241" t="s">
        <v>91</v>
      </c>
      <c r="C276" s="809" t="s">
        <v>473</v>
      </c>
      <c r="D276" s="809" t="s">
        <v>30</v>
      </c>
      <c r="E276" s="809" t="s">
        <v>40</v>
      </c>
      <c r="F276" s="809" t="s">
        <v>474</v>
      </c>
      <c r="G276" s="809" t="s">
        <v>43</v>
      </c>
      <c r="H276" s="809" t="s">
        <v>475</v>
      </c>
    </row>
    <row r="277" spans="1:8" ht="15.75" thickBot="1">
      <c r="A277" s="808" t="s">
        <v>37</v>
      </c>
      <c r="B277" s="241" t="s">
        <v>92</v>
      </c>
      <c r="C277" s="809" t="s">
        <v>42</v>
      </c>
      <c r="D277" s="809" t="s">
        <v>30</v>
      </c>
      <c r="E277" s="809" t="s">
        <v>32</v>
      </c>
      <c r="F277" s="809" t="s">
        <v>39</v>
      </c>
      <c r="G277" s="809" t="s">
        <v>32</v>
      </c>
      <c r="H277" s="809" t="s">
        <v>39</v>
      </c>
    </row>
    <row r="278" spans="1:8" ht="15.75" thickBot="1">
      <c r="A278" s="808" t="s">
        <v>38</v>
      </c>
      <c r="B278" s="241" t="s">
        <v>24</v>
      </c>
      <c r="C278" s="809" t="s">
        <v>476</v>
      </c>
      <c r="D278" s="809" t="s">
        <v>30</v>
      </c>
      <c r="E278" s="809" t="s">
        <v>30</v>
      </c>
      <c r="F278" s="809" t="s">
        <v>476</v>
      </c>
      <c r="G278" s="809" t="s">
        <v>42</v>
      </c>
      <c r="H278" s="809" t="s">
        <v>43</v>
      </c>
    </row>
    <row r="279" spans="1:8" ht="15.75" thickBot="1">
      <c r="A279" s="808" t="s">
        <v>39</v>
      </c>
      <c r="B279" s="241" t="s">
        <v>93</v>
      </c>
      <c r="C279" s="809" t="s">
        <v>477</v>
      </c>
      <c r="D279" s="809" t="s">
        <v>37</v>
      </c>
      <c r="E279" s="809" t="s">
        <v>45</v>
      </c>
      <c r="F279" s="809" t="s">
        <v>478</v>
      </c>
      <c r="G279" s="809" t="s">
        <v>446</v>
      </c>
      <c r="H279" s="809" t="s">
        <v>473</v>
      </c>
    </row>
    <row r="280" spans="1:8" ht="15.75" thickBot="1">
      <c r="A280" s="808" t="s">
        <v>40</v>
      </c>
      <c r="B280" s="241" t="s">
        <v>107</v>
      </c>
      <c r="C280" s="809" t="s">
        <v>37</v>
      </c>
      <c r="D280" s="809" t="s">
        <v>31</v>
      </c>
      <c r="E280" s="809" t="s">
        <v>33</v>
      </c>
      <c r="F280" s="809" t="s">
        <v>32</v>
      </c>
      <c r="G280" s="809" t="s">
        <v>32</v>
      </c>
      <c r="H280" s="809" t="s">
        <v>34</v>
      </c>
    </row>
    <row r="281" spans="1:8" ht="15.75" thickBot="1">
      <c r="A281" s="808" t="s">
        <v>42</v>
      </c>
      <c r="B281" s="241" t="s">
        <v>94</v>
      </c>
      <c r="C281" s="809" t="s">
        <v>38</v>
      </c>
      <c r="D281" s="809" t="s">
        <v>30</v>
      </c>
      <c r="E281" s="809" t="s">
        <v>30</v>
      </c>
      <c r="F281" s="809" t="s">
        <v>38</v>
      </c>
      <c r="G281" s="809" t="s">
        <v>31</v>
      </c>
      <c r="H281" s="809" t="s">
        <v>37</v>
      </c>
    </row>
    <row r="282" spans="1:8" ht="15.75" thickBot="1">
      <c r="A282" s="808" t="s">
        <v>43</v>
      </c>
      <c r="B282" s="241" t="s">
        <v>95</v>
      </c>
      <c r="C282" s="809" t="s">
        <v>34</v>
      </c>
      <c r="D282" s="809" t="s">
        <v>30</v>
      </c>
      <c r="E282" s="809" t="s">
        <v>30</v>
      </c>
      <c r="F282" s="809" t="s">
        <v>34</v>
      </c>
      <c r="G282" s="809" t="s">
        <v>32</v>
      </c>
      <c r="H282" s="809" t="s">
        <v>32</v>
      </c>
    </row>
    <row r="283" spans="1:8" ht="15.75" thickBot="1">
      <c r="A283" s="808" t="s">
        <v>44</v>
      </c>
      <c r="B283" s="241" t="s">
        <v>96</v>
      </c>
      <c r="C283" s="809" t="s">
        <v>45</v>
      </c>
      <c r="D283" s="809" t="s">
        <v>30</v>
      </c>
      <c r="E283" s="809" t="s">
        <v>33</v>
      </c>
      <c r="F283" s="809" t="s">
        <v>42</v>
      </c>
      <c r="G283" s="809" t="s">
        <v>34</v>
      </c>
      <c r="H283" s="809" t="s">
        <v>40</v>
      </c>
    </row>
    <row r="284" spans="1:8" ht="15.75" thickBot="1">
      <c r="A284" s="808" t="s">
        <v>45</v>
      </c>
      <c r="B284" s="241" t="s">
        <v>97</v>
      </c>
      <c r="C284" s="809" t="s">
        <v>479</v>
      </c>
      <c r="D284" s="809" t="s">
        <v>30</v>
      </c>
      <c r="E284" s="809" t="s">
        <v>36</v>
      </c>
      <c r="F284" s="809" t="s">
        <v>473</v>
      </c>
      <c r="G284" s="809" t="s">
        <v>444</v>
      </c>
      <c r="H284" s="809" t="s">
        <v>480</v>
      </c>
    </row>
    <row r="285" spans="1:8" ht="15.75" thickBot="1">
      <c r="A285" s="808" t="s">
        <v>481</v>
      </c>
      <c r="B285" s="241" t="s">
        <v>98</v>
      </c>
      <c r="C285" s="809" t="s">
        <v>38</v>
      </c>
      <c r="D285" s="809" t="s">
        <v>30</v>
      </c>
      <c r="E285" s="809" t="s">
        <v>30</v>
      </c>
      <c r="F285" s="809" t="s">
        <v>38</v>
      </c>
      <c r="G285" s="809" t="s">
        <v>33</v>
      </c>
      <c r="H285" s="809" t="s">
        <v>34</v>
      </c>
    </row>
    <row r="286" spans="1:8" ht="15.75" thickBot="1">
      <c r="A286" s="808" t="s">
        <v>444</v>
      </c>
      <c r="B286" s="241" t="s">
        <v>99</v>
      </c>
      <c r="C286" s="809" t="s">
        <v>482</v>
      </c>
      <c r="D286" s="809" t="s">
        <v>30</v>
      </c>
      <c r="E286" s="809" t="s">
        <v>38</v>
      </c>
      <c r="F286" s="809" t="s">
        <v>483</v>
      </c>
      <c r="G286" s="809" t="s">
        <v>443</v>
      </c>
      <c r="H286" s="809" t="s">
        <v>474</v>
      </c>
    </row>
    <row r="287" spans="1:8" ht="15.75" thickBot="1">
      <c r="A287" s="808" t="s">
        <v>484</v>
      </c>
      <c r="B287" s="241" t="s">
        <v>25</v>
      </c>
      <c r="C287" s="809" t="s">
        <v>474</v>
      </c>
      <c r="D287" s="809" t="s">
        <v>30</v>
      </c>
      <c r="E287" s="809" t="s">
        <v>32</v>
      </c>
      <c r="F287" s="809" t="s">
        <v>475</v>
      </c>
      <c r="G287" s="809" t="s">
        <v>40</v>
      </c>
      <c r="H287" s="809" t="s">
        <v>440</v>
      </c>
    </row>
    <row r="288" spans="1:8" ht="15.75" thickBot="1">
      <c r="A288" s="808" t="s">
        <v>485</v>
      </c>
      <c r="B288" s="241" t="s">
        <v>100</v>
      </c>
      <c r="C288" s="809" t="s">
        <v>474</v>
      </c>
      <c r="D288" s="809" t="s">
        <v>34</v>
      </c>
      <c r="E288" s="809" t="s">
        <v>38</v>
      </c>
      <c r="F288" s="809" t="s">
        <v>485</v>
      </c>
      <c r="G288" s="809" t="s">
        <v>34</v>
      </c>
      <c r="H288" s="809" t="s">
        <v>447</v>
      </c>
    </row>
    <row r="289" spans="1:8" ht="15.75" thickBot="1">
      <c r="A289" s="808" t="s">
        <v>443</v>
      </c>
      <c r="B289" s="241" t="s">
        <v>101</v>
      </c>
      <c r="C289" s="809" t="s">
        <v>38</v>
      </c>
      <c r="D289" s="809" t="s">
        <v>30</v>
      </c>
      <c r="E289" s="809" t="s">
        <v>30</v>
      </c>
      <c r="F289" s="809" t="s">
        <v>38</v>
      </c>
      <c r="G289" s="809" t="s">
        <v>32</v>
      </c>
      <c r="H289" s="809" t="s">
        <v>36</v>
      </c>
    </row>
    <row r="290" spans="1:8" ht="15.75" thickBot="1">
      <c r="A290" s="808" t="s">
        <v>440</v>
      </c>
      <c r="B290" s="241" t="s">
        <v>102</v>
      </c>
      <c r="C290" s="809" t="s">
        <v>446</v>
      </c>
      <c r="D290" s="809" t="s">
        <v>30</v>
      </c>
      <c r="E290" s="809" t="s">
        <v>31</v>
      </c>
      <c r="F290" s="809" t="s">
        <v>476</v>
      </c>
      <c r="G290" s="809" t="s">
        <v>37</v>
      </c>
      <c r="H290" s="809" t="s">
        <v>484</v>
      </c>
    </row>
    <row r="291" spans="1:8" ht="15.75" thickBot="1">
      <c r="A291" s="808" t="s">
        <v>486</v>
      </c>
      <c r="B291" s="241" t="s">
        <v>26</v>
      </c>
      <c r="C291" s="809" t="s">
        <v>486</v>
      </c>
      <c r="D291" s="809" t="s">
        <v>30</v>
      </c>
      <c r="E291" s="809" t="s">
        <v>36</v>
      </c>
      <c r="F291" s="809" t="s">
        <v>444</v>
      </c>
      <c r="G291" s="809" t="s">
        <v>37</v>
      </c>
      <c r="H291" s="809" t="s">
        <v>481</v>
      </c>
    </row>
    <row r="292" spans="1:8" ht="15.75" thickBot="1">
      <c r="A292" s="808" t="s">
        <v>476</v>
      </c>
      <c r="B292" s="241" t="s">
        <v>103</v>
      </c>
      <c r="C292" s="809" t="s">
        <v>483</v>
      </c>
      <c r="D292" s="809" t="s">
        <v>33</v>
      </c>
      <c r="E292" s="809" t="s">
        <v>39</v>
      </c>
      <c r="F292" s="809" t="s">
        <v>474</v>
      </c>
      <c r="G292" s="809" t="s">
        <v>42</v>
      </c>
      <c r="H292" s="809" t="s">
        <v>487</v>
      </c>
    </row>
    <row r="293" spans="1:8" ht="15.75" thickBot="1">
      <c r="A293" s="808" t="s">
        <v>446</v>
      </c>
      <c r="B293" s="241" t="s">
        <v>104</v>
      </c>
      <c r="C293" s="809" t="s">
        <v>38</v>
      </c>
      <c r="D293" s="809" t="s">
        <v>30</v>
      </c>
      <c r="E293" s="809" t="s">
        <v>32</v>
      </c>
      <c r="F293" s="809" t="s">
        <v>36</v>
      </c>
      <c r="G293" s="809" t="s">
        <v>33</v>
      </c>
      <c r="H293" s="809" t="s">
        <v>34</v>
      </c>
    </row>
    <row r="294" spans="1:8" ht="15.75" thickBot="1">
      <c r="A294" s="808" t="s">
        <v>472</v>
      </c>
      <c r="B294" s="241" t="s">
        <v>105</v>
      </c>
      <c r="C294" s="809" t="s">
        <v>485</v>
      </c>
      <c r="D294" s="809" t="s">
        <v>30</v>
      </c>
      <c r="E294" s="809" t="s">
        <v>30</v>
      </c>
      <c r="F294" s="809" t="s">
        <v>485</v>
      </c>
      <c r="G294" s="809" t="s">
        <v>36</v>
      </c>
      <c r="H294" s="809" t="s">
        <v>44</v>
      </c>
    </row>
    <row r="295" spans="1:8" ht="15.75" thickBot="1">
      <c r="A295" s="808" t="s">
        <v>447</v>
      </c>
      <c r="B295" s="241" t="s">
        <v>27</v>
      </c>
      <c r="C295" s="809" t="s">
        <v>45</v>
      </c>
      <c r="D295" s="809" t="s">
        <v>30</v>
      </c>
      <c r="E295" s="809" t="s">
        <v>32</v>
      </c>
      <c r="F295" s="809" t="s">
        <v>43</v>
      </c>
      <c r="G295" s="809" t="s">
        <v>30</v>
      </c>
      <c r="H295" s="809" t="s">
        <v>45</v>
      </c>
    </row>
    <row r="296" spans="1:8" ht="15.75" thickBot="1">
      <c r="A296" s="808" t="s">
        <v>488</v>
      </c>
      <c r="B296" s="241" t="s">
        <v>106</v>
      </c>
      <c r="C296" s="809" t="s">
        <v>34</v>
      </c>
      <c r="D296" s="809" t="s">
        <v>30</v>
      </c>
      <c r="E296" s="809" t="s">
        <v>30</v>
      </c>
      <c r="F296" s="809" t="s">
        <v>34</v>
      </c>
      <c r="G296" s="809" t="s">
        <v>31</v>
      </c>
      <c r="H296" s="809" t="s">
        <v>33</v>
      </c>
    </row>
    <row r="297" spans="1:8">
      <c r="A297" s="922" t="s">
        <v>2</v>
      </c>
      <c r="B297" s="922"/>
      <c r="C297" s="809" t="s">
        <v>489</v>
      </c>
      <c r="D297" s="809" t="s">
        <v>481</v>
      </c>
      <c r="E297" s="809" t="s">
        <v>490</v>
      </c>
      <c r="F297" s="809" t="s">
        <v>491</v>
      </c>
      <c r="G297" s="809" t="s">
        <v>492</v>
      </c>
      <c r="H297" s="809" t="s">
        <v>493</v>
      </c>
    </row>
    <row r="300" spans="1:8" ht="16.5">
      <c r="A300" s="232" t="s">
        <v>455</v>
      </c>
      <c r="B300" s="234"/>
      <c r="C300" s="234"/>
      <c r="D300" s="234"/>
      <c r="E300" s="234"/>
      <c r="F300" s="234"/>
      <c r="G300" s="234"/>
      <c r="H300" s="234"/>
    </row>
    <row r="301" spans="1:8">
      <c r="A301" s="234"/>
      <c r="B301" s="234"/>
      <c r="C301" s="234"/>
      <c r="D301" s="234"/>
      <c r="E301" s="234"/>
      <c r="F301" s="234"/>
      <c r="G301" s="234"/>
      <c r="H301" s="234"/>
    </row>
    <row r="302" spans="1:8">
      <c r="A302" s="233" t="s">
        <v>456</v>
      </c>
      <c r="B302" s="234"/>
      <c r="C302" s="234"/>
      <c r="D302" s="234"/>
      <c r="E302" s="234"/>
      <c r="F302" s="234"/>
      <c r="G302" s="234"/>
      <c r="H302" s="234"/>
    </row>
    <row r="303" spans="1:8">
      <c r="A303" s="233" t="s">
        <v>457</v>
      </c>
      <c r="B303" s="234"/>
      <c r="C303" s="234"/>
      <c r="D303" s="234"/>
      <c r="E303" s="234"/>
      <c r="F303" s="234"/>
      <c r="G303" s="234"/>
      <c r="H303" s="234"/>
    </row>
    <row r="304" spans="1:8">
      <c r="A304" s="234"/>
      <c r="B304" s="234"/>
      <c r="C304" s="234"/>
      <c r="D304" s="234"/>
      <c r="E304" s="234"/>
      <c r="F304" s="234"/>
      <c r="G304" s="234"/>
      <c r="H304" s="234"/>
    </row>
    <row r="305" spans="1:8">
      <c r="A305" s="235" t="s">
        <v>458</v>
      </c>
      <c r="B305" s="234"/>
      <c r="C305" s="234"/>
      <c r="D305" s="234"/>
      <c r="E305" s="234"/>
      <c r="F305" s="234"/>
      <c r="G305" s="234"/>
      <c r="H305" s="234"/>
    </row>
    <row r="306" spans="1:8">
      <c r="A306" s="234"/>
      <c r="B306" s="234"/>
      <c r="C306" s="234"/>
      <c r="D306" s="234"/>
      <c r="E306" s="234"/>
      <c r="F306" s="234"/>
      <c r="G306" s="234"/>
      <c r="H306" s="234"/>
    </row>
    <row r="307" spans="1:8">
      <c r="A307" s="921" t="s">
        <v>439</v>
      </c>
      <c r="B307" s="921" t="s">
        <v>1</v>
      </c>
      <c r="C307" s="921" t="s">
        <v>494</v>
      </c>
      <c r="D307" s="921"/>
      <c r="E307" s="921"/>
      <c r="F307" s="921"/>
      <c r="G307" s="921"/>
      <c r="H307" s="921"/>
    </row>
    <row r="308" spans="1:8">
      <c r="A308" s="921"/>
      <c r="B308" s="921"/>
      <c r="C308" s="921" t="s">
        <v>460</v>
      </c>
      <c r="D308" s="921" t="s">
        <v>461</v>
      </c>
      <c r="E308" s="921"/>
      <c r="F308" s="921"/>
      <c r="G308" s="921" t="s">
        <v>462</v>
      </c>
      <c r="H308" s="921"/>
    </row>
    <row r="309" spans="1:8">
      <c r="A309" s="921"/>
      <c r="B309" s="921"/>
      <c r="C309" s="921"/>
      <c r="D309" s="809" t="s">
        <v>463</v>
      </c>
      <c r="E309" s="809" t="s">
        <v>469</v>
      </c>
      <c r="F309" s="809" t="s">
        <v>470</v>
      </c>
      <c r="G309" s="809" t="s">
        <v>466</v>
      </c>
      <c r="H309" s="809" t="s">
        <v>467</v>
      </c>
    </row>
    <row r="310" spans="1:8">
      <c r="A310" s="809" t="s">
        <v>31</v>
      </c>
      <c r="B310" s="809" t="s">
        <v>32</v>
      </c>
      <c r="C310" s="809" t="s">
        <v>33</v>
      </c>
      <c r="D310" s="809" t="s">
        <v>34</v>
      </c>
      <c r="E310" s="809" t="s">
        <v>36</v>
      </c>
      <c r="F310" s="809" t="s">
        <v>37</v>
      </c>
      <c r="G310" s="809" t="s">
        <v>38</v>
      </c>
      <c r="H310" s="809" t="s">
        <v>39</v>
      </c>
    </row>
    <row r="311" spans="1:8" ht="15.75" thickBot="1">
      <c r="A311" s="809" t="s">
        <v>31</v>
      </c>
      <c r="B311" s="240" t="s">
        <v>3</v>
      </c>
      <c r="C311" s="809" t="s">
        <v>485</v>
      </c>
      <c r="D311" s="809" t="s">
        <v>36</v>
      </c>
      <c r="E311" s="809" t="s">
        <v>38</v>
      </c>
      <c r="F311" s="809" t="s">
        <v>36</v>
      </c>
      <c r="G311" s="809" t="s">
        <v>33</v>
      </c>
      <c r="H311" s="809" t="s">
        <v>481</v>
      </c>
    </row>
    <row r="312" spans="1:8" ht="15.75" thickBot="1">
      <c r="A312" s="809" t="s">
        <v>32</v>
      </c>
      <c r="B312" s="240" t="s">
        <v>88</v>
      </c>
      <c r="C312" s="809" t="s">
        <v>495</v>
      </c>
      <c r="D312" s="809" t="s">
        <v>34</v>
      </c>
      <c r="E312" s="809" t="s">
        <v>443</v>
      </c>
      <c r="F312" s="809" t="s">
        <v>475</v>
      </c>
      <c r="G312" s="809" t="s">
        <v>38</v>
      </c>
      <c r="H312" s="809" t="s">
        <v>496</v>
      </c>
    </row>
    <row r="313" spans="1:8" ht="15.75" thickBot="1">
      <c r="A313" s="809" t="s">
        <v>33</v>
      </c>
      <c r="B313" s="240" t="s">
        <v>89</v>
      </c>
      <c r="C313" s="809" t="s">
        <v>497</v>
      </c>
      <c r="D313" s="809" t="s">
        <v>472</v>
      </c>
      <c r="E313" s="809" t="s">
        <v>498</v>
      </c>
      <c r="F313" s="809" t="s">
        <v>499</v>
      </c>
      <c r="G313" s="809" t="s">
        <v>476</v>
      </c>
      <c r="H313" s="809" t="s">
        <v>500</v>
      </c>
    </row>
    <row r="314" spans="1:8" ht="15.75" thickBot="1">
      <c r="A314" s="809" t="s">
        <v>34</v>
      </c>
      <c r="B314" s="240" t="s">
        <v>90</v>
      </c>
      <c r="C314" s="809" t="s">
        <v>501</v>
      </c>
      <c r="D314" s="809" t="s">
        <v>478</v>
      </c>
      <c r="E314" s="809" t="s">
        <v>498</v>
      </c>
      <c r="F314" s="809" t="s">
        <v>502</v>
      </c>
      <c r="G314" s="809" t="s">
        <v>503</v>
      </c>
      <c r="H314" s="809" t="s">
        <v>504</v>
      </c>
    </row>
    <row r="315" spans="1:8" ht="15.75" thickBot="1">
      <c r="A315" s="809" t="s">
        <v>36</v>
      </c>
      <c r="B315" s="240" t="s">
        <v>91</v>
      </c>
      <c r="C315" s="809" t="s">
        <v>505</v>
      </c>
      <c r="D315" s="809" t="s">
        <v>44</v>
      </c>
      <c r="E315" s="809" t="s">
        <v>488</v>
      </c>
      <c r="F315" s="809" t="s">
        <v>506</v>
      </c>
      <c r="G315" s="809" t="s">
        <v>45</v>
      </c>
      <c r="H315" s="809" t="s">
        <v>507</v>
      </c>
    </row>
    <row r="316" spans="1:8" ht="15.75" thickBot="1">
      <c r="A316" s="809" t="s">
        <v>37</v>
      </c>
      <c r="B316" s="240" t="s">
        <v>92</v>
      </c>
      <c r="C316" s="809" t="s">
        <v>475</v>
      </c>
      <c r="D316" s="809" t="s">
        <v>34</v>
      </c>
      <c r="E316" s="809" t="s">
        <v>40</v>
      </c>
      <c r="F316" s="809" t="s">
        <v>45</v>
      </c>
      <c r="G316" s="809" t="s">
        <v>30</v>
      </c>
      <c r="H316" s="809" t="s">
        <v>475</v>
      </c>
    </row>
    <row r="317" spans="1:8" ht="15.75" thickBot="1">
      <c r="A317" s="809" t="s">
        <v>38</v>
      </c>
      <c r="B317" s="240" t="s">
        <v>24</v>
      </c>
      <c r="C317" s="809" t="s">
        <v>506</v>
      </c>
      <c r="D317" s="809" t="s">
        <v>32</v>
      </c>
      <c r="E317" s="809" t="s">
        <v>42</v>
      </c>
      <c r="F317" s="809" t="s">
        <v>475</v>
      </c>
      <c r="G317" s="809" t="s">
        <v>36</v>
      </c>
      <c r="H317" s="809" t="s">
        <v>508</v>
      </c>
    </row>
    <row r="318" spans="1:8" ht="15.75" thickBot="1">
      <c r="A318" s="809" t="s">
        <v>39</v>
      </c>
      <c r="B318" s="240" t="s">
        <v>93</v>
      </c>
      <c r="C318" s="809" t="s">
        <v>509</v>
      </c>
      <c r="D318" s="809" t="s">
        <v>39</v>
      </c>
      <c r="E318" s="809" t="s">
        <v>486</v>
      </c>
      <c r="F318" s="809" t="s">
        <v>478</v>
      </c>
      <c r="G318" s="809" t="s">
        <v>40</v>
      </c>
      <c r="H318" s="809" t="s">
        <v>477</v>
      </c>
    </row>
    <row r="319" spans="1:8" ht="15.75" thickBot="1">
      <c r="A319" s="809" t="s">
        <v>40</v>
      </c>
      <c r="B319" s="240" t="s">
        <v>107</v>
      </c>
      <c r="C319" s="809" t="s">
        <v>475</v>
      </c>
      <c r="D319" s="809" t="s">
        <v>37</v>
      </c>
      <c r="E319" s="809" t="s">
        <v>40</v>
      </c>
      <c r="F319" s="809" t="s">
        <v>43</v>
      </c>
      <c r="G319" s="809" t="s">
        <v>37</v>
      </c>
      <c r="H319" s="809" t="s">
        <v>486</v>
      </c>
    </row>
    <row r="320" spans="1:8" ht="15.75" thickBot="1">
      <c r="A320" s="809" t="s">
        <v>42</v>
      </c>
      <c r="B320" s="240" t="s">
        <v>94</v>
      </c>
      <c r="C320" s="809" t="s">
        <v>442</v>
      </c>
      <c r="D320" s="809" t="s">
        <v>38</v>
      </c>
      <c r="E320" s="809" t="s">
        <v>45</v>
      </c>
      <c r="F320" s="809" t="s">
        <v>43</v>
      </c>
      <c r="G320" s="809" t="s">
        <v>34</v>
      </c>
      <c r="H320" s="809" t="s">
        <v>480</v>
      </c>
    </row>
    <row r="321" spans="1:8" ht="15.75" thickBot="1">
      <c r="A321" s="809" t="s">
        <v>43</v>
      </c>
      <c r="B321" s="240" t="s">
        <v>95</v>
      </c>
      <c r="C321" s="809" t="s">
        <v>510</v>
      </c>
      <c r="D321" s="809" t="s">
        <v>484</v>
      </c>
      <c r="E321" s="809" t="s">
        <v>487</v>
      </c>
      <c r="F321" s="809" t="s">
        <v>511</v>
      </c>
      <c r="G321" s="809" t="s">
        <v>484</v>
      </c>
      <c r="H321" s="809" t="s">
        <v>499</v>
      </c>
    </row>
    <row r="322" spans="1:8" ht="15.75" thickBot="1">
      <c r="A322" s="809" t="s">
        <v>44</v>
      </c>
      <c r="B322" s="240" t="s">
        <v>96</v>
      </c>
      <c r="C322" s="809" t="s">
        <v>512</v>
      </c>
      <c r="D322" s="809" t="s">
        <v>444</v>
      </c>
      <c r="E322" s="809" t="s">
        <v>487</v>
      </c>
      <c r="F322" s="809" t="s">
        <v>486</v>
      </c>
      <c r="G322" s="809" t="s">
        <v>45</v>
      </c>
      <c r="H322" s="809" t="s">
        <v>513</v>
      </c>
    </row>
    <row r="323" spans="1:8" ht="15.75" thickBot="1">
      <c r="A323" s="809" t="s">
        <v>45</v>
      </c>
      <c r="B323" s="240" t="s">
        <v>97</v>
      </c>
      <c r="C323" s="809" t="s">
        <v>514</v>
      </c>
      <c r="D323" s="809" t="s">
        <v>488</v>
      </c>
      <c r="E323" s="809" t="s">
        <v>515</v>
      </c>
      <c r="F323" s="809" t="s">
        <v>516</v>
      </c>
      <c r="G323" s="809" t="s">
        <v>447</v>
      </c>
      <c r="H323" s="809" t="s">
        <v>517</v>
      </c>
    </row>
    <row r="324" spans="1:8" ht="15.75" thickBot="1">
      <c r="A324" s="809" t="s">
        <v>481</v>
      </c>
      <c r="B324" s="240" t="s">
        <v>98</v>
      </c>
      <c r="C324" s="809" t="s">
        <v>507</v>
      </c>
      <c r="D324" s="809" t="s">
        <v>45</v>
      </c>
      <c r="E324" s="809" t="s">
        <v>474</v>
      </c>
      <c r="F324" s="809" t="s">
        <v>476</v>
      </c>
      <c r="G324" s="809" t="s">
        <v>42</v>
      </c>
      <c r="H324" s="809" t="s">
        <v>518</v>
      </c>
    </row>
    <row r="325" spans="1:8" ht="15.75" thickBot="1">
      <c r="A325" s="809" t="s">
        <v>444</v>
      </c>
      <c r="B325" s="240" t="s">
        <v>99</v>
      </c>
      <c r="C325" s="809" t="s">
        <v>519</v>
      </c>
      <c r="D325" s="809" t="s">
        <v>481</v>
      </c>
      <c r="E325" s="809" t="s">
        <v>482</v>
      </c>
      <c r="F325" s="809" t="s">
        <v>512</v>
      </c>
      <c r="G325" s="809" t="s">
        <v>486</v>
      </c>
      <c r="H325" s="809" t="s">
        <v>520</v>
      </c>
    </row>
    <row r="326" spans="1:8" ht="15.75" thickBot="1">
      <c r="A326" s="809" t="s">
        <v>484</v>
      </c>
      <c r="B326" s="240" t="s">
        <v>25</v>
      </c>
      <c r="C326" s="809" t="s">
        <v>521</v>
      </c>
      <c r="D326" s="809" t="s">
        <v>486</v>
      </c>
      <c r="E326" s="809" t="s">
        <v>487</v>
      </c>
      <c r="F326" s="809" t="s">
        <v>513</v>
      </c>
      <c r="G326" s="809" t="s">
        <v>446</v>
      </c>
      <c r="H326" s="809" t="s">
        <v>522</v>
      </c>
    </row>
    <row r="327" spans="1:8" ht="15.75" thickBot="1">
      <c r="A327" s="809" t="s">
        <v>485</v>
      </c>
      <c r="B327" s="240" t="s">
        <v>100</v>
      </c>
      <c r="C327" s="809" t="s">
        <v>523</v>
      </c>
      <c r="D327" s="809" t="s">
        <v>445</v>
      </c>
      <c r="E327" s="809" t="s">
        <v>524</v>
      </c>
      <c r="F327" s="809" t="s">
        <v>525</v>
      </c>
      <c r="G327" s="809" t="s">
        <v>518</v>
      </c>
      <c r="H327" s="809" t="s">
        <v>526</v>
      </c>
    </row>
    <row r="328" spans="1:8" ht="15.75" thickBot="1">
      <c r="A328" s="809" t="s">
        <v>443</v>
      </c>
      <c r="B328" s="240" t="s">
        <v>101</v>
      </c>
      <c r="C328" s="809" t="s">
        <v>527</v>
      </c>
      <c r="D328" s="809" t="s">
        <v>484</v>
      </c>
      <c r="E328" s="809" t="s">
        <v>471</v>
      </c>
      <c r="F328" s="809" t="s">
        <v>473</v>
      </c>
      <c r="G328" s="809" t="s">
        <v>481</v>
      </c>
      <c r="H328" s="809" t="s">
        <v>528</v>
      </c>
    </row>
    <row r="329" spans="1:8" ht="15.75" thickBot="1">
      <c r="A329" s="809" t="s">
        <v>440</v>
      </c>
      <c r="B329" s="240" t="s">
        <v>102</v>
      </c>
      <c r="C329" s="809" t="s">
        <v>529</v>
      </c>
      <c r="D329" s="809" t="s">
        <v>442</v>
      </c>
      <c r="E329" s="809" t="s">
        <v>530</v>
      </c>
      <c r="F329" s="809" t="s">
        <v>531</v>
      </c>
      <c r="G329" s="809" t="s">
        <v>508</v>
      </c>
      <c r="H329" s="809" t="s">
        <v>532</v>
      </c>
    </row>
    <row r="330" spans="1:8" ht="15.75" thickBot="1">
      <c r="A330" s="809" t="s">
        <v>486</v>
      </c>
      <c r="B330" s="240" t="s">
        <v>26</v>
      </c>
      <c r="C330" s="809" t="s">
        <v>533</v>
      </c>
      <c r="D330" s="809" t="s">
        <v>473</v>
      </c>
      <c r="E330" s="809" t="s">
        <v>534</v>
      </c>
      <c r="F330" s="809" t="s">
        <v>535</v>
      </c>
      <c r="G330" s="809" t="s">
        <v>473</v>
      </c>
      <c r="H330" s="809" t="s">
        <v>536</v>
      </c>
    </row>
    <row r="331" spans="1:8" ht="15.75" thickBot="1">
      <c r="A331" s="809" t="s">
        <v>476</v>
      </c>
      <c r="B331" s="240" t="s">
        <v>103</v>
      </c>
      <c r="C331" s="809" t="s">
        <v>537</v>
      </c>
      <c r="D331" s="809" t="s">
        <v>472</v>
      </c>
      <c r="E331" s="809" t="s">
        <v>478</v>
      </c>
      <c r="F331" s="809" t="s">
        <v>479</v>
      </c>
      <c r="G331" s="809" t="s">
        <v>475</v>
      </c>
      <c r="H331" s="809" t="s">
        <v>530</v>
      </c>
    </row>
    <row r="332" spans="1:8" ht="15.75" thickBot="1">
      <c r="A332" s="809" t="s">
        <v>446</v>
      </c>
      <c r="B332" s="240" t="s">
        <v>104</v>
      </c>
      <c r="C332" s="809" t="s">
        <v>538</v>
      </c>
      <c r="D332" s="809" t="s">
        <v>539</v>
      </c>
      <c r="E332" s="809" t="s">
        <v>540</v>
      </c>
      <c r="F332" s="809" t="s">
        <v>541</v>
      </c>
      <c r="G332" s="809" t="s">
        <v>513</v>
      </c>
      <c r="H332" s="809" t="s">
        <v>542</v>
      </c>
    </row>
    <row r="333" spans="1:8" ht="15.75" thickBot="1">
      <c r="A333" s="809" t="s">
        <v>472</v>
      </c>
      <c r="B333" s="240" t="s">
        <v>105</v>
      </c>
      <c r="C333" s="809" t="s">
        <v>540</v>
      </c>
      <c r="D333" s="809" t="s">
        <v>40</v>
      </c>
      <c r="E333" s="809" t="s">
        <v>487</v>
      </c>
      <c r="F333" s="809" t="s">
        <v>445</v>
      </c>
      <c r="G333" s="809" t="s">
        <v>444</v>
      </c>
      <c r="H333" s="809" t="s">
        <v>477</v>
      </c>
    </row>
    <row r="334" spans="1:8" ht="15.75" thickBot="1">
      <c r="A334" s="809" t="s">
        <v>447</v>
      </c>
      <c r="B334" s="240" t="s">
        <v>27</v>
      </c>
      <c r="C334" s="809" t="s">
        <v>526</v>
      </c>
      <c r="D334" s="809" t="s">
        <v>43</v>
      </c>
      <c r="E334" s="809" t="s">
        <v>503</v>
      </c>
      <c r="F334" s="809" t="s">
        <v>479</v>
      </c>
      <c r="G334" s="809" t="s">
        <v>443</v>
      </c>
      <c r="H334" s="809" t="s">
        <v>543</v>
      </c>
    </row>
    <row r="335" spans="1:8" ht="15.75" thickBot="1">
      <c r="A335" s="809" t="s">
        <v>488</v>
      </c>
      <c r="B335" s="240" t="s">
        <v>106</v>
      </c>
      <c r="C335" s="809" t="s">
        <v>544</v>
      </c>
      <c r="D335" s="809" t="s">
        <v>44</v>
      </c>
      <c r="E335" s="809" t="s">
        <v>444</v>
      </c>
      <c r="F335" s="809" t="s">
        <v>486</v>
      </c>
      <c r="G335" s="809" t="s">
        <v>44</v>
      </c>
      <c r="H335" s="809" t="s">
        <v>503</v>
      </c>
    </row>
    <row r="336" spans="1:8">
      <c r="A336" s="921" t="s">
        <v>2</v>
      </c>
      <c r="B336" s="921"/>
      <c r="C336" s="809" t="s">
        <v>545</v>
      </c>
      <c r="D336" s="809" t="s">
        <v>546</v>
      </c>
      <c r="E336" s="809" t="s">
        <v>547</v>
      </c>
      <c r="F336" s="809" t="s">
        <v>548</v>
      </c>
      <c r="G336" s="809" t="s">
        <v>549</v>
      </c>
      <c r="H336" s="809" t="s">
        <v>550</v>
      </c>
    </row>
    <row r="339" spans="1:18">
      <c r="A339" s="572" t="s">
        <v>1710</v>
      </c>
    </row>
    <row r="341" spans="1:18">
      <c r="A341" s="820" t="s">
        <v>1721</v>
      </c>
      <c r="B341" s="439"/>
      <c r="C341" s="439"/>
      <c r="D341" s="439"/>
      <c r="E341" s="439"/>
      <c r="F341" s="439"/>
      <c r="G341" s="439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</row>
    <row r="342" spans="1:18">
      <c r="A342" s="445"/>
      <c r="B342" s="446"/>
      <c r="C342" s="447"/>
      <c r="D342" s="447"/>
      <c r="E342" s="447"/>
      <c r="F342" s="447"/>
      <c r="G342" s="447"/>
      <c r="H342" s="447"/>
      <c r="I342" s="447"/>
      <c r="J342" s="447"/>
      <c r="K342" s="447"/>
      <c r="L342" s="447"/>
      <c r="M342" s="447"/>
      <c r="N342" s="447"/>
      <c r="O342" s="447"/>
      <c r="P342" s="447"/>
      <c r="Q342" s="447"/>
      <c r="R342" s="446"/>
    </row>
    <row r="343" spans="1:18" ht="45">
      <c r="A343" s="448" t="s">
        <v>1022</v>
      </c>
      <c r="B343" s="813" t="s">
        <v>1708</v>
      </c>
      <c r="C343" s="816" t="s">
        <v>1103</v>
      </c>
      <c r="D343" s="415" t="s">
        <v>1104</v>
      </c>
      <c r="E343" s="814" t="s">
        <v>1105</v>
      </c>
      <c r="F343" s="415" t="s">
        <v>1106</v>
      </c>
      <c r="G343" s="411"/>
      <c r="H343" s="411"/>
      <c r="I343" s="411"/>
      <c r="J343" s="411"/>
      <c r="K343" s="411"/>
      <c r="L343" s="411"/>
      <c r="M343" s="411"/>
    </row>
    <row r="344" spans="1:18">
      <c r="A344" s="438">
        <v>2007</v>
      </c>
      <c r="B344" s="815">
        <v>67942</v>
      </c>
      <c r="C344" s="747">
        <v>314</v>
      </c>
      <c r="D344" s="815">
        <v>150</v>
      </c>
      <c r="E344" s="815">
        <v>2305</v>
      </c>
      <c r="F344" s="815">
        <v>197</v>
      </c>
      <c r="G344" s="447"/>
      <c r="H344" s="447"/>
      <c r="I344" s="447"/>
      <c r="J344" s="447"/>
      <c r="K344" s="447"/>
      <c r="L344" s="447"/>
      <c r="M344" s="447"/>
    </row>
    <row r="345" spans="1:18">
      <c r="A345" s="454">
        <v>2008</v>
      </c>
      <c r="B345" s="815">
        <v>71952</v>
      </c>
      <c r="C345" s="747">
        <v>464</v>
      </c>
      <c r="D345" s="815">
        <v>219</v>
      </c>
      <c r="E345" s="815">
        <v>2903</v>
      </c>
      <c r="F345" s="815">
        <v>217</v>
      </c>
      <c r="G345" s="447"/>
      <c r="H345" s="447"/>
      <c r="I345" s="447"/>
      <c r="J345" s="447"/>
      <c r="K345" s="447"/>
      <c r="L345" s="447"/>
      <c r="M345" s="447"/>
    </row>
    <row r="346" spans="1:18">
      <c r="A346" s="438">
        <v>2009</v>
      </c>
      <c r="B346" s="815">
        <v>73117</v>
      </c>
      <c r="C346" s="747">
        <v>464</v>
      </c>
      <c r="D346" s="815">
        <v>213</v>
      </c>
      <c r="E346" s="815">
        <v>3137</v>
      </c>
      <c r="F346" s="815">
        <v>165</v>
      </c>
      <c r="G346" s="447"/>
      <c r="H346" s="447"/>
      <c r="I346" s="447"/>
      <c r="J346" s="447"/>
      <c r="K346" s="447"/>
      <c r="L346" s="447"/>
      <c r="M346" s="447"/>
    </row>
    <row r="347" spans="1:18">
      <c r="A347" s="438">
        <v>2010</v>
      </c>
      <c r="B347" s="815">
        <v>78214</v>
      </c>
      <c r="C347" s="747">
        <v>428</v>
      </c>
      <c r="D347" s="815">
        <v>570</v>
      </c>
      <c r="E347" s="815">
        <v>4993</v>
      </c>
      <c r="F347" s="815">
        <v>145</v>
      </c>
      <c r="G347" s="447"/>
      <c r="H347" s="447"/>
      <c r="I347" s="447"/>
      <c r="J347" s="447"/>
      <c r="K347" s="447"/>
      <c r="L347" s="447"/>
      <c r="M347" s="447"/>
    </row>
    <row r="348" spans="1:18">
      <c r="A348" s="438">
        <v>2011</v>
      </c>
      <c r="B348" s="815">
        <v>78871</v>
      </c>
      <c r="C348" s="747">
        <v>735</v>
      </c>
      <c r="D348" s="815">
        <v>322</v>
      </c>
      <c r="E348" s="815">
        <v>4130</v>
      </c>
      <c r="F348" s="815">
        <v>171</v>
      </c>
      <c r="G348" s="447"/>
      <c r="H348" s="447"/>
      <c r="I348" s="447"/>
      <c r="J348" s="447"/>
      <c r="K348" s="447"/>
      <c r="L348" s="447"/>
      <c r="M348" s="447"/>
    </row>
    <row r="349" spans="1:18">
      <c r="A349" s="454">
        <v>2012</v>
      </c>
      <c r="B349" s="815">
        <v>78124</v>
      </c>
      <c r="C349" s="747">
        <v>762</v>
      </c>
      <c r="D349" s="815">
        <v>452</v>
      </c>
      <c r="E349" s="815">
        <v>4428</v>
      </c>
      <c r="F349" s="815">
        <v>144</v>
      </c>
      <c r="G349" s="447"/>
      <c r="H349" s="447"/>
      <c r="I349" s="447"/>
      <c r="J349" s="447"/>
      <c r="K349" s="447"/>
      <c r="L349" s="447"/>
      <c r="M349" s="447"/>
    </row>
    <row r="350" spans="1:18">
      <c r="A350" s="454">
        <v>2013</v>
      </c>
      <c r="B350" s="815">
        <v>80156</v>
      </c>
      <c r="C350" s="747">
        <v>1086</v>
      </c>
      <c r="D350" s="815">
        <v>649</v>
      </c>
      <c r="E350" s="815">
        <v>4041</v>
      </c>
      <c r="F350" s="815">
        <v>126</v>
      </c>
      <c r="G350" s="447"/>
      <c r="H350" s="447"/>
      <c r="I350" s="447"/>
      <c r="J350" s="447"/>
      <c r="K350" s="447"/>
      <c r="L350" s="447"/>
      <c r="M350" s="447"/>
    </row>
    <row r="351" spans="1:18">
      <c r="A351" s="454">
        <v>2014</v>
      </c>
      <c r="B351" s="815">
        <v>79352</v>
      </c>
      <c r="C351" s="747">
        <v>1336</v>
      </c>
      <c r="D351" s="815">
        <v>497</v>
      </c>
      <c r="E351" s="815">
        <v>3712</v>
      </c>
      <c r="F351" s="815">
        <v>121</v>
      </c>
      <c r="G351" s="447"/>
      <c r="H351" s="447"/>
      <c r="I351" s="447"/>
      <c r="J351" s="447"/>
      <c r="K351" s="447"/>
      <c r="L351" s="447"/>
      <c r="M351" s="447"/>
    </row>
    <row r="352" spans="1:18">
      <c r="A352" s="454">
        <v>2015</v>
      </c>
      <c r="B352" s="815">
        <v>81695</v>
      </c>
      <c r="C352" s="747">
        <v>2211</v>
      </c>
      <c r="D352" s="815">
        <v>446</v>
      </c>
      <c r="E352" s="815">
        <v>2874</v>
      </c>
      <c r="F352" s="815">
        <v>118</v>
      </c>
      <c r="G352" s="447"/>
      <c r="H352" s="447"/>
      <c r="I352" s="447"/>
      <c r="J352" s="447"/>
      <c r="K352" s="447"/>
      <c r="L352" s="447"/>
      <c r="M352" s="447"/>
    </row>
    <row r="353" spans="1:16384">
      <c r="A353" s="438">
        <v>2016</v>
      </c>
      <c r="B353" s="815"/>
      <c r="C353" s="815"/>
      <c r="D353" s="815"/>
      <c r="E353" s="815"/>
      <c r="F353" s="815"/>
      <c r="G353" s="447"/>
      <c r="H353" s="447"/>
      <c r="I353" s="447"/>
      <c r="J353" s="447"/>
      <c r="K353" s="447"/>
      <c r="L353" s="447"/>
      <c r="M353" s="447"/>
    </row>
    <row r="354" spans="1:16384">
      <c r="A354" s="438" t="s">
        <v>1709</v>
      </c>
      <c r="B354" s="815">
        <v>81066</v>
      </c>
      <c r="C354" s="747">
        <v>2920</v>
      </c>
      <c r="D354" s="815">
        <v>197</v>
      </c>
      <c r="E354" s="815">
        <v>3083</v>
      </c>
      <c r="F354" s="815">
        <v>80</v>
      </c>
      <c r="G354" s="447"/>
      <c r="H354" s="447"/>
      <c r="I354" s="447"/>
      <c r="J354" s="447"/>
      <c r="K354" s="447"/>
      <c r="L354" s="447"/>
      <c r="M354" s="447"/>
    </row>
    <row r="356" spans="1:16384">
      <c r="A356" s="572" t="s">
        <v>1728</v>
      </c>
    </row>
    <row r="358" spans="1:16384" ht="15.75" thickBot="1">
      <c r="A358" s="603" t="s">
        <v>1724</v>
      </c>
    </row>
    <row r="359" spans="1:16384" ht="30.75" thickBot="1">
      <c r="A359" s="587" t="s">
        <v>1237</v>
      </c>
      <c r="B359" s="796" t="s">
        <v>1238</v>
      </c>
      <c r="C359" s="821" t="s">
        <v>1723</v>
      </c>
      <c r="D359" s="821" t="s">
        <v>1702</v>
      </c>
      <c r="E359" s="821" t="s">
        <v>1722</v>
      </c>
      <c r="F359" s="821" t="s">
        <v>293</v>
      </c>
      <c r="G359" s="821" t="s">
        <v>1725</v>
      </c>
    </row>
    <row r="360" spans="1:16384" ht="15.75" thickBot="1">
      <c r="A360" s="594" t="s">
        <v>326</v>
      </c>
      <c r="B360" s="798">
        <v>2920</v>
      </c>
      <c r="C360" s="33">
        <v>8755</v>
      </c>
      <c r="D360" s="800">
        <f t="shared" ref="D360" si="4">SUM(B360/C360)</f>
        <v>0.33352370074243287</v>
      </c>
      <c r="E360" s="779">
        <v>414290</v>
      </c>
      <c r="F360" s="780">
        <f t="shared" ref="F360" si="5">SUM(B360/E360*1000)</f>
        <v>7.0482029496246597</v>
      </c>
      <c r="G360" s="822">
        <v>7.0499999999999998E-3</v>
      </c>
    </row>
    <row r="361" spans="1:16384">
      <c r="A361" s="794"/>
      <c r="B361" s="823"/>
      <c r="C361" s="824"/>
      <c r="D361" s="825"/>
      <c r="E361" s="784"/>
      <c r="F361" s="826"/>
      <c r="G361" s="827"/>
    </row>
    <row r="362" spans="1:16384" ht="16.5">
      <c r="A362" s="232" t="s">
        <v>455</v>
      </c>
      <c r="B362" s="823"/>
      <c r="C362" s="824"/>
      <c r="D362" s="825"/>
      <c r="E362" s="784"/>
      <c r="F362" s="826"/>
      <c r="G362" s="827"/>
    </row>
    <row r="363" spans="1:16384">
      <c r="A363" s="233" t="s">
        <v>456</v>
      </c>
      <c r="B363" s="823"/>
      <c r="C363" s="824"/>
      <c r="D363" s="825"/>
      <c r="E363" s="784"/>
      <c r="F363" s="826"/>
      <c r="G363" s="827"/>
    </row>
    <row r="364" spans="1:16384">
      <c r="A364" s="233" t="s">
        <v>457</v>
      </c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33"/>
      <c r="Y364" s="233"/>
      <c r="Z364" s="233"/>
      <c r="AA364" s="233"/>
      <c r="AB364" s="233"/>
      <c r="AC364" s="233"/>
      <c r="AD364" s="233"/>
      <c r="AE364" s="233"/>
      <c r="AF364" s="233"/>
      <c r="AG364" s="233"/>
      <c r="AH364" s="233"/>
      <c r="AI364" s="233"/>
      <c r="AJ364" s="233"/>
      <c r="AK364" s="233"/>
      <c r="AL364" s="233"/>
      <c r="AM364" s="233"/>
      <c r="AN364" s="233"/>
      <c r="AO364" s="233"/>
      <c r="AP364" s="233"/>
      <c r="AQ364" s="233"/>
      <c r="AR364" s="233"/>
      <c r="AS364" s="233"/>
      <c r="AT364" s="233"/>
      <c r="AU364" s="233"/>
      <c r="AV364" s="233"/>
      <c r="AW364" s="233"/>
      <c r="AX364" s="233"/>
      <c r="AY364" s="233"/>
      <c r="AZ364" s="233"/>
      <c r="BA364" s="233"/>
      <c r="BB364" s="233"/>
      <c r="BC364" s="233"/>
      <c r="BD364" s="233"/>
      <c r="BE364" s="233"/>
      <c r="BF364" s="233"/>
      <c r="BG364" s="233"/>
      <c r="BH364" s="233"/>
      <c r="BI364" s="233"/>
      <c r="BJ364" s="233"/>
      <c r="BK364" s="233"/>
      <c r="BL364" s="233"/>
      <c r="BM364" s="233"/>
      <c r="BN364" s="233"/>
      <c r="BO364" s="233"/>
      <c r="BP364" s="233"/>
      <c r="BQ364" s="233"/>
      <c r="BR364" s="233"/>
      <c r="BS364" s="233"/>
      <c r="BT364" s="233"/>
      <c r="BU364" s="233"/>
      <c r="BV364" s="233"/>
      <c r="BW364" s="233"/>
      <c r="BX364" s="233"/>
      <c r="BY364" s="233"/>
      <c r="BZ364" s="233"/>
      <c r="CA364" s="233"/>
      <c r="CB364" s="233"/>
      <c r="CC364" s="233"/>
      <c r="CD364" s="233"/>
      <c r="CE364" s="233"/>
      <c r="CF364" s="233"/>
      <c r="CG364" s="233"/>
      <c r="CH364" s="233"/>
      <c r="CI364" s="233"/>
      <c r="CJ364" s="233"/>
      <c r="CK364" s="233"/>
      <c r="CL364" s="233"/>
      <c r="CM364" s="233"/>
      <c r="CN364" s="233"/>
      <c r="CO364" s="233"/>
      <c r="CP364" s="233"/>
      <c r="CQ364" s="233"/>
      <c r="CR364" s="233"/>
      <c r="CS364" s="233"/>
      <c r="CT364" s="233"/>
      <c r="CU364" s="233"/>
      <c r="CV364" s="233"/>
      <c r="CW364" s="233"/>
      <c r="CX364" s="233"/>
      <c r="CY364" s="233"/>
      <c r="CZ364" s="233"/>
      <c r="DA364" s="233"/>
      <c r="DB364" s="233"/>
      <c r="DC364" s="233"/>
      <c r="DD364" s="233"/>
      <c r="DE364" s="233"/>
      <c r="DF364" s="233"/>
      <c r="DG364" s="233"/>
      <c r="DH364" s="233"/>
      <c r="DI364" s="233"/>
      <c r="DJ364" s="233"/>
      <c r="DK364" s="233"/>
      <c r="DL364" s="233"/>
      <c r="DM364" s="233"/>
      <c r="DN364" s="233"/>
      <c r="DO364" s="233"/>
      <c r="DP364" s="233"/>
      <c r="DQ364" s="233"/>
      <c r="DR364" s="233"/>
      <c r="DS364" s="233"/>
      <c r="DT364" s="233"/>
      <c r="DU364" s="233"/>
      <c r="DV364" s="233"/>
      <c r="DW364" s="233"/>
      <c r="DX364" s="233"/>
      <c r="DY364" s="233"/>
      <c r="DZ364" s="233"/>
      <c r="EA364" s="233"/>
      <c r="EB364" s="233"/>
      <c r="EC364" s="233"/>
      <c r="ED364" s="233"/>
      <c r="EE364" s="233"/>
      <c r="EF364" s="233"/>
      <c r="EG364" s="233"/>
      <c r="EH364" s="233"/>
      <c r="EI364" s="233"/>
      <c r="EJ364" s="233"/>
      <c r="EK364" s="233"/>
      <c r="EL364" s="233"/>
      <c r="EM364" s="233"/>
      <c r="EN364" s="233"/>
      <c r="EO364" s="233"/>
      <c r="EP364" s="233"/>
      <c r="EQ364" s="233"/>
      <c r="ER364" s="233"/>
      <c r="ES364" s="233"/>
      <c r="ET364" s="233"/>
      <c r="EU364" s="233"/>
      <c r="EV364" s="233"/>
      <c r="EW364" s="233"/>
      <c r="EX364" s="233"/>
      <c r="EY364" s="233"/>
      <c r="EZ364" s="233"/>
      <c r="FA364" s="233"/>
      <c r="FB364" s="233"/>
      <c r="FC364" s="233"/>
      <c r="FD364" s="233"/>
      <c r="FE364" s="233"/>
      <c r="FF364" s="233"/>
      <c r="FG364" s="233"/>
      <c r="FH364" s="233"/>
      <c r="FI364" s="233"/>
      <c r="FJ364" s="233"/>
      <c r="FK364" s="233"/>
      <c r="FL364" s="233"/>
      <c r="FM364" s="233"/>
      <c r="FN364" s="233"/>
      <c r="FO364" s="233"/>
      <c r="FP364" s="233"/>
      <c r="FQ364" s="233"/>
      <c r="FR364" s="233"/>
      <c r="FS364" s="233"/>
      <c r="FT364" s="233"/>
      <c r="FU364" s="233"/>
      <c r="FV364" s="233"/>
      <c r="FW364" s="233"/>
      <c r="FX364" s="233"/>
      <c r="FY364" s="233"/>
      <c r="FZ364" s="233"/>
      <c r="GA364" s="233"/>
      <c r="GB364" s="233"/>
      <c r="GC364" s="233"/>
      <c r="GD364" s="233"/>
      <c r="GE364" s="233"/>
      <c r="GF364" s="233"/>
      <c r="GG364" s="233"/>
      <c r="GH364" s="233"/>
      <c r="GI364" s="233"/>
      <c r="GJ364" s="233"/>
      <c r="GK364" s="233"/>
      <c r="GL364" s="233"/>
      <c r="GM364" s="233"/>
      <c r="GN364" s="233"/>
      <c r="GO364" s="233"/>
      <c r="GP364" s="233"/>
      <c r="GQ364" s="233"/>
      <c r="GR364" s="233"/>
      <c r="GS364" s="233"/>
      <c r="GT364" s="233"/>
      <c r="GU364" s="233"/>
      <c r="GV364" s="233"/>
      <c r="GW364" s="233"/>
      <c r="GX364" s="233"/>
      <c r="GY364" s="233"/>
      <c r="GZ364" s="233"/>
      <c r="HA364" s="233"/>
      <c r="HB364" s="233"/>
      <c r="HC364" s="233"/>
      <c r="HD364" s="233"/>
      <c r="HE364" s="233"/>
      <c r="HF364" s="233"/>
      <c r="HG364" s="233"/>
      <c r="HH364" s="233"/>
      <c r="HI364" s="233"/>
      <c r="HJ364" s="233"/>
      <c r="HK364" s="233"/>
      <c r="HL364" s="233"/>
      <c r="HM364" s="233"/>
      <c r="HN364" s="233"/>
      <c r="HO364" s="233"/>
      <c r="HP364" s="233"/>
      <c r="HQ364" s="233"/>
      <c r="HR364" s="233"/>
      <c r="HS364" s="233"/>
      <c r="HT364" s="233"/>
      <c r="HU364" s="233"/>
      <c r="HV364" s="233"/>
      <c r="HW364" s="233"/>
      <c r="HX364" s="233"/>
      <c r="HY364" s="233"/>
      <c r="HZ364" s="233"/>
      <c r="IA364" s="233"/>
      <c r="IB364" s="233"/>
      <c r="IC364" s="233"/>
      <c r="ID364" s="233"/>
      <c r="IE364" s="233"/>
      <c r="IF364" s="233"/>
      <c r="IG364" s="233"/>
      <c r="IH364" s="233"/>
      <c r="II364" s="233"/>
      <c r="IJ364" s="233"/>
      <c r="IK364" s="233"/>
      <c r="IL364" s="233"/>
      <c r="IM364" s="233"/>
      <c r="IN364" s="233"/>
      <c r="IO364" s="233"/>
      <c r="IP364" s="233"/>
      <c r="IQ364" s="233"/>
      <c r="IR364" s="233"/>
      <c r="IS364" s="233"/>
      <c r="IT364" s="233"/>
      <c r="IU364" s="233"/>
      <c r="IV364" s="233"/>
      <c r="IW364" s="233"/>
      <c r="IX364" s="233"/>
      <c r="IY364" s="233"/>
      <c r="IZ364" s="233"/>
      <c r="JA364" s="233"/>
      <c r="JB364" s="233"/>
      <c r="JC364" s="233"/>
      <c r="JD364" s="233"/>
      <c r="JE364" s="233"/>
      <c r="JF364" s="233"/>
      <c r="JG364" s="233"/>
      <c r="JH364" s="233"/>
      <c r="JI364" s="233"/>
      <c r="JJ364" s="233"/>
      <c r="JK364" s="233"/>
      <c r="JL364" s="233"/>
      <c r="JM364" s="233"/>
      <c r="JN364" s="233"/>
      <c r="JO364" s="233"/>
      <c r="JP364" s="233"/>
      <c r="JQ364" s="233"/>
      <c r="JR364" s="233"/>
      <c r="JS364" s="233"/>
      <c r="JT364" s="233"/>
      <c r="JU364" s="233"/>
      <c r="JV364" s="233"/>
      <c r="JW364" s="233"/>
      <c r="JX364" s="233"/>
      <c r="JY364" s="233"/>
      <c r="JZ364" s="233"/>
      <c r="KA364" s="233"/>
      <c r="KB364" s="233"/>
      <c r="KC364" s="233"/>
      <c r="KD364" s="233"/>
      <c r="KE364" s="233"/>
      <c r="KF364" s="233"/>
      <c r="KG364" s="233"/>
      <c r="KH364" s="233"/>
      <c r="KI364" s="233"/>
      <c r="KJ364" s="233"/>
      <c r="KK364" s="233"/>
      <c r="KL364" s="233"/>
      <c r="KM364" s="233"/>
      <c r="KN364" s="233"/>
      <c r="KO364" s="233"/>
      <c r="KP364" s="233"/>
      <c r="KQ364" s="233"/>
      <c r="KR364" s="233"/>
      <c r="KS364" s="233"/>
      <c r="KT364" s="233"/>
      <c r="KU364" s="233"/>
      <c r="KV364" s="233"/>
      <c r="KW364" s="233"/>
      <c r="KX364" s="233"/>
      <c r="KY364" s="233"/>
      <c r="KZ364" s="233"/>
      <c r="LA364" s="233"/>
      <c r="LB364" s="233"/>
      <c r="LC364" s="233"/>
      <c r="LD364" s="233"/>
      <c r="LE364" s="233"/>
      <c r="LF364" s="233"/>
      <c r="LG364" s="233"/>
      <c r="LH364" s="233"/>
      <c r="LI364" s="233"/>
      <c r="LJ364" s="233"/>
      <c r="LK364" s="233"/>
      <c r="LL364" s="233"/>
      <c r="LM364" s="233"/>
      <c r="LN364" s="233"/>
      <c r="LO364" s="233"/>
      <c r="LP364" s="233"/>
      <c r="LQ364" s="233"/>
      <c r="LR364" s="233"/>
      <c r="LS364" s="233"/>
      <c r="LT364" s="233"/>
      <c r="LU364" s="233"/>
      <c r="LV364" s="233"/>
      <c r="LW364" s="233"/>
      <c r="LX364" s="233"/>
      <c r="LY364" s="233"/>
      <c r="LZ364" s="233"/>
      <c r="MA364" s="233"/>
      <c r="MB364" s="233"/>
      <c r="MC364" s="233"/>
      <c r="MD364" s="233"/>
      <c r="ME364" s="233"/>
      <c r="MF364" s="233"/>
      <c r="MG364" s="233"/>
      <c r="MH364" s="233"/>
      <c r="MI364" s="233"/>
      <c r="MJ364" s="233"/>
      <c r="MK364" s="233"/>
      <c r="ML364" s="233"/>
      <c r="MM364" s="233"/>
      <c r="MN364" s="233"/>
      <c r="MO364" s="233"/>
      <c r="MP364" s="233"/>
      <c r="MQ364" s="233"/>
      <c r="MR364" s="233"/>
      <c r="MS364" s="233"/>
      <c r="MT364" s="233"/>
      <c r="MU364" s="233"/>
      <c r="MV364" s="233"/>
      <c r="MW364" s="233"/>
      <c r="MX364" s="233"/>
      <c r="MY364" s="233"/>
      <c r="MZ364" s="233"/>
      <c r="NA364" s="233"/>
      <c r="NB364" s="233"/>
      <c r="NC364" s="233"/>
      <c r="ND364" s="233"/>
      <c r="NE364" s="233"/>
      <c r="NF364" s="233"/>
      <c r="NG364" s="233"/>
      <c r="NH364" s="233"/>
      <c r="NI364" s="233"/>
      <c r="NJ364" s="233"/>
      <c r="NK364" s="233"/>
      <c r="NL364" s="233"/>
      <c r="NM364" s="233"/>
      <c r="NN364" s="233"/>
      <c r="NO364" s="233"/>
      <c r="NP364" s="233"/>
      <c r="NQ364" s="233"/>
      <c r="NR364" s="233"/>
      <c r="NS364" s="233"/>
      <c r="NT364" s="233"/>
      <c r="NU364" s="233"/>
      <c r="NV364" s="233"/>
      <c r="NW364" s="233"/>
      <c r="NX364" s="233"/>
      <c r="NY364" s="233"/>
      <c r="NZ364" s="233"/>
      <c r="OA364" s="233"/>
      <c r="OB364" s="233"/>
      <c r="OC364" s="233"/>
      <c r="OD364" s="233"/>
      <c r="OE364" s="233"/>
      <c r="OF364" s="233"/>
      <c r="OG364" s="233"/>
      <c r="OH364" s="233"/>
      <c r="OI364" s="233"/>
      <c r="OJ364" s="233"/>
      <c r="OK364" s="233"/>
      <c r="OL364" s="233"/>
      <c r="OM364" s="233"/>
      <c r="ON364" s="233"/>
      <c r="OO364" s="233"/>
      <c r="OP364" s="233"/>
      <c r="OQ364" s="233"/>
      <c r="OR364" s="233"/>
      <c r="OS364" s="233"/>
      <c r="OT364" s="233"/>
      <c r="OU364" s="233"/>
      <c r="OV364" s="233"/>
      <c r="OW364" s="233"/>
      <c r="OX364" s="233"/>
      <c r="OY364" s="233"/>
      <c r="OZ364" s="233"/>
      <c r="PA364" s="233"/>
      <c r="PB364" s="233"/>
      <c r="PC364" s="233"/>
      <c r="PD364" s="233"/>
      <c r="PE364" s="233"/>
      <c r="PF364" s="233"/>
      <c r="PG364" s="233"/>
      <c r="PH364" s="233"/>
      <c r="PI364" s="233"/>
      <c r="PJ364" s="233"/>
      <c r="PK364" s="233"/>
      <c r="PL364" s="233"/>
      <c r="PM364" s="233"/>
      <c r="PN364" s="233"/>
      <c r="PO364" s="233"/>
      <c r="PP364" s="233"/>
      <c r="PQ364" s="233"/>
      <c r="PR364" s="233"/>
      <c r="PS364" s="233"/>
      <c r="PT364" s="233"/>
      <c r="PU364" s="233"/>
      <c r="PV364" s="233"/>
      <c r="PW364" s="233"/>
      <c r="PX364" s="233"/>
      <c r="PY364" s="233"/>
      <c r="PZ364" s="233"/>
      <c r="QA364" s="233"/>
      <c r="QB364" s="233"/>
      <c r="QC364" s="233"/>
      <c r="QD364" s="233"/>
      <c r="QE364" s="233"/>
      <c r="QF364" s="233"/>
      <c r="QG364" s="233"/>
      <c r="QH364" s="233"/>
      <c r="QI364" s="233"/>
      <c r="QJ364" s="233"/>
      <c r="QK364" s="233"/>
      <c r="QL364" s="233"/>
      <c r="QM364" s="233"/>
      <c r="QN364" s="233"/>
      <c r="QO364" s="233"/>
      <c r="QP364" s="233"/>
      <c r="QQ364" s="233"/>
      <c r="QR364" s="233"/>
      <c r="QS364" s="233"/>
      <c r="QT364" s="233"/>
      <c r="QU364" s="233"/>
      <c r="QV364" s="233"/>
      <c r="QW364" s="233"/>
      <c r="QX364" s="233"/>
      <c r="QY364" s="233"/>
      <c r="QZ364" s="233"/>
      <c r="RA364" s="233"/>
      <c r="RB364" s="233"/>
      <c r="RC364" s="233"/>
      <c r="RD364" s="233"/>
      <c r="RE364" s="233"/>
      <c r="RF364" s="233"/>
      <c r="RG364" s="233"/>
      <c r="RH364" s="233"/>
      <c r="RI364" s="233"/>
      <c r="RJ364" s="233"/>
      <c r="RK364" s="233"/>
      <c r="RL364" s="233"/>
      <c r="RM364" s="233"/>
      <c r="RN364" s="233"/>
      <c r="RO364" s="233"/>
      <c r="RP364" s="233"/>
      <c r="RQ364" s="233"/>
      <c r="RR364" s="233"/>
      <c r="RS364" s="233"/>
      <c r="RT364" s="233"/>
      <c r="RU364" s="233"/>
      <c r="RV364" s="233"/>
      <c r="RW364" s="233"/>
      <c r="RX364" s="233"/>
      <c r="RY364" s="233"/>
      <c r="RZ364" s="233"/>
      <c r="SA364" s="233"/>
      <c r="SB364" s="233"/>
      <c r="SC364" s="233"/>
      <c r="SD364" s="233"/>
      <c r="SE364" s="233"/>
      <c r="SF364" s="233"/>
      <c r="SG364" s="233"/>
      <c r="SH364" s="233"/>
      <c r="SI364" s="233"/>
      <c r="SJ364" s="233"/>
      <c r="SK364" s="233"/>
      <c r="SL364" s="233"/>
      <c r="SM364" s="233"/>
      <c r="SN364" s="233"/>
      <c r="SO364" s="233"/>
      <c r="SP364" s="233"/>
      <c r="SQ364" s="233"/>
      <c r="SR364" s="233"/>
      <c r="SS364" s="233"/>
      <c r="ST364" s="233"/>
      <c r="SU364" s="233"/>
      <c r="SV364" s="233"/>
      <c r="SW364" s="233"/>
      <c r="SX364" s="233"/>
      <c r="SY364" s="233"/>
      <c r="SZ364" s="233"/>
      <c r="TA364" s="233"/>
      <c r="TB364" s="233"/>
      <c r="TC364" s="233"/>
      <c r="TD364" s="233"/>
      <c r="TE364" s="233"/>
      <c r="TF364" s="233"/>
      <c r="TG364" s="233"/>
      <c r="TH364" s="233"/>
      <c r="TI364" s="233"/>
      <c r="TJ364" s="233"/>
      <c r="TK364" s="233"/>
      <c r="TL364" s="233"/>
      <c r="TM364" s="233"/>
      <c r="TN364" s="233"/>
      <c r="TO364" s="233"/>
      <c r="TP364" s="233"/>
      <c r="TQ364" s="233"/>
      <c r="TR364" s="233"/>
      <c r="TS364" s="233"/>
      <c r="TT364" s="233"/>
      <c r="TU364" s="233"/>
      <c r="TV364" s="233"/>
      <c r="TW364" s="233"/>
      <c r="TX364" s="233"/>
      <c r="TY364" s="233"/>
      <c r="TZ364" s="233"/>
      <c r="UA364" s="233"/>
      <c r="UB364" s="233"/>
      <c r="UC364" s="233"/>
      <c r="UD364" s="233"/>
      <c r="UE364" s="233"/>
      <c r="UF364" s="233"/>
      <c r="UG364" s="233"/>
      <c r="UH364" s="233"/>
      <c r="UI364" s="233"/>
      <c r="UJ364" s="233"/>
      <c r="UK364" s="233"/>
      <c r="UL364" s="233"/>
      <c r="UM364" s="233"/>
      <c r="UN364" s="233"/>
      <c r="UO364" s="233"/>
      <c r="UP364" s="233"/>
      <c r="UQ364" s="233"/>
      <c r="UR364" s="233"/>
      <c r="US364" s="233"/>
      <c r="UT364" s="233"/>
      <c r="UU364" s="233"/>
      <c r="UV364" s="233"/>
      <c r="UW364" s="233"/>
      <c r="UX364" s="233"/>
      <c r="UY364" s="233"/>
      <c r="UZ364" s="233"/>
      <c r="VA364" s="233"/>
      <c r="VB364" s="233"/>
      <c r="VC364" s="233"/>
      <c r="VD364" s="233"/>
      <c r="VE364" s="233"/>
      <c r="VF364" s="233"/>
      <c r="VG364" s="233"/>
      <c r="VH364" s="233"/>
      <c r="VI364" s="233"/>
      <c r="VJ364" s="233"/>
      <c r="VK364" s="233"/>
      <c r="VL364" s="233"/>
      <c r="VM364" s="233"/>
      <c r="VN364" s="233"/>
      <c r="VO364" s="233"/>
      <c r="VP364" s="233"/>
      <c r="VQ364" s="233"/>
      <c r="VR364" s="233"/>
      <c r="VS364" s="233"/>
      <c r="VT364" s="233"/>
      <c r="VU364" s="233"/>
      <c r="VV364" s="233"/>
      <c r="VW364" s="233"/>
      <c r="VX364" s="233"/>
      <c r="VY364" s="233"/>
      <c r="VZ364" s="233"/>
      <c r="WA364" s="233"/>
      <c r="WB364" s="233"/>
      <c r="WC364" s="233"/>
      <c r="WD364" s="233"/>
      <c r="WE364" s="233"/>
      <c r="WF364" s="233"/>
      <c r="WG364" s="233"/>
      <c r="WH364" s="233"/>
      <c r="WI364" s="233"/>
      <c r="WJ364" s="233"/>
      <c r="WK364" s="233"/>
      <c r="WL364" s="233"/>
      <c r="WM364" s="233"/>
      <c r="WN364" s="233"/>
      <c r="WO364" s="233"/>
      <c r="WP364" s="233"/>
      <c r="WQ364" s="233"/>
      <c r="WR364" s="233"/>
      <c r="WS364" s="233"/>
      <c r="WT364" s="233"/>
      <c r="WU364" s="233"/>
      <c r="WV364" s="233"/>
      <c r="WW364" s="233"/>
      <c r="WX364" s="233"/>
      <c r="WY364" s="233"/>
      <c r="WZ364" s="233"/>
      <c r="XA364" s="233"/>
      <c r="XB364" s="233"/>
      <c r="XC364" s="233"/>
      <c r="XD364" s="233"/>
      <c r="XE364" s="233"/>
      <c r="XF364" s="233"/>
      <c r="XG364" s="233"/>
      <c r="XH364" s="233"/>
      <c r="XI364" s="233"/>
      <c r="XJ364" s="233"/>
      <c r="XK364" s="233"/>
      <c r="XL364" s="233"/>
      <c r="XM364" s="233"/>
      <c r="XN364" s="233"/>
      <c r="XO364" s="233"/>
      <c r="XP364" s="233"/>
      <c r="XQ364" s="233"/>
      <c r="XR364" s="233"/>
      <c r="XS364" s="233"/>
      <c r="XT364" s="233"/>
      <c r="XU364" s="233"/>
      <c r="XV364" s="233"/>
      <c r="XW364" s="233"/>
      <c r="XX364" s="233"/>
      <c r="XY364" s="233"/>
      <c r="XZ364" s="233"/>
      <c r="YA364" s="233"/>
      <c r="YB364" s="233"/>
      <c r="YC364" s="233"/>
      <c r="YD364" s="233"/>
      <c r="YE364" s="233"/>
      <c r="YF364" s="233"/>
      <c r="YG364" s="233"/>
      <c r="YH364" s="233"/>
      <c r="YI364" s="233"/>
      <c r="YJ364" s="233"/>
      <c r="YK364" s="233"/>
      <c r="YL364" s="233"/>
      <c r="YM364" s="233"/>
      <c r="YN364" s="233"/>
      <c r="YO364" s="233"/>
      <c r="YP364" s="233"/>
      <c r="YQ364" s="233"/>
      <c r="YR364" s="233"/>
      <c r="YS364" s="233"/>
      <c r="YT364" s="233"/>
      <c r="YU364" s="233"/>
      <c r="YV364" s="233"/>
      <c r="YW364" s="233"/>
      <c r="YX364" s="233"/>
      <c r="YY364" s="233"/>
      <c r="YZ364" s="233"/>
      <c r="ZA364" s="233"/>
      <c r="ZB364" s="233"/>
      <c r="ZC364" s="233"/>
      <c r="ZD364" s="233"/>
      <c r="ZE364" s="233"/>
      <c r="ZF364" s="233"/>
      <c r="ZG364" s="233"/>
      <c r="ZH364" s="233"/>
      <c r="ZI364" s="233"/>
      <c r="ZJ364" s="233"/>
      <c r="ZK364" s="233"/>
      <c r="ZL364" s="233"/>
      <c r="ZM364" s="233"/>
      <c r="ZN364" s="233"/>
      <c r="ZO364" s="233"/>
      <c r="ZP364" s="233"/>
      <c r="ZQ364" s="233"/>
      <c r="ZR364" s="233"/>
      <c r="ZS364" s="233"/>
      <c r="ZT364" s="233"/>
      <c r="ZU364" s="233"/>
      <c r="ZV364" s="233"/>
      <c r="ZW364" s="233"/>
      <c r="ZX364" s="233"/>
      <c r="ZY364" s="233"/>
      <c r="ZZ364" s="233"/>
      <c r="AAA364" s="233"/>
      <c r="AAB364" s="233"/>
      <c r="AAC364" s="233"/>
      <c r="AAD364" s="233"/>
      <c r="AAE364" s="233"/>
      <c r="AAF364" s="233"/>
      <c r="AAG364" s="233"/>
      <c r="AAH364" s="233"/>
      <c r="AAI364" s="233"/>
      <c r="AAJ364" s="233"/>
      <c r="AAK364" s="233"/>
      <c r="AAL364" s="233"/>
      <c r="AAM364" s="233"/>
      <c r="AAN364" s="233"/>
      <c r="AAO364" s="233"/>
      <c r="AAP364" s="233"/>
      <c r="AAQ364" s="233"/>
      <c r="AAR364" s="233"/>
      <c r="AAS364" s="233"/>
      <c r="AAT364" s="233"/>
      <c r="AAU364" s="233"/>
      <c r="AAV364" s="233"/>
      <c r="AAW364" s="233"/>
      <c r="AAX364" s="233"/>
      <c r="AAY364" s="233"/>
      <c r="AAZ364" s="233"/>
      <c r="ABA364" s="233"/>
      <c r="ABB364" s="233"/>
      <c r="ABC364" s="233"/>
      <c r="ABD364" s="233"/>
      <c r="ABE364" s="233"/>
      <c r="ABF364" s="233"/>
      <c r="ABG364" s="233"/>
      <c r="ABH364" s="233"/>
      <c r="ABI364" s="233"/>
      <c r="ABJ364" s="233"/>
      <c r="ABK364" s="233"/>
      <c r="ABL364" s="233"/>
      <c r="ABM364" s="233"/>
      <c r="ABN364" s="233"/>
      <c r="ABO364" s="233"/>
      <c r="ABP364" s="233"/>
      <c r="ABQ364" s="233"/>
      <c r="ABR364" s="233"/>
      <c r="ABS364" s="233"/>
      <c r="ABT364" s="233"/>
      <c r="ABU364" s="233"/>
      <c r="ABV364" s="233"/>
      <c r="ABW364" s="233"/>
      <c r="ABX364" s="233"/>
      <c r="ABY364" s="233"/>
      <c r="ABZ364" s="233"/>
      <c r="ACA364" s="233"/>
      <c r="ACB364" s="233"/>
      <c r="ACC364" s="233"/>
      <c r="ACD364" s="233"/>
      <c r="ACE364" s="233"/>
      <c r="ACF364" s="233"/>
      <c r="ACG364" s="233"/>
      <c r="ACH364" s="233"/>
      <c r="ACI364" s="233"/>
      <c r="ACJ364" s="233"/>
      <c r="ACK364" s="233"/>
      <c r="ACL364" s="233"/>
      <c r="ACM364" s="233"/>
      <c r="ACN364" s="233"/>
      <c r="ACO364" s="233"/>
      <c r="ACP364" s="233"/>
      <c r="ACQ364" s="233"/>
      <c r="ACR364" s="233"/>
      <c r="ACS364" s="233"/>
      <c r="ACT364" s="233"/>
      <c r="ACU364" s="233"/>
      <c r="ACV364" s="233"/>
      <c r="ACW364" s="233"/>
      <c r="ACX364" s="233"/>
      <c r="ACY364" s="233"/>
      <c r="ACZ364" s="233"/>
      <c r="ADA364" s="233"/>
      <c r="ADB364" s="233"/>
      <c r="ADC364" s="233"/>
      <c r="ADD364" s="233"/>
      <c r="ADE364" s="233"/>
      <c r="ADF364" s="233"/>
      <c r="ADG364" s="233"/>
      <c r="ADH364" s="233"/>
      <c r="ADI364" s="233"/>
      <c r="ADJ364" s="233"/>
      <c r="ADK364" s="233"/>
      <c r="ADL364" s="233"/>
      <c r="ADM364" s="233"/>
      <c r="ADN364" s="233"/>
      <c r="ADO364" s="233"/>
      <c r="ADP364" s="233"/>
      <c r="ADQ364" s="233"/>
      <c r="ADR364" s="233"/>
      <c r="ADS364" s="233"/>
      <c r="ADT364" s="233"/>
      <c r="ADU364" s="233"/>
      <c r="ADV364" s="233"/>
      <c r="ADW364" s="233"/>
      <c r="ADX364" s="233"/>
      <c r="ADY364" s="233"/>
      <c r="ADZ364" s="233"/>
      <c r="AEA364" s="233"/>
      <c r="AEB364" s="233"/>
      <c r="AEC364" s="233"/>
      <c r="AED364" s="233"/>
      <c r="AEE364" s="233"/>
      <c r="AEF364" s="233"/>
      <c r="AEG364" s="233"/>
      <c r="AEH364" s="233"/>
      <c r="AEI364" s="233"/>
      <c r="AEJ364" s="233"/>
      <c r="AEK364" s="233"/>
      <c r="AEL364" s="233"/>
      <c r="AEM364" s="233"/>
      <c r="AEN364" s="233"/>
      <c r="AEO364" s="233"/>
      <c r="AEP364" s="233"/>
      <c r="AEQ364" s="233"/>
      <c r="AER364" s="233"/>
      <c r="AES364" s="233"/>
      <c r="AET364" s="233"/>
      <c r="AEU364" s="233"/>
      <c r="AEV364" s="233"/>
      <c r="AEW364" s="233"/>
      <c r="AEX364" s="233"/>
      <c r="AEY364" s="233"/>
      <c r="AEZ364" s="233"/>
      <c r="AFA364" s="233"/>
      <c r="AFB364" s="233"/>
      <c r="AFC364" s="233"/>
      <c r="AFD364" s="233"/>
      <c r="AFE364" s="233"/>
      <c r="AFF364" s="233"/>
      <c r="AFG364" s="233"/>
      <c r="AFH364" s="233"/>
      <c r="AFI364" s="233"/>
      <c r="AFJ364" s="233"/>
      <c r="AFK364" s="233"/>
      <c r="AFL364" s="233"/>
      <c r="AFM364" s="233"/>
      <c r="AFN364" s="233"/>
      <c r="AFO364" s="233"/>
      <c r="AFP364" s="233"/>
      <c r="AFQ364" s="233"/>
      <c r="AFR364" s="233"/>
      <c r="AFS364" s="233"/>
      <c r="AFT364" s="233"/>
      <c r="AFU364" s="233"/>
      <c r="AFV364" s="233"/>
      <c r="AFW364" s="233"/>
      <c r="AFX364" s="233"/>
      <c r="AFY364" s="233"/>
      <c r="AFZ364" s="233"/>
      <c r="AGA364" s="233"/>
      <c r="AGB364" s="233"/>
      <c r="AGC364" s="233"/>
      <c r="AGD364" s="233"/>
      <c r="AGE364" s="233"/>
      <c r="AGF364" s="233"/>
      <c r="AGG364" s="233"/>
      <c r="AGH364" s="233"/>
      <c r="AGI364" s="233"/>
      <c r="AGJ364" s="233"/>
      <c r="AGK364" s="233"/>
      <c r="AGL364" s="233"/>
      <c r="AGM364" s="233"/>
      <c r="AGN364" s="233"/>
      <c r="AGO364" s="233"/>
      <c r="AGP364" s="233"/>
      <c r="AGQ364" s="233"/>
      <c r="AGR364" s="233"/>
      <c r="AGS364" s="233"/>
      <c r="AGT364" s="233"/>
      <c r="AGU364" s="233"/>
      <c r="AGV364" s="233"/>
      <c r="AGW364" s="233"/>
      <c r="AGX364" s="233"/>
      <c r="AGY364" s="233"/>
      <c r="AGZ364" s="233"/>
      <c r="AHA364" s="233"/>
      <c r="AHB364" s="233"/>
      <c r="AHC364" s="233"/>
      <c r="AHD364" s="233"/>
      <c r="AHE364" s="233"/>
      <c r="AHF364" s="233"/>
      <c r="AHG364" s="233"/>
      <c r="AHH364" s="233"/>
      <c r="AHI364" s="233"/>
      <c r="AHJ364" s="233"/>
      <c r="AHK364" s="233"/>
      <c r="AHL364" s="233"/>
      <c r="AHM364" s="233"/>
      <c r="AHN364" s="233"/>
      <c r="AHO364" s="233"/>
      <c r="AHP364" s="233"/>
      <c r="AHQ364" s="233"/>
      <c r="AHR364" s="233"/>
      <c r="AHS364" s="233"/>
      <c r="AHT364" s="233"/>
      <c r="AHU364" s="233"/>
      <c r="AHV364" s="233"/>
      <c r="AHW364" s="233"/>
      <c r="AHX364" s="233"/>
      <c r="AHY364" s="233"/>
      <c r="AHZ364" s="233"/>
      <c r="AIA364" s="233"/>
      <c r="AIB364" s="233"/>
      <c r="AIC364" s="233"/>
      <c r="AID364" s="233"/>
      <c r="AIE364" s="233"/>
      <c r="AIF364" s="233"/>
      <c r="AIG364" s="233"/>
      <c r="AIH364" s="233"/>
      <c r="AII364" s="233"/>
      <c r="AIJ364" s="233"/>
      <c r="AIK364" s="233"/>
      <c r="AIL364" s="233"/>
      <c r="AIM364" s="233"/>
      <c r="AIN364" s="233"/>
      <c r="AIO364" s="233"/>
      <c r="AIP364" s="233"/>
      <c r="AIQ364" s="233"/>
      <c r="AIR364" s="233"/>
      <c r="AIS364" s="233"/>
      <c r="AIT364" s="233"/>
      <c r="AIU364" s="233"/>
      <c r="AIV364" s="233"/>
      <c r="AIW364" s="233"/>
      <c r="AIX364" s="233"/>
      <c r="AIY364" s="233"/>
      <c r="AIZ364" s="233"/>
      <c r="AJA364" s="233"/>
      <c r="AJB364" s="233"/>
      <c r="AJC364" s="233"/>
      <c r="AJD364" s="233"/>
      <c r="AJE364" s="233"/>
      <c r="AJF364" s="233"/>
      <c r="AJG364" s="233"/>
      <c r="AJH364" s="233"/>
      <c r="AJI364" s="233"/>
      <c r="AJJ364" s="233"/>
      <c r="AJK364" s="233"/>
      <c r="AJL364" s="233"/>
      <c r="AJM364" s="233"/>
      <c r="AJN364" s="233"/>
      <c r="AJO364" s="233"/>
      <c r="AJP364" s="233"/>
      <c r="AJQ364" s="233"/>
      <c r="AJR364" s="233"/>
      <c r="AJS364" s="233"/>
      <c r="AJT364" s="233"/>
      <c r="AJU364" s="233"/>
      <c r="AJV364" s="233"/>
      <c r="AJW364" s="233"/>
      <c r="AJX364" s="233"/>
      <c r="AJY364" s="233"/>
      <c r="AJZ364" s="233"/>
      <c r="AKA364" s="233"/>
      <c r="AKB364" s="233"/>
      <c r="AKC364" s="233"/>
      <c r="AKD364" s="233"/>
      <c r="AKE364" s="233"/>
      <c r="AKF364" s="233"/>
      <c r="AKG364" s="233"/>
      <c r="AKH364" s="233"/>
      <c r="AKI364" s="233"/>
      <c r="AKJ364" s="233"/>
      <c r="AKK364" s="233"/>
      <c r="AKL364" s="233"/>
      <c r="AKM364" s="233"/>
      <c r="AKN364" s="233"/>
      <c r="AKO364" s="233"/>
      <c r="AKP364" s="233"/>
      <c r="AKQ364" s="233"/>
      <c r="AKR364" s="233"/>
      <c r="AKS364" s="233"/>
      <c r="AKT364" s="233"/>
      <c r="AKU364" s="233"/>
      <c r="AKV364" s="233"/>
      <c r="AKW364" s="233"/>
      <c r="AKX364" s="233"/>
      <c r="AKY364" s="233"/>
      <c r="AKZ364" s="233"/>
      <c r="ALA364" s="233"/>
      <c r="ALB364" s="233"/>
      <c r="ALC364" s="233"/>
      <c r="ALD364" s="233"/>
      <c r="ALE364" s="233"/>
      <c r="ALF364" s="233"/>
      <c r="ALG364" s="233"/>
      <c r="ALH364" s="233"/>
      <c r="ALI364" s="233"/>
      <c r="ALJ364" s="233"/>
      <c r="ALK364" s="233"/>
      <c r="ALL364" s="233"/>
      <c r="ALM364" s="233"/>
      <c r="ALN364" s="233"/>
      <c r="ALO364" s="233"/>
      <c r="ALP364" s="233"/>
      <c r="ALQ364" s="233"/>
      <c r="ALR364" s="233"/>
      <c r="ALS364" s="233"/>
      <c r="ALT364" s="233"/>
      <c r="ALU364" s="233"/>
      <c r="ALV364" s="233"/>
      <c r="ALW364" s="233"/>
      <c r="ALX364" s="233"/>
      <c r="ALY364" s="233"/>
      <c r="ALZ364" s="233"/>
      <c r="AMA364" s="233"/>
      <c r="AMB364" s="233"/>
      <c r="AMC364" s="233"/>
      <c r="AMD364" s="233"/>
      <c r="AME364" s="233"/>
      <c r="AMF364" s="233"/>
      <c r="AMG364" s="233"/>
      <c r="AMH364" s="233"/>
      <c r="AMI364" s="233"/>
      <c r="AMJ364" s="233"/>
      <c r="AMK364" s="233"/>
      <c r="AML364" s="233"/>
      <c r="AMM364" s="233"/>
      <c r="AMN364" s="233"/>
      <c r="AMO364" s="233"/>
      <c r="AMP364" s="233"/>
      <c r="AMQ364" s="233"/>
      <c r="AMR364" s="233"/>
      <c r="AMS364" s="233"/>
      <c r="AMT364" s="233"/>
      <c r="AMU364" s="233"/>
      <c r="AMV364" s="233"/>
      <c r="AMW364" s="233"/>
      <c r="AMX364" s="233"/>
      <c r="AMY364" s="233"/>
      <c r="AMZ364" s="233"/>
      <c r="ANA364" s="233"/>
      <c r="ANB364" s="233"/>
      <c r="ANC364" s="233"/>
      <c r="AND364" s="233"/>
      <c r="ANE364" s="233"/>
      <c r="ANF364" s="233"/>
      <c r="ANG364" s="233"/>
      <c r="ANH364" s="233"/>
      <c r="ANI364" s="233"/>
      <c r="ANJ364" s="233"/>
      <c r="ANK364" s="233"/>
      <c r="ANL364" s="233"/>
      <c r="ANM364" s="233"/>
      <c r="ANN364" s="233"/>
      <c r="ANO364" s="233"/>
      <c r="ANP364" s="233"/>
      <c r="ANQ364" s="233"/>
      <c r="ANR364" s="233"/>
      <c r="ANS364" s="233"/>
      <c r="ANT364" s="233"/>
      <c r="ANU364" s="233"/>
      <c r="ANV364" s="233"/>
      <c r="ANW364" s="233"/>
      <c r="ANX364" s="233"/>
      <c r="ANY364" s="233"/>
      <c r="ANZ364" s="233"/>
      <c r="AOA364" s="233"/>
      <c r="AOB364" s="233"/>
      <c r="AOC364" s="233"/>
      <c r="AOD364" s="233"/>
      <c r="AOE364" s="233"/>
      <c r="AOF364" s="233"/>
      <c r="AOG364" s="233"/>
      <c r="AOH364" s="233"/>
      <c r="AOI364" s="233"/>
      <c r="AOJ364" s="233"/>
      <c r="AOK364" s="233"/>
      <c r="AOL364" s="233"/>
      <c r="AOM364" s="233"/>
      <c r="AON364" s="233"/>
      <c r="AOO364" s="233"/>
      <c r="AOP364" s="233"/>
      <c r="AOQ364" s="233"/>
      <c r="AOR364" s="233"/>
      <c r="AOS364" s="233"/>
      <c r="AOT364" s="233"/>
      <c r="AOU364" s="233"/>
      <c r="AOV364" s="233"/>
      <c r="AOW364" s="233"/>
      <c r="AOX364" s="233"/>
      <c r="AOY364" s="233"/>
      <c r="AOZ364" s="233"/>
      <c r="APA364" s="233"/>
      <c r="APB364" s="233"/>
      <c r="APC364" s="233"/>
      <c r="APD364" s="233"/>
      <c r="APE364" s="233"/>
      <c r="APF364" s="233"/>
      <c r="APG364" s="233"/>
      <c r="APH364" s="233"/>
      <c r="API364" s="233"/>
      <c r="APJ364" s="233"/>
      <c r="APK364" s="233"/>
      <c r="APL364" s="233"/>
      <c r="APM364" s="233"/>
      <c r="APN364" s="233"/>
      <c r="APO364" s="233"/>
      <c r="APP364" s="233"/>
      <c r="APQ364" s="233"/>
      <c r="APR364" s="233"/>
      <c r="APS364" s="233"/>
      <c r="APT364" s="233"/>
      <c r="APU364" s="233"/>
      <c r="APV364" s="233"/>
      <c r="APW364" s="233"/>
      <c r="APX364" s="233"/>
      <c r="APY364" s="233"/>
      <c r="APZ364" s="233"/>
      <c r="AQA364" s="233"/>
      <c r="AQB364" s="233"/>
      <c r="AQC364" s="233"/>
      <c r="AQD364" s="233"/>
      <c r="AQE364" s="233"/>
      <c r="AQF364" s="233"/>
      <c r="AQG364" s="233"/>
      <c r="AQH364" s="233"/>
      <c r="AQI364" s="233"/>
      <c r="AQJ364" s="233"/>
      <c r="AQK364" s="233"/>
      <c r="AQL364" s="233"/>
      <c r="AQM364" s="233"/>
      <c r="AQN364" s="233"/>
      <c r="AQO364" s="233"/>
      <c r="AQP364" s="233"/>
      <c r="AQQ364" s="233"/>
      <c r="AQR364" s="233"/>
      <c r="AQS364" s="233"/>
      <c r="AQT364" s="233"/>
      <c r="AQU364" s="233"/>
      <c r="AQV364" s="233"/>
      <c r="AQW364" s="233"/>
      <c r="AQX364" s="233"/>
      <c r="AQY364" s="233"/>
      <c r="AQZ364" s="233"/>
      <c r="ARA364" s="233"/>
      <c r="ARB364" s="233"/>
      <c r="ARC364" s="233"/>
      <c r="ARD364" s="233"/>
      <c r="ARE364" s="233"/>
      <c r="ARF364" s="233"/>
      <c r="ARG364" s="233"/>
      <c r="ARH364" s="233"/>
      <c r="ARI364" s="233"/>
      <c r="ARJ364" s="233"/>
      <c r="ARK364" s="233"/>
      <c r="ARL364" s="233"/>
      <c r="ARM364" s="233"/>
      <c r="ARN364" s="233"/>
      <c r="ARO364" s="233"/>
      <c r="ARP364" s="233"/>
      <c r="ARQ364" s="233"/>
      <c r="ARR364" s="233"/>
      <c r="ARS364" s="233"/>
      <c r="ART364" s="233"/>
      <c r="ARU364" s="233"/>
      <c r="ARV364" s="233"/>
      <c r="ARW364" s="233"/>
      <c r="ARX364" s="233"/>
      <c r="ARY364" s="233"/>
      <c r="ARZ364" s="233"/>
      <c r="ASA364" s="233"/>
      <c r="ASB364" s="233"/>
      <c r="ASC364" s="233"/>
      <c r="ASD364" s="233"/>
      <c r="ASE364" s="233"/>
      <c r="ASF364" s="233"/>
      <c r="ASG364" s="233"/>
      <c r="ASH364" s="233"/>
      <c r="ASI364" s="233"/>
      <c r="ASJ364" s="233"/>
      <c r="ASK364" s="233"/>
      <c r="ASL364" s="233"/>
      <c r="ASM364" s="233"/>
      <c r="ASN364" s="233"/>
      <c r="ASO364" s="233"/>
      <c r="ASP364" s="233"/>
      <c r="ASQ364" s="233"/>
      <c r="ASR364" s="233"/>
      <c r="ASS364" s="233"/>
      <c r="AST364" s="233"/>
      <c r="ASU364" s="233"/>
      <c r="ASV364" s="233"/>
      <c r="ASW364" s="233"/>
      <c r="ASX364" s="233"/>
      <c r="ASY364" s="233"/>
      <c r="ASZ364" s="233"/>
      <c r="ATA364" s="233"/>
      <c r="ATB364" s="233"/>
      <c r="ATC364" s="233"/>
      <c r="ATD364" s="233"/>
      <c r="ATE364" s="233"/>
      <c r="ATF364" s="233"/>
      <c r="ATG364" s="233"/>
      <c r="ATH364" s="233"/>
      <c r="ATI364" s="233"/>
      <c r="ATJ364" s="233"/>
      <c r="ATK364" s="233"/>
      <c r="ATL364" s="233"/>
      <c r="ATM364" s="233"/>
      <c r="ATN364" s="233"/>
      <c r="ATO364" s="233"/>
      <c r="ATP364" s="233"/>
      <c r="ATQ364" s="233"/>
      <c r="ATR364" s="233"/>
      <c r="ATS364" s="233"/>
      <c r="ATT364" s="233"/>
      <c r="ATU364" s="233"/>
      <c r="ATV364" s="233"/>
      <c r="ATW364" s="233"/>
      <c r="ATX364" s="233"/>
      <c r="ATY364" s="233"/>
      <c r="ATZ364" s="233"/>
      <c r="AUA364" s="233"/>
      <c r="AUB364" s="233"/>
      <c r="AUC364" s="233"/>
      <c r="AUD364" s="233"/>
      <c r="AUE364" s="233"/>
      <c r="AUF364" s="233"/>
      <c r="AUG364" s="233"/>
      <c r="AUH364" s="233"/>
      <c r="AUI364" s="233"/>
      <c r="AUJ364" s="233"/>
      <c r="AUK364" s="233"/>
      <c r="AUL364" s="233"/>
      <c r="AUM364" s="233"/>
      <c r="AUN364" s="233"/>
      <c r="AUO364" s="233"/>
      <c r="AUP364" s="233"/>
      <c r="AUQ364" s="233"/>
      <c r="AUR364" s="233"/>
      <c r="AUS364" s="233"/>
      <c r="AUT364" s="233"/>
      <c r="AUU364" s="233"/>
      <c r="AUV364" s="233"/>
      <c r="AUW364" s="233"/>
      <c r="AUX364" s="233"/>
      <c r="AUY364" s="233"/>
      <c r="AUZ364" s="233"/>
      <c r="AVA364" s="233"/>
      <c r="AVB364" s="233"/>
      <c r="AVC364" s="233"/>
      <c r="AVD364" s="233"/>
      <c r="AVE364" s="233"/>
      <c r="AVF364" s="233"/>
      <c r="AVG364" s="233"/>
      <c r="AVH364" s="233"/>
      <c r="AVI364" s="233"/>
      <c r="AVJ364" s="233"/>
      <c r="AVK364" s="233"/>
      <c r="AVL364" s="233"/>
      <c r="AVM364" s="233"/>
      <c r="AVN364" s="233"/>
      <c r="AVO364" s="233"/>
      <c r="AVP364" s="233"/>
      <c r="AVQ364" s="233"/>
      <c r="AVR364" s="233"/>
      <c r="AVS364" s="233"/>
      <c r="AVT364" s="233"/>
      <c r="AVU364" s="233"/>
      <c r="AVV364" s="233"/>
      <c r="AVW364" s="233"/>
      <c r="AVX364" s="233"/>
      <c r="AVY364" s="233"/>
      <c r="AVZ364" s="233"/>
      <c r="AWA364" s="233"/>
      <c r="AWB364" s="233"/>
      <c r="AWC364" s="233"/>
      <c r="AWD364" s="233"/>
      <c r="AWE364" s="233"/>
      <c r="AWF364" s="233"/>
      <c r="AWG364" s="233"/>
      <c r="AWH364" s="233"/>
      <c r="AWI364" s="233"/>
      <c r="AWJ364" s="233"/>
      <c r="AWK364" s="233"/>
      <c r="AWL364" s="233"/>
      <c r="AWM364" s="233"/>
      <c r="AWN364" s="233"/>
      <c r="AWO364" s="233"/>
      <c r="AWP364" s="233"/>
      <c r="AWQ364" s="233"/>
      <c r="AWR364" s="233"/>
      <c r="AWS364" s="233"/>
      <c r="AWT364" s="233"/>
      <c r="AWU364" s="233"/>
      <c r="AWV364" s="233"/>
      <c r="AWW364" s="233"/>
      <c r="AWX364" s="233"/>
      <c r="AWY364" s="233"/>
      <c r="AWZ364" s="233"/>
      <c r="AXA364" s="233"/>
      <c r="AXB364" s="233"/>
      <c r="AXC364" s="233"/>
      <c r="AXD364" s="233"/>
      <c r="AXE364" s="233"/>
      <c r="AXF364" s="233"/>
      <c r="AXG364" s="233"/>
      <c r="AXH364" s="233"/>
      <c r="AXI364" s="233"/>
      <c r="AXJ364" s="233"/>
      <c r="AXK364" s="233"/>
      <c r="AXL364" s="233"/>
      <c r="AXM364" s="233"/>
      <c r="AXN364" s="233"/>
      <c r="AXO364" s="233"/>
      <c r="AXP364" s="233"/>
      <c r="AXQ364" s="233"/>
      <c r="AXR364" s="233"/>
      <c r="AXS364" s="233"/>
      <c r="AXT364" s="233"/>
      <c r="AXU364" s="233"/>
      <c r="AXV364" s="233"/>
      <c r="AXW364" s="233"/>
      <c r="AXX364" s="233"/>
      <c r="AXY364" s="233"/>
      <c r="AXZ364" s="233"/>
      <c r="AYA364" s="233"/>
      <c r="AYB364" s="233"/>
      <c r="AYC364" s="233"/>
      <c r="AYD364" s="233"/>
      <c r="AYE364" s="233"/>
      <c r="AYF364" s="233"/>
      <c r="AYG364" s="233"/>
      <c r="AYH364" s="233"/>
      <c r="AYI364" s="233"/>
      <c r="AYJ364" s="233"/>
      <c r="AYK364" s="233"/>
      <c r="AYL364" s="233"/>
      <c r="AYM364" s="233"/>
      <c r="AYN364" s="233"/>
      <c r="AYO364" s="233"/>
      <c r="AYP364" s="233"/>
      <c r="AYQ364" s="233"/>
      <c r="AYR364" s="233"/>
      <c r="AYS364" s="233"/>
      <c r="AYT364" s="233"/>
      <c r="AYU364" s="233"/>
      <c r="AYV364" s="233"/>
      <c r="AYW364" s="233"/>
      <c r="AYX364" s="233"/>
      <c r="AYY364" s="233"/>
      <c r="AYZ364" s="233"/>
      <c r="AZA364" s="233"/>
      <c r="AZB364" s="233"/>
      <c r="AZC364" s="233"/>
      <c r="AZD364" s="233"/>
      <c r="AZE364" s="233"/>
      <c r="AZF364" s="233"/>
      <c r="AZG364" s="233"/>
      <c r="AZH364" s="233"/>
      <c r="AZI364" s="233"/>
      <c r="AZJ364" s="233"/>
      <c r="AZK364" s="233"/>
      <c r="AZL364" s="233"/>
      <c r="AZM364" s="233"/>
      <c r="AZN364" s="233"/>
      <c r="AZO364" s="233"/>
      <c r="AZP364" s="233"/>
      <c r="AZQ364" s="233"/>
      <c r="AZR364" s="233"/>
      <c r="AZS364" s="233"/>
      <c r="AZT364" s="233"/>
      <c r="AZU364" s="233"/>
      <c r="AZV364" s="233"/>
      <c r="AZW364" s="233"/>
      <c r="AZX364" s="233"/>
      <c r="AZY364" s="233"/>
      <c r="AZZ364" s="233"/>
      <c r="BAA364" s="233"/>
      <c r="BAB364" s="233"/>
      <c r="BAC364" s="233"/>
      <c r="BAD364" s="233"/>
      <c r="BAE364" s="233"/>
      <c r="BAF364" s="233"/>
      <c r="BAG364" s="233"/>
      <c r="BAH364" s="233"/>
      <c r="BAI364" s="233"/>
      <c r="BAJ364" s="233"/>
      <c r="BAK364" s="233"/>
      <c r="BAL364" s="233"/>
      <c r="BAM364" s="233"/>
      <c r="BAN364" s="233"/>
      <c r="BAO364" s="233"/>
      <c r="BAP364" s="233"/>
      <c r="BAQ364" s="233"/>
      <c r="BAR364" s="233"/>
      <c r="BAS364" s="233"/>
      <c r="BAT364" s="233"/>
      <c r="BAU364" s="233"/>
      <c r="BAV364" s="233"/>
      <c r="BAW364" s="233"/>
      <c r="BAX364" s="233"/>
      <c r="BAY364" s="233"/>
      <c r="BAZ364" s="233"/>
      <c r="BBA364" s="233"/>
      <c r="BBB364" s="233"/>
      <c r="BBC364" s="233"/>
      <c r="BBD364" s="233"/>
      <c r="BBE364" s="233"/>
      <c r="BBF364" s="233"/>
      <c r="BBG364" s="233"/>
      <c r="BBH364" s="233"/>
      <c r="BBI364" s="233"/>
      <c r="BBJ364" s="233"/>
      <c r="BBK364" s="233"/>
      <c r="BBL364" s="233"/>
      <c r="BBM364" s="233"/>
      <c r="BBN364" s="233"/>
      <c r="BBO364" s="233"/>
      <c r="BBP364" s="233"/>
      <c r="BBQ364" s="233"/>
      <c r="BBR364" s="233"/>
      <c r="BBS364" s="233"/>
      <c r="BBT364" s="233"/>
      <c r="BBU364" s="233"/>
      <c r="BBV364" s="233"/>
      <c r="BBW364" s="233"/>
      <c r="BBX364" s="233"/>
      <c r="BBY364" s="233"/>
      <c r="BBZ364" s="233"/>
      <c r="BCA364" s="233"/>
      <c r="BCB364" s="233"/>
      <c r="BCC364" s="233"/>
      <c r="BCD364" s="233"/>
      <c r="BCE364" s="233"/>
      <c r="BCF364" s="233"/>
      <c r="BCG364" s="233"/>
      <c r="BCH364" s="233"/>
      <c r="BCI364" s="233"/>
      <c r="BCJ364" s="233"/>
      <c r="BCK364" s="233"/>
      <c r="BCL364" s="233"/>
      <c r="BCM364" s="233"/>
      <c r="BCN364" s="233"/>
      <c r="BCO364" s="233"/>
      <c r="BCP364" s="233"/>
      <c r="BCQ364" s="233"/>
      <c r="BCR364" s="233"/>
      <c r="BCS364" s="233"/>
      <c r="BCT364" s="233"/>
      <c r="BCU364" s="233"/>
      <c r="BCV364" s="233"/>
      <c r="BCW364" s="233"/>
      <c r="BCX364" s="233"/>
      <c r="BCY364" s="233"/>
      <c r="BCZ364" s="233"/>
      <c r="BDA364" s="233"/>
      <c r="BDB364" s="233"/>
      <c r="BDC364" s="233"/>
      <c r="BDD364" s="233"/>
      <c r="BDE364" s="233"/>
      <c r="BDF364" s="233"/>
      <c r="BDG364" s="233"/>
      <c r="BDH364" s="233"/>
      <c r="BDI364" s="233"/>
      <c r="BDJ364" s="233"/>
      <c r="BDK364" s="233"/>
      <c r="BDL364" s="233"/>
      <c r="BDM364" s="233"/>
      <c r="BDN364" s="233"/>
      <c r="BDO364" s="233"/>
      <c r="BDP364" s="233"/>
      <c r="BDQ364" s="233"/>
      <c r="BDR364" s="233"/>
      <c r="BDS364" s="233"/>
      <c r="BDT364" s="233"/>
      <c r="BDU364" s="233"/>
      <c r="BDV364" s="233"/>
      <c r="BDW364" s="233"/>
      <c r="BDX364" s="233"/>
      <c r="BDY364" s="233"/>
      <c r="BDZ364" s="233"/>
      <c r="BEA364" s="233"/>
      <c r="BEB364" s="233"/>
      <c r="BEC364" s="233"/>
      <c r="BED364" s="233"/>
      <c r="BEE364" s="233"/>
      <c r="BEF364" s="233"/>
      <c r="BEG364" s="233"/>
      <c r="BEH364" s="233"/>
      <c r="BEI364" s="233"/>
      <c r="BEJ364" s="233"/>
      <c r="BEK364" s="233"/>
      <c r="BEL364" s="233"/>
      <c r="BEM364" s="233"/>
      <c r="BEN364" s="233"/>
      <c r="BEO364" s="233"/>
      <c r="BEP364" s="233"/>
      <c r="BEQ364" s="233"/>
      <c r="BER364" s="233"/>
      <c r="BES364" s="233"/>
      <c r="BET364" s="233"/>
      <c r="BEU364" s="233"/>
      <c r="BEV364" s="233"/>
      <c r="BEW364" s="233"/>
      <c r="BEX364" s="233"/>
      <c r="BEY364" s="233"/>
      <c r="BEZ364" s="233"/>
      <c r="BFA364" s="233"/>
      <c r="BFB364" s="233"/>
      <c r="BFC364" s="233"/>
      <c r="BFD364" s="233"/>
      <c r="BFE364" s="233"/>
      <c r="BFF364" s="233"/>
      <c r="BFG364" s="233"/>
      <c r="BFH364" s="233"/>
      <c r="BFI364" s="233"/>
      <c r="BFJ364" s="233"/>
      <c r="BFK364" s="233"/>
      <c r="BFL364" s="233"/>
      <c r="BFM364" s="233"/>
      <c r="BFN364" s="233"/>
      <c r="BFO364" s="233"/>
      <c r="BFP364" s="233"/>
      <c r="BFQ364" s="233"/>
      <c r="BFR364" s="233"/>
      <c r="BFS364" s="233"/>
      <c r="BFT364" s="233"/>
      <c r="BFU364" s="233"/>
      <c r="BFV364" s="233"/>
      <c r="BFW364" s="233"/>
      <c r="BFX364" s="233"/>
      <c r="BFY364" s="233"/>
      <c r="BFZ364" s="233"/>
      <c r="BGA364" s="233"/>
      <c r="BGB364" s="233"/>
      <c r="BGC364" s="233"/>
      <c r="BGD364" s="233"/>
      <c r="BGE364" s="233"/>
      <c r="BGF364" s="233"/>
      <c r="BGG364" s="233"/>
      <c r="BGH364" s="233"/>
      <c r="BGI364" s="233"/>
      <c r="BGJ364" s="233"/>
      <c r="BGK364" s="233"/>
      <c r="BGL364" s="233"/>
      <c r="BGM364" s="233"/>
      <c r="BGN364" s="233"/>
      <c r="BGO364" s="233"/>
      <c r="BGP364" s="233"/>
      <c r="BGQ364" s="233"/>
      <c r="BGR364" s="233"/>
      <c r="BGS364" s="233"/>
      <c r="BGT364" s="233"/>
      <c r="BGU364" s="233"/>
      <c r="BGV364" s="233"/>
      <c r="BGW364" s="233"/>
      <c r="BGX364" s="233"/>
      <c r="BGY364" s="233"/>
      <c r="BGZ364" s="233"/>
      <c r="BHA364" s="233"/>
      <c r="BHB364" s="233"/>
      <c r="BHC364" s="233"/>
      <c r="BHD364" s="233"/>
      <c r="BHE364" s="233"/>
      <c r="BHF364" s="233"/>
      <c r="BHG364" s="233"/>
      <c r="BHH364" s="233"/>
      <c r="BHI364" s="233"/>
      <c r="BHJ364" s="233"/>
      <c r="BHK364" s="233"/>
      <c r="BHL364" s="233"/>
      <c r="BHM364" s="233"/>
      <c r="BHN364" s="233"/>
      <c r="BHO364" s="233"/>
      <c r="BHP364" s="233"/>
      <c r="BHQ364" s="233"/>
      <c r="BHR364" s="233"/>
      <c r="BHS364" s="233"/>
      <c r="BHT364" s="233"/>
      <c r="BHU364" s="233"/>
      <c r="BHV364" s="233"/>
      <c r="BHW364" s="233"/>
      <c r="BHX364" s="233"/>
      <c r="BHY364" s="233"/>
      <c r="BHZ364" s="233"/>
      <c r="BIA364" s="233"/>
      <c r="BIB364" s="233"/>
      <c r="BIC364" s="233"/>
      <c r="BID364" s="233"/>
      <c r="BIE364" s="233"/>
      <c r="BIF364" s="233"/>
      <c r="BIG364" s="233"/>
      <c r="BIH364" s="233"/>
      <c r="BII364" s="233"/>
      <c r="BIJ364" s="233"/>
      <c r="BIK364" s="233"/>
      <c r="BIL364" s="233"/>
      <c r="BIM364" s="233"/>
      <c r="BIN364" s="233"/>
      <c r="BIO364" s="233"/>
      <c r="BIP364" s="233"/>
      <c r="BIQ364" s="233"/>
      <c r="BIR364" s="233"/>
      <c r="BIS364" s="233"/>
      <c r="BIT364" s="233"/>
      <c r="BIU364" s="233"/>
      <c r="BIV364" s="233"/>
      <c r="BIW364" s="233"/>
      <c r="BIX364" s="233"/>
      <c r="BIY364" s="233"/>
      <c r="BIZ364" s="233"/>
      <c r="BJA364" s="233"/>
      <c r="BJB364" s="233"/>
      <c r="BJC364" s="233"/>
      <c r="BJD364" s="233"/>
      <c r="BJE364" s="233"/>
      <c r="BJF364" s="233"/>
      <c r="BJG364" s="233"/>
      <c r="BJH364" s="233"/>
      <c r="BJI364" s="233"/>
      <c r="BJJ364" s="233"/>
      <c r="BJK364" s="233"/>
      <c r="BJL364" s="233"/>
      <c r="BJM364" s="233"/>
      <c r="BJN364" s="233"/>
      <c r="BJO364" s="233"/>
      <c r="BJP364" s="233"/>
      <c r="BJQ364" s="233"/>
      <c r="BJR364" s="233"/>
      <c r="BJS364" s="233"/>
      <c r="BJT364" s="233"/>
      <c r="BJU364" s="233"/>
      <c r="BJV364" s="233"/>
      <c r="BJW364" s="233"/>
      <c r="BJX364" s="233"/>
      <c r="BJY364" s="233"/>
      <c r="BJZ364" s="233"/>
      <c r="BKA364" s="233"/>
      <c r="BKB364" s="233"/>
      <c r="BKC364" s="233"/>
      <c r="BKD364" s="233"/>
      <c r="BKE364" s="233"/>
      <c r="BKF364" s="233"/>
      <c r="BKG364" s="233"/>
      <c r="BKH364" s="233"/>
      <c r="BKI364" s="233"/>
      <c r="BKJ364" s="233"/>
      <c r="BKK364" s="233"/>
      <c r="BKL364" s="233"/>
      <c r="BKM364" s="233"/>
      <c r="BKN364" s="233"/>
      <c r="BKO364" s="233"/>
      <c r="BKP364" s="233"/>
      <c r="BKQ364" s="233"/>
      <c r="BKR364" s="233"/>
      <c r="BKS364" s="233"/>
      <c r="BKT364" s="233"/>
      <c r="BKU364" s="233"/>
      <c r="BKV364" s="233"/>
      <c r="BKW364" s="233"/>
      <c r="BKX364" s="233"/>
      <c r="BKY364" s="233"/>
      <c r="BKZ364" s="233"/>
      <c r="BLA364" s="233"/>
      <c r="BLB364" s="233"/>
      <c r="BLC364" s="233"/>
      <c r="BLD364" s="233"/>
      <c r="BLE364" s="233"/>
      <c r="BLF364" s="233"/>
      <c r="BLG364" s="233"/>
      <c r="BLH364" s="233"/>
      <c r="BLI364" s="233"/>
      <c r="BLJ364" s="233"/>
      <c r="BLK364" s="233"/>
      <c r="BLL364" s="233"/>
      <c r="BLM364" s="233"/>
      <c r="BLN364" s="233"/>
      <c r="BLO364" s="233"/>
      <c r="BLP364" s="233"/>
      <c r="BLQ364" s="233"/>
      <c r="BLR364" s="233"/>
      <c r="BLS364" s="233"/>
      <c r="BLT364" s="233"/>
      <c r="BLU364" s="233"/>
      <c r="BLV364" s="233"/>
      <c r="BLW364" s="233"/>
      <c r="BLX364" s="233"/>
      <c r="BLY364" s="233"/>
      <c r="BLZ364" s="233"/>
      <c r="BMA364" s="233"/>
      <c r="BMB364" s="233"/>
      <c r="BMC364" s="233"/>
      <c r="BMD364" s="233"/>
      <c r="BME364" s="233"/>
      <c r="BMF364" s="233"/>
      <c r="BMG364" s="233"/>
      <c r="BMH364" s="233"/>
      <c r="BMI364" s="233"/>
      <c r="BMJ364" s="233"/>
      <c r="BMK364" s="233"/>
      <c r="BML364" s="233"/>
      <c r="BMM364" s="233"/>
      <c r="BMN364" s="233"/>
      <c r="BMO364" s="233"/>
      <c r="BMP364" s="233"/>
      <c r="BMQ364" s="233"/>
      <c r="BMR364" s="233"/>
      <c r="BMS364" s="233"/>
      <c r="BMT364" s="233"/>
      <c r="BMU364" s="233"/>
      <c r="BMV364" s="233"/>
      <c r="BMW364" s="233"/>
      <c r="BMX364" s="233"/>
      <c r="BMY364" s="233"/>
      <c r="BMZ364" s="233"/>
      <c r="BNA364" s="233"/>
      <c r="BNB364" s="233"/>
      <c r="BNC364" s="233"/>
      <c r="BND364" s="233"/>
      <c r="BNE364" s="233"/>
      <c r="BNF364" s="233"/>
      <c r="BNG364" s="233"/>
      <c r="BNH364" s="233"/>
      <c r="BNI364" s="233"/>
      <c r="BNJ364" s="233"/>
      <c r="BNK364" s="233"/>
      <c r="BNL364" s="233"/>
      <c r="BNM364" s="233"/>
      <c r="BNN364" s="233"/>
      <c r="BNO364" s="233"/>
      <c r="BNP364" s="233"/>
      <c r="BNQ364" s="233"/>
      <c r="BNR364" s="233"/>
      <c r="BNS364" s="233"/>
      <c r="BNT364" s="233"/>
      <c r="BNU364" s="233"/>
      <c r="BNV364" s="233"/>
      <c r="BNW364" s="233"/>
      <c r="BNX364" s="233"/>
      <c r="BNY364" s="233"/>
      <c r="BNZ364" s="233"/>
      <c r="BOA364" s="233"/>
      <c r="BOB364" s="233"/>
      <c r="BOC364" s="233"/>
      <c r="BOD364" s="233"/>
      <c r="BOE364" s="233"/>
      <c r="BOF364" s="233"/>
      <c r="BOG364" s="233"/>
      <c r="BOH364" s="233"/>
      <c r="BOI364" s="233"/>
      <c r="BOJ364" s="233"/>
      <c r="BOK364" s="233"/>
      <c r="BOL364" s="233"/>
      <c r="BOM364" s="233"/>
      <c r="BON364" s="233"/>
      <c r="BOO364" s="233"/>
      <c r="BOP364" s="233"/>
      <c r="BOQ364" s="233"/>
      <c r="BOR364" s="233"/>
      <c r="BOS364" s="233"/>
      <c r="BOT364" s="233"/>
      <c r="BOU364" s="233"/>
      <c r="BOV364" s="233"/>
      <c r="BOW364" s="233"/>
      <c r="BOX364" s="233"/>
      <c r="BOY364" s="233"/>
      <c r="BOZ364" s="233"/>
      <c r="BPA364" s="233"/>
      <c r="BPB364" s="233"/>
      <c r="BPC364" s="233"/>
      <c r="BPD364" s="233"/>
      <c r="BPE364" s="233"/>
      <c r="BPF364" s="233"/>
      <c r="BPG364" s="233"/>
      <c r="BPH364" s="233"/>
      <c r="BPI364" s="233"/>
      <c r="BPJ364" s="233"/>
      <c r="BPK364" s="233"/>
      <c r="BPL364" s="233"/>
      <c r="BPM364" s="233"/>
      <c r="BPN364" s="233"/>
      <c r="BPO364" s="233"/>
      <c r="BPP364" s="233"/>
      <c r="BPQ364" s="233"/>
      <c r="BPR364" s="233"/>
      <c r="BPS364" s="233"/>
      <c r="BPT364" s="233"/>
      <c r="BPU364" s="233"/>
      <c r="BPV364" s="233"/>
      <c r="BPW364" s="233"/>
      <c r="BPX364" s="233"/>
      <c r="BPY364" s="233"/>
      <c r="BPZ364" s="233"/>
      <c r="BQA364" s="233"/>
      <c r="BQB364" s="233"/>
      <c r="BQC364" s="233"/>
      <c r="BQD364" s="233"/>
      <c r="BQE364" s="233"/>
      <c r="BQF364" s="233"/>
      <c r="BQG364" s="233"/>
      <c r="BQH364" s="233"/>
      <c r="BQI364" s="233"/>
      <c r="BQJ364" s="233"/>
      <c r="BQK364" s="233"/>
      <c r="BQL364" s="233"/>
      <c r="BQM364" s="233"/>
      <c r="BQN364" s="233"/>
      <c r="BQO364" s="233"/>
      <c r="BQP364" s="233"/>
      <c r="BQQ364" s="233"/>
      <c r="BQR364" s="233"/>
      <c r="BQS364" s="233"/>
      <c r="BQT364" s="233"/>
      <c r="BQU364" s="233"/>
      <c r="BQV364" s="233"/>
      <c r="BQW364" s="233"/>
      <c r="BQX364" s="233"/>
      <c r="BQY364" s="233"/>
      <c r="BQZ364" s="233"/>
      <c r="BRA364" s="233"/>
      <c r="BRB364" s="233"/>
      <c r="BRC364" s="233"/>
      <c r="BRD364" s="233"/>
      <c r="BRE364" s="233"/>
      <c r="BRF364" s="233"/>
      <c r="BRG364" s="233"/>
      <c r="BRH364" s="233"/>
      <c r="BRI364" s="233"/>
      <c r="BRJ364" s="233"/>
      <c r="BRK364" s="233"/>
      <c r="BRL364" s="233"/>
      <c r="BRM364" s="233"/>
      <c r="BRN364" s="233"/>
      <c r="BRO364" s="233"/>
      <c r="BRP364" s="233"/>
      <c r="BRQ364" s="233"/>
      <c r="BRR364" s="233"/>
      <c r="BRS364" s="233"/>
      <c r="BRT364" s="233"/>
      <c r="BRU364" s="233"/>
      <c r="BRV364" s="233"/>
      <c r="BRW364" s="233"/>
      <c r="BRX364" s="233"/>
      <c r="BRY364" s="233"/>
      <c r="BRZ364" s="233"/>
      <c r="BSA364" s="233"/>
      <c r="BSB364" s="233"/>
      <c r="BSC364" s="233"/>
      <c r="BSD364" s="233"/>
      <c r="BSE364" s="233"/>
      <c r="BSF364" s="233"/>
      <c r="BSG364" s="233"/>
      <c r="BSH364" s="233"/>
      <c r="BSI364" s="233"/>
      <c r="BSJ364" s="233"/>
      <c r="BSK364" s="233"/>
      <c r="BSL364" s="233"/>
      <c r="BSM364" s="233"/>
      <c r="BSN364" s="233"/>
      <c r="BSO364" s="233"/>
      <c r="BSP364" s="233"/>
      <c r="BSQ364" s="233"/>
      <c r="BSR364" s="233"/>
      <c r="BSS364" s="233"/>
      <c r="BST364" s="233"/>
      <c r="BSU364" s="233"/>
      <c r="BSV364" s="233"/>
      <c r="BSW364" s="233"/>
      <c r="BSX364" s="233"/>
      <c r="BSY364" s="233"/>
      <c r="BSZ364" s="233"/>
      <c r="BTA364" s="233"/>
      <c r="BTB364" s="233"/>
      <c r="BTC364" s="233"/>
      <c r="BTD364" s="233"/>
      <c r="BTE364" s="233"/>
      <c r="BTF364" s="233"/>
      <c r="BTG364" s="233"/>
      <c r="BTH364" s="233"/>
      <c r="BTI364" s="233"/>
      <c r="BTJ364" s="233"/>
      <c r="BTK364" s="233"/>
      <c r="BTL364" s="233"/>
      <c r="BTM364" s="233"/>
      <c r="BTN364" s="233"/>
      <c r="BTO364" s="233"/>
      <c r="BTP364" s="233"/>
      <c r="BTQ364" s="233"/>
      <c r="BTR364" s="233"/>
      <c r="BTS364" s="233"/>
      <c r="BTT364" s="233"/>
      <c r="BTU364" s="233"/>
      <c r="BTV364" s="233"/>
      <c r="BTW364" s="233"/>
      <c r="BTX364" s="233"/>
      <c r="BTY364" s="233"/>
      <c r="BTZ364" s="233"/>
      <c r="BUA364" s="233"/>
      <c r="BUB364" s="233"/>
      <c r="BUC364" s="233"/>
      <c r="BUD364" s="233"/>
      <c r="BUE364" s="233"/>
      <c r="BUF364" s="233"/>
      <c r="BUG364" s="233"/>
      <c r="BUH364" s="233"/>
      <c r="BUI364" s="233"/>
      <c r="BUJ364" s="233"/>
      <c r="BUK364" s="233"/>
      <c r="BUL364" s="233"/>
      <c r="BUM364" s="233"/>
      <c r="BUN364" s="233"/>
      <c r="BUO364" s="233"/>
      <c r="BUP364" s="233"/>
      <c r="BUQ364" s="233"/>
      <c r="BUR364" s="233"/>
      <c r="BUS364" s="233"/>
      <c r="BUT364" s="233"/>
      <c r="BUU364" s="233"/>
      <c r="BUV364" s="233"/>
      <c r="BUW364" s="233"/>
      <c r="BUX364" s="233"/>
      <c r="BUY364" s="233"/>
      <c r="BUZ364" s="233"/>
      <c r="BVA364" s="233"/>
      <c r="BVB364" s="233"/>
      <c r="BVC364" s="233"/>
      <c r="BVD364" s="233"/>
      <c r="BVE364" s="233"/>
      <c r="BVF364" s="233"/>
      <c r="BVG364" s="233"/>
      <c r="BVH364" s="233"/>
      <c r="BVI364" s="233"/>
      <c r="BVJ364" s="233"/>
      <c r="BVK364" s="233"/>
      <c r="BVL364" s="233"/>
      <c r="BVM364" s="233"/>
      <c r="BVN364" s="233"/>
      <c r="BVO364" s="233"/>
      <c r="BVP364" s="233"/>
      <c r="BVQ364" s="233"/>
      <c r="BVR364" s="233"/>
      <c r="BVS364" s="233"/>
      <c r="BVT364" s="233"/>
      <c r="BVU364" s="233"/>
      <c r="BVV364" s="233"/>
      <c r="BVW364" s="233"/>
      <c r="BVX364" s="233"/>
      <c r="BVY364" s="233"/>
      <c r="BVZ364" s="233"/>
      <c r="BWA364" s="233"/>
      <c r="BWB364" s="233"/>
      <c r="BWC364" s="233"/>
      <c r="BWD364" s="233"/>
      <c r="BWE364" s="233"/>
      <c r="BWF364" s="233"/>
      <c r="BWG364" s="233"/>
      <c r="BWH364" s="233"/>
      <c r="BWI364" s="233"/>
      <c r="BWJ364" s="233"/>
      <c r="BWK364" s="233"/>
      <c r="BWL364" s="233"/>
      <c r="BWM364" s="233"/>
      <c r="BWN364" s="233"/>
      <c r="BWO364" s="233"/>
      <c r="BWP364" s="233"/>
      <c r="BWQ364" s="233"/>
      <c r="BWR364" s="233"/>
      <c r="BWS364" s="233"/>
      <c r="BWT364" s="233"/>
      <c r="BWU364" s="233"/>
      <c r="BWV364" s="233"/>
      <c r="BWW364" s="233"/>
      <c r="BWX364" s="233"/>
      <c r="BWY364" s="233"/>
      <c r="BWZ364" s="233"/>
      <c r="BXA364" s="233"/>
      <c r="BXB364" s="233"/>
      <c r="BXC364" s="233"/>
      <c r="BXD364" s="233"/>
      <c r="BXE364" s="233"/>
      <c r="BXF364" s="233"/>
      <c r="BXG364" s="233"/>
      <c r="BXH364" s="233"/>
      <c r="BXI364" s="233"/>
      <c r="BXJ364" s="233"/>
      <c r="BXK364" s="233"/>
      <c r="BXL364" s="233"/>
      <c r="BXM364" s="233"/>
      <c r="BXN364" s="233"/>
      <c r="BXO364" s="233"/>
      <c r="BXP364" s="233"/>
      <c r="BXQ364" s="233"/>
      <c r="BXR364" s="233"/>
      <c r="BXS364" s="233"/>
      <c r="BXT364" s="233"/>
      <c r="BXU364" s="233"/>
      <c r="BXV364" s="233"/>
      <c r="BXW364" s="233"/>
      <c r="BXX364" s="233"/>
      <c r="BXY364" s="233"/>
      <c r="BXZ364" s="233"/>
      <c r="BYA364" s="233"/>
      <c r="BYB364" s="233"/>
      <c r="BYC364" s="233"/>
      <c r="BYD364" s="233"/>
      <c r="BYE364" s="233"/>
      <c r="BYF364" s="233"/>
      <c r="BYG364" s="233"/>
      <c r="BYH364" s="233"/>
      <c r="BYI364" s="233"/>
      <c r="BYJ364" s="233"/>
      <c r="BYK364" s="233"/>
      <c r="BYL364" s="233"/>
      <c r="BYM364" s="233"/>
      <c r="BYN364" s="233"/>
      <c r="BYO364" s="233"/>
      <c r="BYP364" s="233"/>
      <c r="BYQ364" s="233"/>
      <c r="BYR364" s="233"/>
      <c r="BYS364" s="233"/>
      <c r="BYT364" s="233"/>
      <c r="BYU364" s="233"/>
      <c r="BYV364" s="233"/>
      <c r="BYW364" s="233"/>
      <c r="BYX364" s="233"/>
      <c r="BYY364" s="233"/>
      <c r="BYZ364" s="233"/>
      <c r="BZA364" s="233"/>
      <c r="BZB364" s="233"/>
      <c r="BZC364" s="233"/>
      <c r="BZD364" s="233"/>
      <c r="BZE364" s="233"/>
      <c r="BZF364" s="233"/>
      <c r="BZG364" s="233"/>
      <c r="BZH364" s="233"/>
      <c r="BZI364" s="233"/>
      <c r="BZJ364" s="233"/>
      <c r="BZK364" s="233"/>
      <c r="BZL364" s="233"/>
      <c r="BZM364" s="233"/>
      <c r="BZN364" s="233"/>
      <c r="BZO364" s="233"/>
      <c r="BZP364" s="233"/>
      <c r="BZQ364" s="233"/>
      <c r="BZR364" s="233"/>
      <c r="BZS364" s="233"/>
      <c r="BZT364" s="233"/>
      <c r="BZU364" s="233"/>
      <c r="BZV364" s="233"/>
      <c r="BZW364" s="233"/>
      <c r="BZX364" s="233"/>
      <c r="BZY364" s="233"/>
      <c r="BZZ364" s="233"/>
      <c r="CAA364" s="233"/>
      <c r="CAB364" s="233"/>
      <c r="CAC364" s="233"/>
      <c r="CAD364" s="233"/>
      <c r="CAE364" s="233"/>
      <c r="CAF364" s="233"/>
      <c r="CAG364" s="233"/>
      <c r="CAH364" s="233"/>
      <c r="CAI364" s="233"/>
      <c r="CAJ364" s="233"/>
      <c r="CAK364" s="233"/>
      <c r="CAL364" s="233"/>
      <c r="CAM364" s="233"/>
      <c r="CAN364" s="233"/>
      <c r="CAO364" s="233"/>
      <c r="CAP364" s="233"/>
      <c r="CAQ364" s="233"/>
      <c r="CAR364" s="233"/>
      <c r="CAS364" s="233"/>
      <c r="CAT364" s="233"/>
      <c r="CAU364" s="233"/>
      <c r="CAV364" s="233"/>
      <c r="CAW364" s="233"/>
      <c r="CAX364" s="233"/>
      <c r="CAY364" s="233"/>
      <c r="CAZ364" s="233"/>
      <c r="CBA364" s="233"/>
      <c r="CBB364" s="233"/>
      <c r="CBC364" s="233"/>
      <c r="CBD364" s="233"/>
      <c r="CBE364" s="233"/>
      <c r="CBF364" s="233"/>
      <c r="CBG364" s="233"/>
      <c r="CBH364" s="233"/>
      <c r="CBI364" s="233"/>
      <c r="CBJ364" s="233"/>
      <c r="CBK364" s="233"/>
      <c r="CBL364" s="233"/>
      <c r="CBM364" s="233"/>
      <c r="CBN364" s="233"/>
      <c r="CBO364" s="233"/>
      <c r="CBP364" s="233"/>
      <c r="CBQ364" s="233"/>
      <c r="CBR364" s="233"/>
      <c r="CBS364" s="233"/>
      <c r="CBT364" s="233"/>
      <c r="CBU364" s="233"/>
      <c r="CBV364" s="233"/>
      <c r="CBW364" s="233"/>
      <c r="CBX364" s="233"/>
      <c r="CBY364" s="233"/>
      <c r="CBZ364" s="233"/>
      <c r="CCA364" s="233"/>
      <c r="CCB364" s="233"/>
      <c r="CCC364" s="233"/>
      <c r="CCD364" s="233"/>
      <c r="CCE364" s="233"/>
      <c r="CCF364" s="233"/>
      <c r="CCG364" s="233"/>
      <c r="CCH364" s="233"/>
      <c r="CCI364" s="233"/>
      <c r="CCJ364" s="233"/>
      <c r="CCK364" s="233"/>
      <c r="CCL364" s="233"/>
      <c r="CCM364" s="233"/>
      <c r="CCN364" s="233"/>
      <c r="CCO364" s="233"/>
      <c r="CCP364" s="233"/>
      <c r="CCQ364" s="233"/>
      <c r="CCR364" s="233"/>
      <c r="CCS364" s="233"/>
      <c r="CCT364" s="233"/>
      <c r="CCU364" s="233"/>
      <c r="CCV364" s="233"/>
      <c r="CCW364" s="233"/>
      <c r="CCX364" s="233"/>
      <c r="CCY364" s="233"/>
      <c r="CCZ364" s="233"/>
      <c r="CDA364" s="233"/>
      <c r="CDB364" s="233"/>
      <c r="CDC364" s="233"/>
      <c r="CDD364" s="233"/>
      <c r="CDE364" s="233"/>
      <c r="CDF364" s="233"/>
      <c r="CDG364" s="233"/>
      <c r="CDH364" s="233"/>
      <c r="CDI364" s="233"/>
      <c r="CDJ364" s="233"/>
      <c r="CDK364" s="233"/>
      <c r="CDL364" s="233"/>
      <c r="CDM364" s="233"/>
      <c r="CDN364" s="233"/>
      <c r="CDO364" s="233"/>
      <c r="CDP364" s="233"/>
      <c r="CDQ364" s="233"/>
      <c r="CDR364" s="233"/>
      <c r="CDS364" s="233"/>
      <c r="CDT364" s="233"/>
      <c r="CDU364" s="233"/>
      <c r="CDV364" s="233"/>
      <c r="CDW364" s="233"/>
      <c r="CDX364" s="233"/>
      <c r="CDY364" s="233"/>
      <c r="CDZ364" s="233"/>
      <c r="CEA364" s="233"/>
      <c r="CEB364" s="233"/>
      <c r="CEC364" s="233"/>
      <c r="CED364" s="233"/>
      <c r="CEE364" s="233"/>
      <c r="CEF364" s="233"/>
      <c r="CEG364" s="233"/>
      <c r="CEH364" s="233"/>
      <c r="CEI364" s="233"/>
      <c r="CEJ364" s="233"/>
      <c r="CEK364" s="233"/>
      <c r="CEL364" s="233"/>
      <c r="CEM364" s="233"/>
      <c r="CEN364" s="233"/>
      <c r="CEO364" s="233"/>
      <c r="CEP364" s="233"/>
      <c r="CEQ364" s="233"/>
      <c r="CER364" s="233"/>
      <c r="CES364" s="233"/>
      <c r="CET364" s="233"/>
      <c r="CEU364" s="233"/>
      <c r="CEV364" s="233"/>
      <c r="CEW364" s="233"/>
      <c r="CEX364" s="233"/>
      <c r="CEY364" s="233"/>
      <c r="CEZ364" s="233"/>
      <c r="CFA364" s="233"/>
      <c r="CFB364" s="233"/>
      <c r="CFC364" s="233"/>
      <c r="CFD364" s="233"/>
      <c r="CFE364" s="233"/>
      <c r="CFF364" s="233"/>
      <c r="CFG364" s="233"/>
      <c r="CFH364" s="233"/>
      <c r="CFI364" s="233"/>
      <c r="CFJ364" s="233"/>
      <c r="CFK364" s="233"/>
      <c r="CFL364" s="233"/>
      <c r="CFM364" s="233"/>
      <c r="CFN364" s="233"/>
      <c r="CFO364" s="233"/>
      <c r="CFP364" s="233"/>
      <c r="CFQ364" s="233"/>
      <c r="CFR364" s="233"/>
      <c r="CFS364" s="233"/>
      <c r="CFT364" s="233"/>
      <c r="CFU364" s="233"/>
      <c r="CFV364" s="233"/>
      <c r="CFW364" s="233"/>
      <c r="CFX364" s="233"/>
      <c r="CFY364" s="233"/>
      <c r="CFZ364" s="233"/>
      <c r="CGA364" s="233"/>
      <c r="CGB364" s="233"/>
      <c r="CGC364" s="233"/>
      <c r="CGD364" s="233"/>
      <c r="CGE364" s="233"/>
      <c r="CGF364" s="233"/>
      <c r="CGG364" s="233"/>
      <c r="CGH364" s="233"/>
      <c r="CGI364" s="233"/>
      <c r="CGJ364" s="233"/>
      <c r="CGK364" s="233"/>
      <c r="CGL364" s="233"/>
      <c r="CGM364" s="233"/>
      <c r="CGN364" s="233"/>
      <c r="CGO364" s="233"/>
      <c r="CGP364" s="233"/>
      <c r="CGQ364" s="233"/>
      <c r="CGR364" s="233"/>
      <c r="CGS364" s="233"/>
      <c r="CGT364" s="233"/>
      <c r="CGU364" s="233"/>
      <c r="CGV364" s="233"/>
      <c r="CGW364" s="233"/>
      <c r="CGX364" s="233"/>
      <c r="CGY364" s="233"/>
      <c r="CGZ364" s="233"/>
      <c r="CHA364" s="233"/>
      <c r="CHB364" s="233"/>
      <c r="CHC364" s="233"/>
      <c r="CHD364" s="233"/>
      <c r="CHE364" s="233"/>
      <c r="CHF364" s="233"/>
      <c r="CHG364" s="233"/>
      <c r="CHH364" s="233"/>
      <c r="CHI364" s="233"/>
      <c r="CHJ364" s="233"/>
      <c r="CHK364" s="233"/>
      <c r="CHL364" s="233"/>
      <c r="CHM364" s="233"/>
      <c r="CHN364" s="233"/>
      <c r="CHO364" s="233"/>
      <c r="CHP364" s="233"/>
      <c r="CHQ364" s="233"/>
      <c r="CHR364" s="233"/>
      <c r="CHS364" s="233"/>
      <c r="CHT364" s="233"/>
      <c r="CHU364" s="233"/>
      <c r="CHV364" s="233"/>
      <c r="CHW364" s="233"/>
      <c r="CHX364" s="233"/>
      <c r="CHY364" s="233"/>
      <c r="CHZ364" s="233"/>
      <c r="CIA364" s="233"/>
      <c r="CIB364" s="233"/>
      <c r="CIC364" s="233"/>
      <c r="CID364" s="233"/>
      <c r="CIE364" s="233"/>
      <c r="CIF364" s="233"/>
      <c r="CIG364" s="233"/>
      <c r="CIH364" s="233"/>
      <c r="CII364" s="233"/>
      <c r="CIJ364" s="233"/>
      <c r="CIK364" s="233"/>
      <c r="CIL364" s="233"/>
      <c r="CIM364" s="233"/>
      <c r="CIN364" s="233"/>
      <c r="CIO364" s="233"/>
      <c r="CIP364" s="233"/>
      <c r="CIQ364" s="233"/>
      <c r="CIR364" s="233"/>
      <c r="CIS364" s="233"/>
      <c r="CIT364" s="233"/>
      <c r="CIU364" s="233"/>
      <c r="CIV364" s="233"/>
      <c r="CIW364" s="233"/>
      <c r="CIX364" s="233"/>
      <c r="CIY364" s="233"/>
      <c r="CIZ364" s="233"/>
      <c r="CJA364" s="233"/>
      <c r="CJB364" s="233"/>
      <c r="CJC364" s="233"/>
      <c r="CJD364" s="233"/>
      <c r="CJE364" s="233"/>
      <c r="CJF364" s="233"/>
      <c r="CJG364" s="233"/>
      <c r="CJH364" s="233"/>
      <c r="CJI364" s="233"/>
      <c r="CJJ364" s="233"/>
      <c r="CJK364" s="233"/>
      <c r="CJL364" s="233"/>
      <c r="CJM364" s="233"/>
      <c r="CJN364" s="233"/>
      <c r="CJO364" s="233"/>
      <c r="CJP364" s="233"/>
      <c r="CJQ364" s="233"/>
      <c r="CJR364" s="233"/>
      <c r="CJS364" s="233"/>
      <c r="CJT364" s="233"/>
      <c r="CJU364" s="233"/>
      <c r="CJV364" s="233"/>
      <c r="CJW364" s="233"/>
      <c r="CJX364" s="233"/>
      <c r="CJY364" s="233"/>
      <c r="CJZ364" s="233"/>
      <c r="CKA364" s="233"/>
      <c r="CKB364" s="233"/>
      <c r="CKC364" s="233"/>
      <c r="CKD364" s="233"/>
      <c r="CKE364" s="233"/>
      <c r="CKF364" s="233"/>
      <c r="CKG364" s="233"/>
      <c r="CKH364" s="233"/>
      <c r="CKI364" s="233"/>
      <c r="CKJ364" s="233"/>
      <c r="CKK364" s="233"/>
      <c r="CKL364" s="233"/>
      <c r="CKM364" s="233"/>
      <c r="CKN364" s="233"/>
      <c r="CKO364" s="233"/>
      <c r="CKP364" s="233"/>
      <c r="CKQ364" s="233"/>
      <c r="CKR364" s="233"/>
      <c r="CKS364" s="233"/>
      <c r="CKT364" s="233"/>
      <c r="CKU364" s="233"/>
      <c r="CKV364" s="233"/>
      <c r="CKW364" s="233"/>
      <c r="CKX364" s="233"/>
      <c r="CKY364" s="233"/>
      <c r="CKZ364" s="233"/>
      <c r="CLA364" s="233"/>
      <c r="CLB364" s="233"/>
      <c r="CLC364" s="233"/>
      <c r="CLD364" s="233"/>
      <c r="CLE364" s="233"/>
      <c r="CLF364" s="233"/>
      <c r="CLG364" s="233"/>
      <c r="CLH364" s="233"/>
      <c r="CLI364" s="233"/>
      <c r="CLJ364" s="233"/>
      <c r="CLK364" s="233"/>
      <c r="CLL364" s="233"/>
      <c r="CLM364" s="233"/>
      <c r="CLN364" s="233"/>
      <c r="CLO364" s="233"/>
      <c r="CLP364" s="233"/>
      <c r="CLQ364" s="233"/>
      <c r="CLR364" s="233"/>
      <c r="CLS364" s="233"/>
      <c r="CLT364" s="233"/>
      <c r="CLU364" s="233"/>
      <c r="CLV364" s="233"/>
      <c r="CLW364" s="233"/>
      <c r="CLX364" s="233"/>
      <c r="CLY364" s="233"/>
      <c r="CLZ364" s="233"/>
      <c r="CMA364" s="233"/>
      <c r="CMB364" s="233"/>
      <c r="CMC364" s="233"/>
      <c r="CMD364" s="233"/>
      <c r="CME364" s="233"/>
      <c r="CMF364" s="233"/>
      <c r="CMG364" s="233"/>
      <c r="CMH364" s="233"/>
      <c r="CMI364" s="233"/>
      <c r="CMJ364" s="233"/>
      <c r="CMK364" s="233"/>
      <c r="CML364" s="233"/>
      <c r="CMM364" s="233"/>
      <c r="CMN364" s="233"/>
      <c r="CMO364" s="233"/>
      <c r="CMP364" s="233"/>
      <c r="CMQ364" s="233"/>
      <c r="CMR364" s="233"/>
      <c r="CMS364" s="233"/>
      <c r="CMT364" s="233"/>
      <c r="CMU364" s="233"/>
      <c r="CMV364" s="233"/>
      <c r="CMW364" s="233"/>
      <c r="CMX364" s="233"/>
      <c r="CMY364" s="233"/>
      <c r="CMZ364" s="233"/>
      <c r="CNA364" s="233"/>
      <c r="CNB364" s="233"/>
      <c r="CNC364" s="233"/>
      <c r="CND364" s="233"/>
      <c r="CNE364" s="233"/>
      <c r="CNF364" s="233"/>
      <c r="CNG364" s="233"/>
      <c r="CNH364" s="233"/>
      <c r="CNI364" s="233"/>
      <c r="CNJ364" s="233"/>
      <c r="CNK364" s="233"/>
      <c r="CNL364" s="233"/>
      <c r="CNM364" s="233"/>
      <c r="CNN364" s="233"/>
      <c r="CNO364" s="233"/>
      <c r="CNP364" s="233"/>
      <c r="CNQ364" s="233"/>
      <c r="CNR364" s="233"/>
      <c r="CNS364" s="233"/>
      <c r="CNT364" s="233"/>
      <c r="CNU364" s="233"/>
      <c r="CNV364" s="233"/>
      <c r="CNW364" s="233"/>
      <c r="CNX364" s="233"/>
      <c r="CNY364" s="233"/>
      <c r="CNZ364" s="233"/>
      <c r="COA364" s="233"/>
      <c r="COB364" s="233"/>
      <c r="COC364" s="233"/>
      <c r="COD364" s="233"/>
      <c r="COE364" s="233"/>
      <c r="COF364" s="233"/>
      <c r="COG364" s="233"/>
      <c r="COH364" s="233"/>
      <c r="COI364" s="233"/>
      <c r="COJ364" s="233"/>
      <c r="COK364" s="233"/>
      <c r="COL364" s="233"/>
      <c r="COM364" s="233"/>
      <c r="CON364" s="233"/>
      <c r="COO364" s="233"/>
      <c r="COP364" s="233"/>
      <c r="COQ364" s="233"/>
      <c r="COR364" s="233"/>
      <c r="COS364" s="233"/>
      <c r="COT364" s="233"/>
      <c r="COU364" s="233"/>
      <c r="COV364" s="233"/>
      <c r="COW364" s="233"/>
      <c r="COX364" s="233"/>
      <c r="COY364" s="233"/>
      <c r="COZ364" s="233"/>
      <c r="CPA364" s="233"/>
      <c r="CPB364" s="233"/>
      <c r="CPC364" s="233"/>
      <c r="CPD364" s="233"/>
      <c r="CPE364" s="233"/>
      <c r="CPF364" s="233"/>
      <c r="CPG364" s="233"/>
      <c r="CPH364" s="233"/>
      <c r="CPI364" s="233"/>
      <c r="CPJ364" s="233"/>
      <c r="CPK364" s="233"/>
      <c r="CPL364" s="233"/>
      <c r="CPM364" s="233"/>
      <c r="CPN364" s="233"/>
      <c r="CPO364" s="233"/>
      <c r="CPP364" s="233"/>
      <c r="CPQ364" s="233"/>
      <c r="CPR364" s="233"/>
      <c r="CPS364" s="233"/>
      <c r="CPT364" s="233"/>
      <c r="CPU364" s="233"/>
      <c r="CPV364" s="233"/>
      <c r="CPW364" s="233"/>
      <c r="CPX364" s="233"/>
      <c r="CPY364" s="233"/>
      <c r="CPZ364" s="233"/>
      <c r="CQA364" s="233"/>
      <c r="CQB364" s="233"/>
      <c r="CQC364" s="233"/>
      <c r="CQD364" s="233"/>
      <c r="CQE364" s="233"/>
      <c r="CQF364" s="233"/>
      <c r="CQG364" s="233"/>
      <c r="CQH364" s="233"/>
      <c r="CQI364" s="233"/>
      <c r="CQJ364" s="233"/>
      <c r="CQK364" s="233"/>
      <c r="CQL364" s="233"/>
      <c r="CQM364" s="233"/>
      <c r="CQN364" s="233"/>
      <c r="CQO364" s="233"/>
      <c r="CQP364" s="233"/>
      <c r="CQQ364" s="233"/>
      <c r="CQR364" s="233"/>
      <c r="CQS364" s="233"/>
      <c r="CQT364" s="233"/>
      <c r="CQU364" s="233"/>
      <c r="CQV364" s="233"/>
      <c r="CQW364" s="233"/>
      <c r="CQX364" s="233"/>
      <c r="CQY364" s="233"/>
      <c r="CQZ364" s="233"/>
      <c r="CRA364" s="233"/>
      <c r="CRB364" s="233"/>
      <c r="CRC364" s="233"/>
      <c r="CRD364" s="233"/>
      <c r="CRE364" s="233"/>
      <c r="CRF364" s="233"/>
      <c r="CRG364" s="233"/>
      <c r="CRH364" s="233"/>
      <c r="CRI364" s="233"/>
      <c r="CRJ364" s="233"/>
      <c r="CRK364" s="233"/>
      <c r="CRL364" s="233"/>
      <c r="CRM364" s="233"/>
      <c r="CRN364" s="233"/>
      <c r="CRO364" s="233"/>
      <c r="CRP364" s="233"/>
      <c r="CRQ364" s="233"/>
      <c r="CRR364" s="233"/>
      <c r="CRS364" s="233"/>
      <c r="CRT364" s="233"/>
      <c r="CRU364" s="233"/>
      <c r="CRV364" s="233"/>
      <c r="CRW364" s="233"/>
      <c r="CRX364" s="233"/>
      <c r="CRY364" s="233"/>
      <c r="CRZ364" s="233"/>
      <c r="CSA364" s="233"/>
      <c r="CSB364" s="233"/>
      <c r="CSC364" s="233"/>
      <c r="CSD364" s="233"/>
      <c r="CSE364" s="233"/>
      <c r="CSF364" s="233"/>
      <c r="CSG364" s="233"/>
      <c r="CSH364" s="233"/>
      <c r="CSI364" s="233"/>
      <c r="CSJ364" s="233"/>
      <c r="CSK364" s="233"/>
      <c r="CSL364" s="233"/>
      <c r="CSM364" s="233"/>
      <c r="CSN364" s="233"/>
      <c r="CSO364" s="233"/>
      <c r="CSP364" s="233"/>
      <c r="CSQ364" s="233"/>
      <c r="CSR364" s="233"/>
      <c r="CSS364" s="233"/>
      <c r="CST364" s="233"/>
      <c r="CSU364" s="233"/>
      <c r="CSV364" s="233"/>
      <c r="CSW364" s="233"/>
      <c r="CSX364" s="233"/>
      <c r="CSY364" s="233"/>
      <c r="CSZ364" s="233"/>
      <c r="CTA364" s="233"/>
      <c r="CTB364" s="233"/>
      <c r="CTC364" s="233"/>
      <c r="CTD364" s="233"/>
      <c r="CTE364" s="233"/>
      <c r="CTF364" s="233"/>
      <c r="CTG364" s="233"/>
      <c r="CTH364" s="233"/>
      <c r="CTI364" s="233"/>
      <c r="CTJ364" s="233"/>
      <c r="CTK364" s="233"/>
      <c r="CTL364" s="233"/>
      <c r="CTM364" s="233"/>
      <c r="CTN364" s="233"/>
      <c r="CTO364" s="233"/>
      <c r="CTP364" s="233"/>
      <c r="CTQ364" s="233"/>
      <c r="CTR364" s="233"/>
      <c r="CTS364" s="233"/>
      <c r="CTT364" s="233"/>
      <c r="CTU364" s="233"/>
      <c r="CTV364" s="233"/>
      <c r="CTW364" s="233"/>
      <c r="CTX364" s="233"/>
      <c r="CTY364" s="233"/>
      <c r="CTZ364" s="233"/>
      <c r="CUA364" s="233"/>
      <c r="CUB364" s="233"/>
      <c r="CUC364" s="233"/>
      <c r="CUD364" s="233"/>
      <c r="CUE364" s="233"/>
      <c r="CUF364" s="233"/>
      <c r="CUG364" s="233"/>
      <c r="CUH364" s="233"/>
      <c r="CUI364" s="233"/>
      <c r="CUJ364" s="233"/>
      <c r="CUK364" s="233"/>
      <c r="CUL364" s="233"/>
      <c r="CUM364" s="233"/>
      <c r="CUN364" s="233"/>
      <c r="CUO364" s="233"/>
      <c r="CUP364" s="233"/>
      <c r="CUQ364" s="233"/>
      <c r="CUR364" s="233"/>
      <c r="CUS364" s="233"/>
      <c r="CUT364" s="233"/>
      <c r="CUU364" s="233"/>
      <c r="CUV364" s="233"/>
      <c r="CUW364" s="233"/>
      <c r="CUX364" s="233"/>
      <c r="CUY364" s="233"/>
      <c r="CUZ364" s="233"/>
      <c r="CVA364" s="233"/>
      <c r="CVB364" s="233"/>
      <c r="CVC364" s="233"/>
      <c r="CVD364" s="233"/>
      <c r="CVE364" s="233"/>
      <c r="CVF364" s="233"/>
      <c r="CVG364" s="233"/>
      <c r="CVH364" s="233"/>
      <c r="CVI364" s="233"/>
      <c r="CVJ364" s="233"/>
      <c r="CVK364" s="233"/>
      <c r="CVL364" s="233"/>
      <c r="CVM364" s="233"/>
      <c r="CVN364" s="233"/>
      <c r="CVO364" s="233"/>
      <c r="CVP364" s="233"/>
      <c r="CVQ364" s="233"/>
      <c r="CVR364" s="233"/>
      <c r="CVS364" s="233"/>
      <c r="CVT364" s="233"/>
      <c r="CVU364" s="233"/>
      <c r="CVV364" s="233"/>
      <c r="CVW364" s="233"/>
      <c r="CVX364" s="233"/>
      <c r="CVY364" s="233"/>
      <c r="CVZ364" s="233"/>
      <c r="CWA364" s="233"/>
      <c r="CWB364" s="233"/>
      <c r="CWC364" s="233"/>
      <c r="CWD364" s="233"/>
      <c r="CWE364" s="233"/>
      <c r="CWF364" s="233"/>
      <c r="CWG364" s="233"/>
      <c r="CWH364" s="233"/>
      <c r="CWI364" s="233"/>
      <c r="CWJ364" s="233"/>
      <c r="CWK364" s="233"/>
      <c r="CWL364" s="233"/>
      <c r="CWM364" s="233"/>
      <c r="CWN364" s="233"/>
      <c r="CWO364" s="233"/>
      <c r="CWP364" s="233"/>
      <c r="CWQ364" s="233"/>
      <c r="CWR364" s="233"/>
      <c r="CWS364" s="233"/>
      <c r="CWT364" s="233"/>
      <c r="CWU364" s="233"/>
      <c r="CWV364" s="233"/>
      <c r="CWW364" s="233"/>
      <c r="CWX364" s="233"/>
      <c r="CWY364" s="233"/>
      <c r="CWZ364" s="233"/>
      <c r="CXA364" s="233"/>
      <c r="CXB364" s="233"/>
      <c r="CXC364" s="233"/>
      <c r="CXD364" s="233"/>
      <c r="CXE364" s="233"/>
      <c r="CXF364" s="233"/>
      <c r="CXG364" s="233"/>
      <c r="CXH364" s="233"/>
      <c r="CXI364" s="233"/>
      <c r="CXJ364" s="233"/>
      <c r="CXK364" s="233"/>
      <c r="CXL364" s="233"/>
      <c r="CXM364" s="233"/>
      <c r="CXN364" s="233"/>
      <c r="CXO364" s="233"/>
      <c r="CXP364" s="233"/>
      <c r="CXQ364" s="233"/>
      <c r="CXR364" s="233"/>
      <c r="CXS364" s="233"/>
      <c r="CXT364" s="233"/>
      <c r="CXU364" s="233"/>
      <c r="CXV364" s="233"/>
      <c r="CXW364" s="233"/>
      <c r="CXX364" s="233"/>
      <c r="CXY364" s="233"/>
      <c r="CXZ364" s="233"/>
      <c r="CYA364" s="233"/>
      <c r="CYB364" s="233"/>
      <c r="CYC364" s="233"/>
      <c r="CYD364" s="233"/>
      <c r="CYE364" s="233"/>
      <c r="CYF364" s="233"/>
      <c r="CYG364" s="233"/>
      <c r="CYH364" s="233"/>
      <c r="CYI364" s="233"/>
      <c r="CYJ364" s="233"/>
      <c r="CYK364" s="233"/>
      <c r="CYL364" s="233"/>
      <c r="CYM364" s="233"/>
      <c r="CYN364" s="233"/>
      <c r="CYO364" s="233"/>
      <c r="CYP364" s="233"/>
      <c r="CYQ364" s="233"/>
      <c r="CYR364" s="233"/>
      <c r="CYS364" s="233"/>
      <c r="CYT364" s="233"/>
      <c r="CYU364" s="233"/>
      <c r="CYV364" s="233"/>
      <c r="CYW364" s="233"/>
      <c r="CYX364" s="233"/>
      <c r="CYY364" s="233"/>
      <c r="CYZ364" s="233"/>
      <c r="CZA364" s="233"/>
      <c r="CZB364" s="233"/>
      <c r="CZC364" s="233"/>
      <c r="CZD364" s="233"/>
      <c r="CZE364" s="233"/>
      <c r="CZF364" s="233"/>
      <c r="CZG364" s="233"/>
      <c r="CZH364" s="233"/>
      <c r="CZI364" s="233"/>
      <c r="CZJ364" s="233"/>
      <c r="CZK364" s="233"/>
      <c r="CZL364" s="233"/>
      <c r="CZM364" s="233"/>
      <c r="CZN364" s="233"/>
      <c r="CZO364" s="233"/>
      <c r="CZP364" s="233"/>
      <c r="CZQ364" s="233"/>
      <c r="CZR364" s="233"/>
      <c r="CZS364" s="233"/>
      <c r="CZT364" s="233"/>
      <c r="CZU364" s="233"/>
      <c r="CZV364" s="233"/>
      <c r="CZW364" s="233"/>
      <c r="CZX364" s="233"/>
      <c r="CZY364" s="233"/>
      <c r="CZZ364" s="233"/>
      <c r="DAA364" s="233"/>
      <c r="DAB364" s="233"/>
      <c r="DAC364" s="233"/>
      <c r="DAD364" s="233"/>
      <c r="DAE364" s="233"/>
      <c r="DAF364" s="233"/>
      <c r="DAG364" s="233"/>
      <c r="DAH364" s="233"/>
      <c r="DAI364" s="233"/>
      <c r="DAJ364" s="233"/>
      <c r="DAK364" s="233"/>
      <c r="DAL364" s="233"/>
      <c r="DAM364" s="233"/>
      <c r="DAN364" s="233"/>
      <c r="DAO364" s="233"/>
      <c r="DAP364" s="233"/>
      <c r="DAQ364" s="233"/>
      <c r="DAR364" s="233"/>
      <c r="DAS364" s="233"/>
      <c r="DAT364" s="233"/>
      <c r="DAU364" s="233"/>
      <c r="DAV364" s="233"/>
      <c r="DAW364" s="233"/>
      <c r="DAX364" s="233"/>
      <c r="DAY364" s="233"/>
      <c r="DAZ364" s="233"/>
      <c r="DBA364" s="233"/>
      <c r="DBB364" s="233"/>
      <c r="DBC364" s="233"/>
      <c r="DBD364" s="233"/>
      <c r="DBE364" s="233"/>
      <c r="DBF364" s="233"/>
      <c r="DBG364" s="233"/>
      <c r="DBH364" s="233"/>
      <c r="DBI364" s="233"/>
      <c r="DBJ364" s="233"/>
      <c r="DBK364" s="233"/>
      <c r="DBL364" s="233"/>
      <c r="DBM364" s="233"/>
      <c r="DBN364" s="233"/>
      <c r="DBO364" s="233"/>
      <c r="DBP364" s="233"/>
      <c r="DBQ364" s="233"/>
      <c r="DBR364" s="233"/>
      <c r="DBS364" s="233"/>
      <c r="DBT364" s="233"/>
      <c r="DBU364" s="233"/>
      <c r="DBV364" s="233"/>
      <c r="DBW364" s="233"/>
      <c r="DBX364" s="233"/>
      <c r="DBY364" s="233"/>
      <c r="DBZ364" s="233"/>
      <c r="DCA364" s="233"/>
      <c r="DCB364" s="233"/>
      <c r="DCC364" s="233"/>
      <c r="DCD364" s="233"/>
      <c r="DCE364" s="233"/>
      <c r="DCF364" s="233"/>
      <c r="DCG364" s="233"/>
      <c r="DCH364" s="233"/>
      <c r="DCI364" s="233"/>
      <c r="DCJ364" s="233"/>
      <c r="DCK364" s="233"/>
      <c r="DCL364" s="233"/>
      <c r="DCM364" s="233"/>
      <c r="DCN364" s="233"/>
      <c r="DCO364" s="233"/>
      <c r="DCP364" s="233"/>
      <c r="DCQ364" s="233"/>
      <c r="DCR364" s="233"/>
      <c r="DCS364" s="233"/>
      <c r="DCT364" s="233"/>
      <c r="DCU364" s="233"/>
      <c r="DCV364" s="233"/>
      <c r="DCW364" s="233"/>
      <c r="DCX364" s="233"/>
      <c r="DCY364" s="233"/>
      <c r="DCZ364" s="233"/>
      <c r="DDA364" s="233"/>
      <c r="DDB364" s="233"/>
      <c r="DDC364" s="233"/>
      <c r="DDD364" s="233"/>
      <c r="DDE364" s="233"/>
      <c r="DDF364" s="233"/>
      <c r="DDG364" s="233"/>
      <c r="DDH364" s="233"/>
      <c r="DDI364" s="233"/>
      <c r="DDJ364" s="233"/>
      <c r="DDK364" s="233"/>
      <c r="DDL364" s="233"/>
      <c r="DDM364" s="233"/>
      <c r="DDN364" s="233"/>
      <c r="DDO364" s="233"/>
      <c r="DDP364" s="233"/>
      <c r="DDQ364" s="233"/>
      <c r="DDR364" s="233"/>
      <c r="DDS364" s="233"/>
      <c r="DDT364" s="233"/>
      <c r="DDU364" s="233"/>
      <c r="DDV364" s="233"/>
      <c r="DDW364" s="233"/>
      <c r="DDX364" s="233"/>
      <c r="DDY364" s="233"/>
      <c r="DDZ364" s="233"/>
      <c r="DEA364" s="233"/>
      <c r="DEB364" s="233"/>
      <c r="DEC364" s="233"/>
      <c r="DED364" s="233"/>
      <c r="DEE364" s="233"/>
      <c r="DEF364" s="233"/>
      <c r="DEG364" s="233"/>
      <c r="DEH364" s="233"/>
      <c r="DEI364" s="233"/>
      <c r="DEJ364" s="233"/>
      <c r="DEK364" s="233"/>
      <c r="DEL364" s="233"/>
      <c r="DEM364" s="233"/>
      <c r="DEN364" s="233"/>
      <c r="DEO364" s="233"/>
      <c r="DEP364" s="233"/>
      <c r="DEQ364" s="233"/>
      <c r="DER364" s="233"/>
      <c r="DES364" s="233"/>
      <c r="DET364" s="233"/>
      <c r="DEU364" s="233"/>
      <c r="DEV364" s="233"/>
      <c r="DEW364" s="233"/>
      <c r="DEX364" s="233"/>
      <c r="DEY364" s="233"/>
      <c r="DEZ364" s="233"/>
      <c r="DFA364" s="233"/>
      <c r="DFB364" s="233"/>
      <c r="DFC364" s="233"/>
      <c r="DFD364" s="233"/>
      <c r="DFE364" s="233"/>
      <c r="DFF364" s="233"/>
      <c r="DFG364" s="233"/>
      <c r="DFH364" s="233"/>
      <c r="DFI364" s="233"/>
      <c r="DFJ364" s="233"/>
      <c r="DFK364" s="233"/>
      <c r="DFL364" s="233"/>
      <c r="DFM364" s="233"/>
      <c r="DFN364" s="233"/>
      <c r="DFO364" s="233"/>
      <c r="DFP364" s="233"/>
      <c r="DFQ364" s="233"/>
      <c r="DFR364" s="233"/>
      <c r="DFS364" s="233"/>
      <c r="DFT364" s="233"/>
      <c r="DFU364" s="233"/>
      <c r="DFV364" s="233"/>
      <c r="DFW364" s="233"/>
      <c r="DFX364" s="233"/>
      <c r="DFY364" s="233"/>
      <c r="DFZ364" s="233"/>
      <c r="DGA364" s="233"/>
      <c r="DGB364" s="233"/>
      <c r="DGC364" s="233"/>
      <c r="DGD364" s="233"/>
      <c r="DGE364" s="233"/>
      <c r="DGF364" s="233"/>
      <c r="DGG364" s="233"/>
      <c r="DGH364" s="233"/>
      <c r="DGI364" s="233"/>
      <c r="DGJ364" s="233"/>
      <c r="DGK364" s="233"/>
      <c r="DGL364" s="233"/>
      <c r="DGM364" s="233"/>
      <c r="DGN364" s="233"/>
      <c r="DGO364" s="233"/>
      <c r="DGP364" s="233"/>
      <c r="DGQ364" s="233"/>
      <c r="DGR364" s="233"/>
      <c r="DGS364" s="233"/>
      <c r="DGT364" s="233"/>
      <c r="DGU364" s="233"/>
      <c r="DGV364" s="233"/>
      <c r="DGW364" s="233"/>
      <c r="DGX364" s="233"/>
      <c r="DGY364" s="233"/>
      <c r="DGZ364" s="233"/>
      <c r="DHA364" s="233"/>
      <c r="DHB364" s="233"/>
      <c r="DHC364" s="233"/>
      <c r="DHD364" s="233"/>
      <c r="DHE364" s="233"/>
      <c r="DHF364" s="233"/>
      <c r="DHG364" s="233"/>
      <c r="DHH364" s="233"/>
      <c r="DHI364" s="233"/>
      <c r="DHJ364" s="233"/>
      <c r="DHK364" s="233"/>
      <c r="DHL364" s="233"/>
      <c r="DHM364" s="233"/>
      <c r="DHN364" s="233"/>
      <c r="DHO364" s="233"/>
      <c r="DHP364" s="233"/>
      <c r="DHQ364" s="233"/>
      <c r="DHR364" s="233"/>
      <c r="DHS364" s="233"/>
      <c r="DHT364" s="233"/>
      <c r="DHU364" s="233"/>
      <c r="DHV364" s="233"/>
      <c r="DHW364" s="233"/>
      <c r="DHX364" s="233"/>
      <c r="DHY364" s="233"/>
      <c r="DHZ364" s="233"/>
      <c r="DIA364" s="233"/>
      <c r="DIB364" s="233"/>
      <c r="DIC364" s="233"/>
      <c r="DID364" s="233"/>
      <c r="DIE364" s="233"/>
      <c r="DIF364" s="233"/>
      <c r="DIG364" s="233"/>
      <c r="DIH364" s="233"/>
      <c r="DII364" s="233"/>
      <c r="DIJ364" s="233"/>
      <c r="DIK364" s="233"/>
      <c r="DIL364" s="233"/>
      <c r="DIM364" s="233"/>
      <c r="DIN364" s="233"/>
      <c r="DIO364" s="233"/>
      <c r="DIP364" s="233"/>
      <c r="DIQ364" s="233"/>
      <c r="DIR364" s="233"/>
      <c r="DIS364" s="233"/>
      <c r="DIT364" s="233"/>
      <c r="DIU364" s="233"/>
      <c r="DIV364" s="233"/>
      <c r="DIW364" s="233"/>
      <c r="DIX364" s="233"/>
      <c r="DIY364" s="233"/>
      <c r="DIZ364" s="233"/>
      <c r="DJA364" s="233"/>
      <c r="DJB364" s="233"/>
      <c r="DJC364" s="233"/>
      <c r="DJD364" s="233"/>
      <c r="DJE364" s="233"/>
      <c r="DJF364" s="233"/>
      <c r="DJG364" s="233"/>
      <c r="DJH364" s="233"/>
      <c r="DJI364" s="233"/>
      <c r="DJJ364" s="233"/>
      <c r="DJK364" s="233"/>
      <c r="DJL364" s="233"/>
      <c r="DJM364" s="233"/>
      <c r="DJN364" s="233"/>
      <c r="DJO364" s="233"/>
      <c r="DJP364" s="233"/>
      <c r="DJQ364" s="233"/>
      <c r="DJR364" s="233"/>
      <c r="DJS364" s="233"/>
      <c r="DJT364" s="233"/>
      <c r="DJU364" s="233"/>
      <c r="DJV364" s="233"/>
      <c r="DJW364" s="233"/>
      <c r="DJX364" s="233"/>
      <c r="DJY364" s="233"/>
      <c r="DJZ364" s="233"/>
      <c r="DKA364" s="233"/>
      <c r="DKB364" s="233"/>
      <c r="DKC364" s="233"/>
      <c r="DKD364" s="233"/>
      <c r="DKE364" s="233"/>
      <c r="DKF364" s="233"/>
      <c r="DKG364" s="233"/>
      <c r="DKH364" s="233"/>
      <c r="DKI364" s="233"/>
      <c r="DKJ364" s="233"/>
      <c r="DKK364" s="233"/>
      <c r="DKL364" s="233"/>
      <c r="DKM364" s="233"/>
      <c r="DKN364" s="233"/>
      <c r="DKO364" s="233"/>
      <c r="DKP364" s="233"/>
      <c r="DKQ364" s="233"/>
      <c r="DKR364" s="233"/>
      <c r="DKS364" s="233"/>
      <c r="DKT364" s="233"/>
      <c r="DKU364" s="233"/>
      <c r="DKV364" s="233"/>
      <c r="DKW364" s="233"/>
      <c r="DKX364" s="233"/>
      <c r="DKY364" s="233"/>
      <c r="DKZ364" s="233"/>
      <c r="DLA364" s="233"/>
      <c r="DLB364" s="233"/>
      <c r="DLC364" s="233"/>
      <c r="DLD364" s="233"/>
      <c r="DLE364" s="233"/>
      <c r="DLF364" s="233"/>
      <c r="DLG364" s="233"/>
      <c r="DLH364" s="233"/>
      <c r="DLI364" s="233"/>
      <c r="DLJ364" s="233"/>
      <c r="DLK364" s="233"/>
      <c r="DLL364" s="233"/>
      <c r="DLM364" s="233"/>
      <c r="DLN364" s="233"/>
      <c r="DLO364" s="233"/>
      <c r="DLP364" s="233"/>
      <c r="DLQ364" s="233"/>
      <c r="DLR364" s="233"/>
      <c r="DLS364" s="233"/>
      <c r="DLT364" s="233"/>
      <c r="DLU364" s="233"/>
      <c r="DLV364" s="233"/>
      <c r="DLW364" s="233"/>
      <c r="DLX364" s="233"/>
      <c r="DLY364" s="233"/>
      <c r="DLZ364" s="233"/>
      <c r="DMA364" s="233"/>
      <c r="DMB364" s="233"/>
      <c r="DMC364" s="233"/>
      <c r="DMD364" s="233"/>
      <c r="DME364" s="233"/>
      <c r="DMF364" s="233"/>
      <c r="DMG364" s="233"/>
      <c r="DMH364" s="233"/>
      <c r="DMI364" s="233"/>
      <c r="DMJ364" s="233"/>
      <c r="DMK364" s="233"/>
      <c r="DML364" s="233"/>
      <c r="DMM364" s="233"/>
      <c r="DMN364" s="233"/>
      <c r="DMO364" s="233"/>
      <c r="DMP364" s="233"/>
      <c r="DMQ364" s="233"/>
      <c r="DMR364" s="233"/>
      <c r="DMS364" s="233"/>
      <c r="DMT364" s="233"/>
      <c r="DMU364" s="233"/>
      <c r="DMV364" s="233"/>
      <c r="DMW364" s="233"/>
      <c r="DMX364" s="233"/>
      <c r="DMY364" s="233"/>
      <c r="DMZ364" s="233"/>
      <c r="DNA364" s="233"/>
      <c r="DNB364" s="233"/>
      <c r="DNC364" s="233"/>
      <c r="DND364" s="233"/>
      <c r="DNE364" s="233"/>
      <c r="DNF364" s="233"/>
      <c r="DNG364" s="233"/>
      <c r="DNH364" s="233"/>
      <c r="DNI364" s="233"/>
      <c r="DNJ364" s="233"/>
      <c r="DNK364" s="233"/>
      <c r="DNL364" s="233"/>
      <c r="DNM364" s="233"/>
      <c r="DNN364" s="233"/>
      <c r="DNO364" s="233"/>
      <c r="DNP364" s="233"/>
      <c r="DNQ364" s="233"/>
      <c r="DNR364" s="233"/>
      <c r="DNS364" s="233"/>
      <c r="DNT364" s="233"/>
      <c r="DNU364" s="233"/>
      <c r="DNV364" s="233"/>
      <c r="DNW364" s="233"/>
      <c r="DNX364" s="233"/>
      <c r="DNY364" s="233"/>
      <c r="DNZ364" s="233"/>
      <c r="DOA364" s="233"/>
      <c r="DOB364" s="233"/>
      <c r="DOC364" s="233"/>
      <c r="DOD364" s="233"/>
      <c r="DOE364" s="233"/>
      <c r="DOF364" s="233"/>
      <c r="DOG364" s="233"/>
      <c r="DOH364" s="233"/>
      <c r="DOI364" s="233"/>
      <c r="DOJ364" s="233"/>
      <c r="DOK364" s="233"/>
      <c r="DOL364" s="233"/>
      <c r="DOM364" s="233"/>
      <c r="DON364" s="233"/>
      <c r="DOO364" s="233"/>
      <c r="DOP364" s="233"/>
      <c r="DOQ364" s="233"/>
      <c r="DOR364" s="233"/>
      <c r="DOS364" s="233"/>
      <c r="DOT364" s="233"/>
      <c r="DOU364" s="233"/>
      <c r="DOV364" s="233"/>
      <c r="DOW364" s="233"/>
      <c r="DOX364" s="233"/>
      <c r="DOY364" s="233"/>
      <c r="DOZ364" s="233"/>
      <c r="DPA364" s="233"/>
      <c r="DPB364" s="233"/>
      <c r="DPC364" s="233"/>
      <c r="DPD364" s="233"/>
      <c r="DPE364" s="233"/>
      <c r="DPF364" s="233"/>
      <c r="DPG364" s="233"/>
      <c r="DPH364" s="233"/>
      <c r="DPI364" s="233"/>
      <c r="DPJ364" s="233"/>
      <c r="DPK364" s="233"/>
      <c r="DPL364" s="233"/>
      <c r="DPM364" s="233"/>
      <c r="DPN364" s="233"/>
      <c r="DPO364" s="233"/>
      <c r="DPP364" s="233"/>
      <c r="DPQ364" s="233"/>
      <c r="DPR364" s="233"/>
      <c r="DPS364" s="233"/>
      <c r="DPT364" s="233"/>
      <c r="DPU364" s="233"/>
      <c r="DPV364" s="233"/>
      <c r="DPW364" s="233"/>
      <c r="DPX364" s="233"/>
      <c r="DPY364" s="233"/>
      <c r="DPZ364" s="233"/>
      <c r="DQA364" s="233"/>
      <c r="DQB364" s="233"/>
      <c r="DQC364" s="233"/>
      <c r="DQD364" s="233"/>
      <c r="DQE364" s="233"/>
      <c r="DQF364" s="233"/>
      <c r="DQG364" s="233"/>
      <c r="DQH364" s="233"/>
      <c r="DQI364" s="233"/>
      <c r="DQJ364" s="233"/>
      <c r="DQK364" s="233"/>
      <c r="DQL364" s="233"/>
      <c r="DQM364" s="233"/>
      <c r="DQN364" s="233"/>
      <c r="DQO364" s="233"/>
      <c r="DQP364" s="233"/>
      <c r="DQQ364" s="233"/>
      <c r="DQR364" s="233"/>
      <c r="DQS364" s="233"/>
      <c r="DQT364" s="233"/>
      <c r="DQU364" s="233"/>
      <c r="DQV364" s="233"/>
      <c r="DQW364" s="233"/>
      <c r="DQX364" s="233"/>
      <c r="DQY364" s="233"/>
      <c r="DQZ364" s="233"/>
      <c r="DRA364" s="233"/>
      <c r="DRB364" s="233"/>
      <c r="DRC364" s="233"/>
      <c r="DRD364" s="233"/>
      <c r="DRE364" s="233"/>
      <c r="DRF364" s="233"/>
      <c r="DRG364" s="233"/>
      <c r="DRH364" s="233"/>
      <c r="DRI364" s="233"/>
      <c r="DRJ364" s="233"/>
      <c r="DRK364" s="233"/>
      <c r="DRL364" s="233"/>
      <c r="DRM364" s="233"/>
      <c r="DRN364" s="233"/>
      <c r="DRO364" s="233"/>
      <c r="DRP364" s="233"/>
      <c r="DRQ364" s="233"/>
      <c r="DRR364" s="233"/>
      <c r="DRS364" s="233"/>
      <c r="DRT364" s="233"/>
      <c r="DRU364" s="233"/>
      <c r="DRV364" s="233"/>
      <c r="DRW364" s="233"/>
      <c r="DRX364" s="233"/>
      <c r="DRY364" s="233"/>
      <c r="DRZ364" s="233"/>
      <c r="DSA364" s="233"/>
      <c r="DSB364" s="233"/>
      <c r="DSC364" s="233"/>
      <c r="DSD364" s="233"/>
      <c r="DSE364" s="233"/>
      <c r="DSF364" s="233"/>
      <c r="DSG364" s="233"/>
      <c r="DSH364" s="233"/>
      <c r="DSI364" s="233"/>
      <c r="DSJ364" s="233"/>
      <c r="DSK364" s="233"/>
      <c r="DSL364" s="233"/>
      <c r="DSM364" s="233"/>
      <c r="DSN364" s="233"/>
      <c r="DSO364" s="233"/>
      <c r="DSP364" s="233"/>
      <c r="DSQ364" s="233"/>
      <c r="DSR364" s="233"/>
      <c r="DSS364" s="233"/>
      <c r="DST364" s="233"/>
      <c r="DSU364" s="233"/>
      <c r="DSV364" s="233"/>
      <c r="DSW364" s="233"/>
      <c r="DSX364" s="233"/>
      <c r="DSY364" s="233"/>
      <c r="DSZ364" s="233"/>
      <c r="DTA364" s="233"/>
      <c r="DTB364" s="233"/>
      <c r="DTC364" s="233"/>
      <c r="DTD364" s="233"/>
      <c r="DTE364" s="233"/>
      <c r="DTF364" s="233"/>
      <c r="DTG364" s="233"/>
      <c r="DTH364" s="233"/>
      <c r="DTI364" s="233"/>
      <c r="DTJ364" s="233"/>
      <c r="DTK364" s="233"/>
      <c r="DTL364" s="233"/>
      <c r="DTM364" s="233"/>
      <c r="DTN364" s="233"/>
      <c r="DTO364" s="233"/>
      <c r="DTP364" s="233"/>
      <c r="DTQ364" s="233"/>
      <c r="DTR364" s="233"/>
      <c r="DTS364" s="233"/>
      <c r="DTT364" s="233"/>
      <c r="DTU364" s="233"/>
      <c r="DTV364" s="233"/>
      <c r="DTW364" s="233"/>
      <c r="DTX364" s="233"/>
      <c r="DTY364" s="233"/>
      <c r="DTZ364" s="233"/>
      <c r="DUA364" s="233"/>
      <c r="DUB364" s="233"/>
      <c r="DUC364" s="233"/>
      <c r="DUD364" s="233"/>
      <c r="DUE364" s="233"/>
      <c r="DUF364" s="233"/>
      <c r="DUG364" s="233"/>
      <c r="DUH364" s="233"/>
      <c r="DUI364" s="233"/>
      <c r="DUJ364" s="233"/>
      <c r="DUK364" s="233"/>
      <c r="DUL364" s="233"/>
      <c r="DUM364" s="233"/>
      <c r="DUN364" s="233"/>
      <c r="DUO364" s="233"/>
      <c r="DUP364" s="233"/>
      <c r="DUQ364" s="233"/>
      <c r="DUR364" s="233"/>
      <c r="DUS364" s="233"/>
      <c r="DUT364" s="233"/>
      <c r="DUU364" s="233"/>
      <c r="DUV364" s="233"/>
      <c r="DUW364" s="233"/>
      <c r="DUX364" s="233"/>
      <c r="DUY364" s="233"/>
      <c r="DUZ364" s="233"/>
      <c r="DVA364" s="233"/>
      <c r="DVB364" s="233"/>
      <c r="DVC364" s="233"/>
      <c r="DVD364" s="233"/>
      <c r="DVE364" s="233"/>
      <c r="DVF364" s="233"/>
      <c r="DVG364" s="233"/>
      <c r="DVH364" s="233"/>
      <c r="DVI364" s="233"/>
      <c r="DVJ364" s="233"/>
      <c r="DVK364" s="233"/>
      <c r="DVL364" s="233"/>
      <c r="DVM364" s="233"/>
      <c r="DVN364" s="233"/>
      <c r="DVO364" s="233"/>
      <c r="DVP364" s="233"/>
      <c r="DVQ364" s="233"/>
      <c r="DVR364" s="233"/>
      <c r="DVS364" s="233"/>
      <c r="DVT364" s="233"/>
      <c r="DVU364" s="233"/>
      <c r="DVV364" s="233"/>
      <c r="DVW364" s="233"/>
      <c r="DVX364" s="233"/>
      <c r="DVY364" s="233"/>
      <c r="DVZ364" s="233"/>
      <c r="DWA364" s="233"/>
      <c r="DWB364" s="233"/>
      <c r="DWC364" s="233"/>
      <c r="DWD364" s="233"/>
      <c r="DWE364" s="233"/>
      <c r="DWF364" s="233"/>
      <c r="DWG364" s="233"/>
      <c r="DWH364" s="233"/>
      <c r="DWI364" s="233"/>
      <c r="DWJ364" s="233"/>
      <c r="DWK364" s="233"/>
      <c r="DWL364" s="233"/>
      <c r="DWM364" s="233"/>
      <c r="DWN364" s="233"/>
      <c r="DWO364" s="233"/>
      <c r="DWP364" s="233"/>
      <c r="DWQ364" s="233"/>
      <c r="DWR364" s="233"/>
      <c r="DWS364" s="233"/>
      <c r="DWT364" s="233"/>
      <c r="DWU364" s="233"/>
      <c r="DWV364" s="233"/>
      <c r="DWW364" s="233"/>
      <c r="DWX364" s="233"/>
      <c r="DWY364" s="233"/>
      <c r="DWZ364" s="233"/>
      <c r="DXA364" s="233"/>
      <c r="DXB364" s="233"/>
      <c r="DXC364" s="233"/>
      <c r="DXD364" s="233"/>
      <c r="DXE364" s="233"/>
      <c r="DXF364" s="233"/>
      <c r="DXG364" s="233"/>
      <c r="DXH364" s="233"/>
      <c r="DXI364" s="233"/>
      <c r="DXJ364" s="233"/>
      <c r="DXK364" s="233"/>
      <c r="DXL364" s="233"/>
      <c r="DXM364" s="233"/>
      <c r="DXN364" s="233"/>
      <c r="DXO364" s="233"/>
      <c r="DXP364" s="233"/>
      <c r="DXQ364" s="233"/>
      <c r="DXR364" s="233"/>
      <c r="DXS364" s="233"/>
      <c r="DXT364" s="233"/>
      <c r="DXU364" s="233"/>
      <c r="DXV364" s="233"/>
      <c r="DXW364" s="233"/>
      <c r="DXX364" s="233"/>
      <c r="DXY364" s="233"/>
      <c r="DXZ364" s="233"/>
      <c r="DYA364" s="233"/>
      <c r="DYB364" s="233"/>
      <c r="DYC364" s="233"/>
      <c r="DYD364" s="233"/>
      <c r="DYE364" s="233"/>
      <c r="DYF364" s="233"/>
      <c r="DYG364" s="233"/>
      <c r="DYH364" s="233"/>
      <c r="DYI364" s="233"/>
      <c r="DYJ364" s="233"/>
      <c r="DYK364" s="233"/>
      <c r="DYL364" s="233"/>
      <c r="DYM364" s="233"/>
      <c r="DYN364" s="233"/>
      <c r="DYO364" s="233"/>
      <c r="DYP364" s="233"/>
      <c r="DYQ364" s="233"/>
      <c r="DYR364" s="233"/>
      <c r="DYS364" s="233"/>
      <c r="DYT364" s="233"/>
      <c r="DYU364" s="233"/>
      <c r="DYV364" s="233"/>
      <c r="DYW364" s="233"/>
      <c r="DYX364" s="233"/>
      <c r="DYY364" s="233"/>
      <c r="DYZ364" s="233"/>
      <c r="DZA364" s="233"/>
      <c r="DZB364" s="233"/>
      <c r="DZC364" s="233"/>
      <c r="DZD364" s="233"/>
      <c r="DZE364" s="233"/>
      <c r="DZF364" s="233"/>
      <c r="DZG364" s="233"/>
      <c r="DZH364" s="233"/>
      <c r="DZI364" s="233"/>
      <c r="DZJ364" s="233"/>
      <c r="DZK364" s="233"/>
      <c r="DZL364" s="233"/>
      <c r="DZM364" s="233"/>
      <c r="DZN364" s="233"/>
      <c r="DZO364" s="233"/>
      <c r="DZP364" s="233"/>
      <c r="DZQ364" s="233"/>
      <c r="DZR364" s="233"/>
      <c r="DZS364" s="233"/>
      <c r="DZT364" s="233"/>
      <c r="DZU364" s="233"/>
      <c r="DZV364" s="233"/>
      <c r="DZW364" s="233"/>
      <c r="DZX364" s="233"/>
      <c r="DZY364" s="233"/>
      <c r="DZZ364" s="233"/>
      <c r="EAA364" s="233"/>
      <c r="EAB364" s="233"/>
      <c r="EAC364" s="233"/>
      <c r="EAD364" s="233"/>
      <c r="EAE364" s="233"/>
      <c r="EAF364" s="233"/>
      <c r="EAG364" s="233"/>
      <c r="EAH364" s="233"/>
      <c r="EAI364" s="233"/>
      <c r="EAJ364" s="233"/>
      <c r="EAK364" s="233"/>
      <c r="EAL364" s="233"/>
      <c r="EAM364" s="233"/>
      <c r="EAN364" s="233"/>
      <c r="EAO364" s="233"/>
      <c r="EAP364" s="233"/>
      <c r="EAQ364" s="233"/>
      <c r="EAR364" s="233"/>
      <c r="EAS364" s="233"/>
      <c r="EAT364" s="233"/>
      <c r="EAU364" s="233"/>
      <c r="EAV364" s="233"/>
      <c r="EAW364" s="233"/>
      <c r="EAX364" s="233"/>
      <c r="EAY364" s="233"/>
      <c r="EAZ364" s="233"/>
      <c r="EBA364" s="233"/>
      <c r="EBB364" s="233"/>
      <c r="EBC364" s="233"/>
      <c r="EBD364" s="233"/>
      <c r="EBE364" s="233"/>
      <c r="EBF364" s="233"/>
      <c r="EBG364" s="233"/>
      <c r="EBH364" s="233"/>
      <c r="EBI364" s="233"/>
      <c r="EBJ364" s="233"/>
      <c r="EBK364" s="233"/>
      <c r="EBL364" s="233"/>
      <c r="EBM364" s="233"/>
      <c r="EBN364" s="233"/>
      <c r="EBO364" s="233"/>
      <c r="EBP364" s="233"/>
      <c r="EBQ364" s="233"/>
      <c r="EBR364" s="233"/>
      <c r="EBS364" s="233"/>
      <c r="EBT364" s="233"/>
      <c r="EBU364" s="233"/>
      <c r="EBV364" s="233"/>
      <c r="EBW364" s="233"/>
      <c r="EBX364" s="233"/>
      <c r="EBY364" s="233"/>
      <c r="EBZ364" s="233"/>
      <c r="ECA364" s="233"/>
      <c r="ECB364" s="233"/>
      <c r="ECC364" s="233"/>
      <c r="ECD364" s="233"/>
      <c r="ECE364" s="233"/>
      <c r="ECF364" s="233"/>
      <c r="ECG364" s="233"/>
      <c r="ECH364" s="233"/>
      <c r="ECI364" s="233"/>
      <c r="ECJ364" s="233"/>
      <c r="ECK364" s="233"/>
      <c r="ECL364" s="233"/>
      <c r="ECM364" s="233"/>
      <c r="ECN364" s="233"/>
      <c r="ECO364" s="233"/>
      <c r="ECP364" s="233"/>
      <c r="ECQ364" s="233"/>
      <c r="ECR364" s="233"/>
      <c r="ECS364" s="233"/>
      <c r="ECT364" s="233"/>
      <c r="ECU364" s="233"/>
      <c r="ECV364" s="233"/>
      <c r="ECW364" s="233"/>
      <c r="ECX364" s="233"/>
      <c r="ECY364" s="233"/>
      <c r="ECZ364" s="233"/>
      <c r="EDA364" s="233"/>
      <c r="EDB364" s="233"/>
      <c r="EDC364" s="233"/>
      <c r="EDD364" s="233"/>
      <c r="EDE364" s="233"/>
      <c r="EDF364" s="233"/>
      <c r="EDG364" s="233"/>
      <c r="EDH364" s="233"/>
      <c r="EDI364" s="233"/>
      <c r="EDJ364" s="233"/>
      <c r="EDK364" s="233"/>
      <c r="EDL364" s="233"/>
      <c r="EDM364" s="233"/>
      <c r="EDN364" s="233"/>
      <c r="EDO364" s="233"/>
      <c r="EDP364" s="233"/>
      <c r="EDQ364" s="233"/>
      <c r="EDR364" s="233"/>
      <c r="EDS364" s="233"/>
      <c r="EDT364" s="233"/>
      <c r="EDU364" s="233"/>
      <c r="EDV364" s="233"/>
      <c r="EDW364" s="233"/>
      <c r="EDX364" s="233"/>
      <c r="EDY364" s="233"/>
      <c r="EDZ364" s="233"/>
      <c r="EEA364" s="233"/>
      <c r="EEB364" s="233"/>
      <c r="EEC364" s="233"/>
      <c r="EED364" s="233"/>
      <c r="EEE364" s="233"/>
      <c r="EEF364" s="233"/>
      <c r="EEG364" s="233"/>
      <c r="EEH364" s="233"/>
      <c r="EEI364" s="233"/>
      <c r="EEJ364" s="233"/>
      <c r="EEK364" s="233"/>
      <c r="EEL364" s="233"/>
      <c r="EEM364" s="233"/>
      <c r="EEN364" s="233"/>
      <c r="EEO364" s="233"/>
      <c r="EEP364" s="233"/>
      <c r="EEQ364" s="233"/>
      <c r="EER364" s="233"/>
      <c r="EES364" s="233"/>
      <c r="EET364" s="233"/>
      <c r="EEU364" s="233"/>
      <c r="EEV364" s="233"/>
      <c r="EEW364" s="233"/>
      <c r="EEX364" s="233"/>
      <c r="EEY364" s="233"/>
      <c r="EEZ364" s="233"/>
      <c r="EFA364" s="233"/>
      <c r="EFB364" s="233"/>
      <c r="EFC364" s="233"/>
      <c r="EFD364" s="233"/>
      <c r="EFE364" s="233"/>
      <c r="EFF364" s="233"/>
      <c r="EFG364" s="233"/>
      <c r="EFH364" s="233"/>
      <c r="EFI364" s="233"/>
      <c r="EFJ364" s="233"/>
      <c r="EFK364" s="233"/>
      <c r="EFL364" s="233"/>
      <c r="EFM364" s="233"/>
      <c r="EFN364" s="233"/>
      <c r="EFO364" s="233"/>
      <c r="EFP364" s="233"/>
      <c r="EFQ364" s="233"/>
      <c r="EFR364" s="233"/>
      <c r="EFS364" s="233"/>
      <c r="EFT364" s="233"/>
      <c r="EFU364" s="233"/>
      <c r="EFV364" s="233"/>
      <c r="EFW364" s="233"/>
      <c r="EFX364" s="233"/>
      <c r="EFY364" s="233"/>
      <c r="EFZ364" s="233"/>
      <c r="EGA364" s="233"/>
      <c r="EGB364" s="233"/>
      <c r="EGC364" s="233"/>
      <c r="EGD364" s="233"/>
      <c r="EGE364" s="233"/>
      <c r="EGF364" s="233"/>
      <c r="EGG364" s="233"/>
      <c r="EGH364" s="233"/>
      <c r="EGI364" s="233"/>
      <c r="EGJ364" s="233"/>
      <c r="EGK364" s="233"/>
      <c r="EGL364" s="233"/>
      <c r="EGM364" s="233"/>
      <c r="EGN364" s="233"/>
      <c r="EGO364" s="233"/>
      <c r="EGP364" s="233"/>
      <c r="EGQ364" s="233"/>
      <c r="EGR364" s="233"/>
      <c r="EGS364" s="233"/>
      <c r="EGT364" s="233"/>
      <c r="EGU364" s="233"/>
      <c r="EGV364" s="233"/>
      <c r="EGW364" s="233"/>
      <c r="EGX364" s="233"/>
      <c r="EGY364" s="233"/>
      <c r="EGZ364" s="233"/>
      <c r="EHA364" s="233"/>
      <c r="EHB364" s="233"/>
      <c r="EHC364" s="233"/>
      <c r="EHD364" s="233"/>
      <c r="EHE364" s="233"/>
      <c r="EHF364" s="233"/>
      <c r="EHG364" s="233"/>
      <c r="EHH364" s="233"/>
      <c r="EHI364" s="233"/>
      <c r="EHJ364" s="233"/>
      <c r="EHK364" s="233"/>
      <c r="EHL364" s="233"/>
      <c r="EHM364" s="233"/>
      <c r="EHN364" s="233"/>
      <c r="EHO364" s="233"/>
      <c r="EHP364" s="233"/>
      <c r="EHQ364" s="233"/>
      <c r="EHR364" s="233"/>
      <c r="EHS364" s="233"/>
      <c r="EHT364" s="233"/>
      <c r="EHU364" s="233"/>
      <c r="EHV364" s="233"/>
      <c r="EHW364" s="233"/>
      <c r="EHX364" s="233"/>
      <c r="EHY364" s="233"/>
      <c r="EHZ364" s="233"/>
      <c r="EIA364" s="233"/>
      <c r="EIB364" s="233"/>
      <c r="EIC364" s="233"/>
      <c r="EID364" s="233"/>
      <c r="EIE364" s="233"/>
      <c r="EIF364" s="233"/>
      <c r="EIG364" s="233"/>
      <c r="EIH364" s="233"/>
      <c r="EII364" s="233"/>
      <c r="EIJ364" s="233"/>
      <c r="EIK364" s="233"/>
      <c r="EIL364" s="233"/>
      <c r="EIM364" s="233"/>
      <c r="EIN364" s="233"/>
      <c r="EIO364" s="233"/>
      <c r="EIP364" s="233"/>
      <c r="EIQ364" s="233"/>
      <c r="EIR364" s="233"/>
      <c r="EIS364" s="233"/>
      <c r="EIT364" s="233"/>
      <c r="EIU364" s="233"/>
      <c r="EIV364" s="233"/>
      <c r="EIW364" s="233"/>
      <c r="EIX364" s="233"/>
      <c r="EIY364" s="233"/>
      <c r="EIZ364" s="233"/>
      <c r="EJA364" s="233"/>
      <c r="EJB364" s="233"/>
      <c r="EJC364" s="233"/>
      <c r="EJD364" s="233"/>
      <c r="EJE364" s="233"/>
      <c r="EJF364" s="233"/>
      <c r="EJG364" s="233"/>
      <c r="EJH364" s="233"/>
      <c r="EJI364" s="233"/>
      <c r="EJJ364" s="233"/>
      <c r="EJK364" s="233"/>
      <c r="EJL364" s="233"/>
      <c r="EJM364" s="233"/>
      <c r="EJN364" s="233"/>
      <c r="EJO364" s="233"/>
      <c r="EJP364" s="233"/>
      <c r="EJQ364" s="233"/>
      <c r="EJR364" s="233"/>
      <c r="EJS364" s="233"/>
      <c r="EJT364" s="233"/>
      <c r="EJU364" s="233"/>
      <c r="EJV364" s="233"/>
      <c r="EJW364" s="233"/>
      <c r="EJX364" s="233"/>
      <c r="EJY364" s="233"/>
      <c r="EJZ364" s="233"/>
      <c r="EKA364" s="233"/>
      <c r="EKB364" s="233"/>
      <c r="EKC364" s="233"/>
      <c r="EKD364" s="233"/>
      <c r="EKE364" s="233"/>
      <c r="EKF364" s="233"/>
      <c r="EKG364" s="233"/>
      <c r="EKH364" s="233"/>
      <c r="EKI364" s="233"/>
      <c r="EKJ364" s="233"/>
      <c r="EKK364" s="233"/>
      <c r="EKL364" s="233"/>
      <c r="EKM364" s="233"/>
      <c r="EKN364" s="233"/>
      <c r="EKO364" s="233"/>
      <c r="EKP364" s="233"/>
      <c r="EKQ364" s="233"/>
      <c r="EKR364" s="233"/>
      <c r="EKS364" s="233"/>
      <c r="EKT364" s="233"/>
      <c r="EKU364" s="233"/>
      <c r="EKV364" s="233"/>
      <c r="EKW364" s="233"/>
      <c r="EKX364" s="233"/>
      <c r="EKY364" s="233"/>
      <c r="EKZ364" s="233"/>
      <c r="ELA364" s="233"/>
      <c r="ELB364" s="233"/>
      <c r="ELC364" s="233"/>
      <c r="ELD364" s="233"/>
      <c r="ELE364" s="233"/>
      <c r="ELF364" s="233"/>
      <c r="ELG364" s="233"/>
      <c r="ELH364" s="233"/>
      <c r="ELI364" s="233"/>
      <c r="ELJ364" s="233"/>
      <c r="ELK364" s="233"/>
      <c r="ELL364" s="233"/>
      <c r="ELM364" s="233"/>
      <c r="ELN364" s="233"/>
      <c r="ELO364" s="233"/>
      <c r="ELP364" s="233"/>
      <c r="ELQ364" s="233"/>
      <c r="ELR364" s="233"/>
      <c r="ELS364" s="233"/>
      <c r="ELT364" s="233"/>
      <c r="ELU364" s="233"/>
      <c r="ELV364" s="233"/>
      <c r="ELW364" s="233"/>
      <c r="ELX364" s="233"/>
      <c r="ELY364" s="233"/>
      <c r="ELZ364" s="233"/>
      <c r="EMA364" s="233"/>
      <c r="EMB364" s="233"/>
      <c r="EMC364" s="233"/>
      <c r="EMD364" s="233"/>
      <c r="EME364" s="233"/>
      <c r="EMF364" s="233"/>
      <c r="EMG364" s="233"/>
      <c r="EMH364" s="233"/>
      <c r="EMI364" s="233"/>
      <c r="EMJ364" s="233"/>
      <c r="EMK364" s="233"/>
      <c r="EML364" s="233"/>
      <c r="EMM364" s="233"/>
      <c r="EMN364" s="233"/>
      <c r="EMO364" s="233"/>
      <c r="EMP364" s="233"/>
      <c r="EMQ364" s="233"/>
      <c r="EMR364" s="233"/>
      <c r="EMS364" s="233"/>
      <c r="EMT364" s="233"/>
      <c r="EMU364" s="233"/>
      <c r="EMV364" s="233"/>
      <c r="EMW364" s="233"/>
      <c r="EMX364" s="233"/>
      <c r="EMY364" s="233"/>
      <c r="EMZ364" s="233"/>
      <c r="ENA364" s="233"/>
      <c r="ENB364" s="233"/>
      <c r="ENC364" s="233"/>
      <c r="END364" s="233"/>
      <c r="ENE364" s="233"/>
      <c r="ENF364" s="233"/>
      <c r="ENG364" s="233"/>
      <c r="ENH364" s="233"/>
      <c r="ENI364" s="233"/>
      <c r="ENJ364" s="233"/>
      <c r="ENK364" s="233"/>
      <c r="ENL364" s="233"/>
      <c r="ENM364" s="233"/>
      <c r="ENN364" s="233"/>
      <c r="ENO364" s="233"/>
      <c r="ENP364" s="233"/>
      <c r="ENQ364" s="233"/>
      <c r="ENR364" s="233"/>
      <c r="ENS364" s="233"/>
      <c r="ENT364" s="233"/>
      <c r="ENU364" s="233"/>
      <c r="ENV364" s="233"/>
      <c r="ENW364" s="233"/>
      <c r="ENX364" s="233"/>
      <c r="ENY364" s="233"/>
      <c r="ENZ364" s="233"/>
      <c r="EOA364" s="233"/>
      <c r="EOB364" s="233"/>
      <c r="EOC364" s="233"/>
      <c r="EOD364" s="233"/>
      <c r="EOE364" s="233"/>
      <c r="EOF364" s="233"/>
      <c r="EOG364" s="233"/>
      <c r="EOH364" s="233"/>
      <c r="EOI364" s="233"/>
      <c r="EOJ364" s="233"/>
      <c r="EOK364" s="233"/>
      <c r="EOL364" s="233"/>
      <c r="EOM364" s="233"/>
      <c r="EON364" s="233"/>
      <c r="EOO364" s="233"/>
      <c r="EOP364" s="233"/>
      <c r="EOQ364" s="233"/>
      <c r="EOR364" s="233"/>
      <c r="EOS364" s="233"/>
      <c r="EOT364" s="233"/>
      <c r="EOU364" s="233"/>
      <c r="EOV364" s="233"/>
      <c r="EOW364" s="233"/>
      <c r="EOX364" s="233"/>
      <c r="EOY364" s="233"/>
      <c r="EOZ364" s="233"/>
      <c r="EPA364" s="233"/>
      <c r="EPB364" s="233"/>
      <c r="EPC364" s="233"/>
      <c r="EPD364" s="233"/>
      <c r="EPE364" s="233"/>
      <c r="EPF364" s="233"/>
      <c r="EPG364" s="233"/>
      <c r="EPH364" s="233"/>
      <c r="EPI364" s="233"/>
      <c r="EPJ364" s="233"/>
      <c r="EPK364" s="233"/>
      <c r="EPL364" s="233"/>
      <c r="EPM364" s="233"/>
      <c r="EPN364" s="233"/>
      <c r="EPO364" s="233"/>
      <c r="EPP364" s="233"/>
      <c r="EPQ364" s="233"/>
      <c r="EPR364" s="233"/>
      <c r="EPS364" s="233"/>
      <c r="EPT364" s="233"/>
      <c r="EPU364" s="233"/>
      <c r="EPV364" s="233"/>
      <c r="EPW364" s="233"/>
      <c r="EPX364" s="233"/>
      <c r="EPY364" s="233"/>
      <c r="EPZ364" s="233"/>
      <c r="EQA364" s="233"/>
      <c r="EQB364" s="233"/>
      <c r="EQC364" s="233"/>
      <c r="EQD364" s="233"/>
      <c r="EQE364" s="233"/>
      <c r="EQF364" s="233"/>
      <c r="EQG364" s="233"/>
      <c r="EQH364" s="233"/>
      <c r="EQI364" s="233"/>
      <c r="EQJ364" s="233"/>
      <c r="EQK364" s="233"/>
      <c r="EQL364" s="233"/>
      <c r="EQM364" s="233"/>
      <c r="EQN364" s="233"/>
      <c r="EQO364" s="233"/>
      <c r="EQP364" s="233"/>
      <c r="EQQ364" s="233"/>
      <c r="EQR364" s="233"/>
      <c r="EQS364" s="233"/>
      <c r="EQT364" s="233"/>
      <c r="EQU364" s="233"/>
      <c r="EQV364" s="233"/>
      <c r="EQW364" s="233"/>
      <c r="EQX364" s="233"/>
      <c r="EQY364" s="233"/>
      <c r="EQZ364" s="233"/>
      <c r="ERA364" s="233"/>
      <c r="ERB364" s="233"/>
      <c r="ERC364" s="233"/>
      <c r="ERD364" s="233"/>
      <c r="ERE364" s="233"/>
      <c r="ERF364" s="233"/>
      <c r="ERG364" s="233"/>
      <c r="ERH364" s="233"/>
      <c r="ERI364" s="233"/>
      <c r="ERJ364" s="233"/>
      <c r="ERK364" s="233"/>
      <c r="ERL364" s="233"/>
      <c r="ERM364" s="233"/>
      <c r="ERN364" s="233"/>
      <c r="ERO364" s="233"/>
      <c r="ERP364" s="233"/>
      <c r="ERQ364" s="233"/>
      <c r="ERR364" s="233"/>
      <c r="ERS364" s="233"/>
      <c r="ERT364" s="233"/>
      <c r="ERU364" s="233"/>
      <c r="ERV364" s="233"/>
      <c r="ERW364" s="233"/>
      <c r="ERX364" s="233"/>
      <c r="ERY364" s="233"/>
      <c r="ERZ364" s="233"/>
      <c r="ESA364" s="233"/>
      <c r="ESB364" s="233"/>
      <c r="ESC364" s="233"/>
      <c r="ESD364" s="233"/>
      <c r="ESE364" s="233"/>
      <c r="ESF364" s="233"/>
      <c r="ESG364" s="233"/>
      <c r="ESH364" s="233"/>
      <c r="ESI364" s="233"/>
      <c r="ESJ364" s="233"/>
      <c r="ESK364" s="233"/>
      <c r="ESL364" s="233"/>
      <c r="ESM364" s="233"/>
      <c r="ESN364" s="233"/>
      <c r="ESO364" s="233"/>
      <c r="ESP364" s="233"/>
      <c r="ESQ364" s="233"/>
      <c r="ESR364" s="233"/>
      <c r="ESS364" s="233"/>
      <c r="EST364" s="233"/>
      <c r="ESU364" s="233"/>
      <c r="ESV364" s="233"/>
      <c r="ESW364" s="233"/>
      <c r="ESX364" s="233"/>
      <c r="ESY364" s="233"/>
      <c r="ESZ364" s="233"/>
      <c r="ETA364" s="233"/>
      <c r="ETB364" s="233"/>
      <c r="ETC364" s="233"/>
      <c r="ETD364" s="233"/>
      <c r="ETE364" s="233"/>
      <c r="ETF364" s="233"/>
      <c r="ETG364" s="233"/>
      <c r="ETH364" s="233"/>
      <c r="ETI364" s="233"/>
      <c r="ETJ364" s="233"/>
      <c r="ETK364" s="233"/>
      <c r="ETL364" s="233"/>
      <c r="ETM364" s="233"/>
      <c r="ETN364" s="233"/>
      <c r="ETO364" s="233"/>
      <c r="ETP364" s="233"/>
      <c r="ETQ364" s="233"/>
      <c r="ETR364" s="233"/>
      <c r="ETS364" s="233"/>
      <c r="ETT364" s="233"/>
      <c r="ETU364" s="233"/>
      <c r="ETV364" s="233"/>
      <c r="ETW364" s="233"/>
      <c r="ETX364" s="233"/>
      <c r="ETY364" s="233"/>
      <c r="ETZ364" s="233"/>
      <c r="EUA364" s="233"/>
      <c r="EUB364" s="233"/>
      <c r="EUC364" s="233"/>
      <c r="EUD364" s="233"/>
      <c r="EUE364" s="233"/>
      <c r="EUF364" s="233"/>
      <c r="EUG364" s="233"/>
      <c r="EUH364" s="233"/>
      <c r="EUI364" s="233"/>
      <c r="EUJ364" s="233"/>
      <c r="EUK364" s="233"/>
      <c r="EUL364" s="233"/>
      <c r="EUM364" s="233"/>
      <c r="EUN364" s="233"/>
      <c r="EUO364" s="233"/>
      <c r="EUP364" s="233"/>
      <c r="EUQ364" s="233"/>
      <c r="EUR364" s="233"/>
      <c r="EUS364" s="233"/>
      <c r="EUT364" s="233"/>
      <c r="EUU364" s="233"/>
      <c r="EUV364" s="233"/>
      <c r="EUW364" s="233"/>
      <c r="EUX364" s="233"/>
      <c r="EUY364" s="233"/>
      <c r="EUZ364" s="233"/>
      <c r="EVA364" s="233"/>
      <c r="EVB364" s="233"/>
      <c r="EVC364" s="233"/>
      <c r="EVD364" s="233"/>
      <c r="EVE364" s="233"/>
      <c r="EVF364" s="233"/>
      <c r="EVG364" s="233"/>
      <c r="EVH364" s="233"/>
      <c r="EVI364" s="233"/>
      <c r="EVJ364" s="233"/>
      <c r="EVK364" s="233"/>
      <c r="EVL364" s="233"/>
      <c r="EVM364" s="233"/>
      <c r="EVN364" s="233"/>
      <c r="EVO364" s="233"/>
      <c r="EVP364" s="233"/>
      <c r="EVQ364" s="233"/>
      <c r="EVR364" s="233"/>
      <c r="EVS364" s="233"/>
      <c r="EVT364" s="233"/>
      <c r="EVU364" s="233"/>
      <c r="EVV364" s="233"/>
      <c r="EVW364" s="233"/>
      <c r="EVX364" s="233"/>
      <c r="EVY364" s="233"/>
      <c r="EVZ364" s="233"/>
      <c r="EWA364" s="233"/>
      <c r="EWB364" s="233"/>
      <c r="EWC364" s="233"/>
      <c r="EWD364" s="233"/>
      <c r="EWE364" s="233"/>
      <c r="EWF364" s="233"/>
      <c r="EWG364" s="233"/>
      <c r="EWH364" s="233"/>
      <c r="EWI364" s="233"/>
      <c r="EWJ364" s="233"/>
      <c r="EWK364" s="233"/>
      <c r="EWL364" s="233"/>
      <c r="EWM364" s="233"/>
      <c r="EWN364" s="233"/>
      <c r="EWO364" s="233"/>
      <c r="EWP364" s="233"/>
      <c r="EWQ364" s="233"/>
      <c r="EWR364" s="233"/>
      <c r="EWS364" s="233"/>
      <c r="EWT364" s="233"/>
      <c r="EWU364" s="233"/>
      <c r="EWV364" s="233"/>
      <c r="EWW364" s="233"/>
      <c r="EWX364" s="233"/>
      <c r="EWY364" s="233"/>
      <c r="EWZ364" s="233"/>
      <c r="EXA364" s="233"/>
      <c r="EXB364" s="233"/>
      <c r="EXC364" s="233"/>
      <c r="EXD364" s="233"/>
      <c r="EXE364" s="233"/>
      <c r="EXF364" s="233"/>
      <c r="EXG364" s="233"/>
      <c r="EXH364" s="233"/>
      <c r="EXI364" s="233"/>
      <c r="EXJ364" s="233"/>
      <c r="EXK364" s="233"/>
      <c r="EXL364" s="233"/>
      <c r="EXM364" s="233"/>
      <c r="EXN364" s="233"/>
      <c r="EXO364" s="233"/>
      <c r="EXP364" s="233"/>
      <c r="EXQ364" s="233"/>
      <c r="EXR364" s="233"/>
      <c r="EXS364" s="233"/>
      <c r="EXT364" s="233"/>
      <c r="EXU364" s="233"/>
      <c r="EXV364" s="233"/>
      <c r="EXW364" s="233"/>
      <c r="EXX364" s="233"/>
      <c r="EXY364" s="233"/>
      <c r="EXZ364" s="233"/>
      <c r="EYA364" s="233"/>
      <c r="EYB364" s="233"/>
      <c r="EYC364" s="233"/>
      <c r="EYD364" s="233"/>
      <c r="EYE364" s="233"/>
      <c r="EYF364" s="233"/>
      <c r="EYG364" s="233"/>
      <c r="EYH364" s="233"/>
      <c r="EYI364" s="233"/>
      <c r="EYJ364" s="233"/>
      <c r="EYK364" s="233"/>
      <c r="EYL364" s="233"/>
      <c r="EYM364" s="233"/>
      <c r="EYN364" s="233"/>
      <c r="EYO364" s="233"/>
      <c r="EYP364" s="233"/>
      <c r="EYQ364" s="233"/>
      <c r="EYR364" s="233"/>
      <c r="EYS364" s="233"/>
      <c r="EYT364" s="233"/>
      <c r="EYU364" s="233"/>
      <c r="EYV364" s="233"/>
      <c r="EYW364" s="233"/>
      <c r="EYX364" s="233"/>
      <c r="EYY364" s="233"/>
      <c r="EYZ364" s="233"/>
      <c r="EZA364" s="233"/>
      <c r="EZB364" s="233"/>
      <c r="EZC364" s="233"/>
      <c r="EZD364" s="233"/>
      <c r="EZE364" s="233"/>
      <c r="EZF364" s="233"/>
      <c r="EZG364" s="233"/>
      <c r="EZH364" s="233"/>
      <c r="EZI364" s="233"/>
      <c r="EZJ364" s="233"/>
      <c r="EZK364" s="233"/>
      <c r="EZL364" s="233"/>
      <c r="EZM364" s="233"/>
      <c r="EZN364" s="233"/>
      <c r="EZO364" s="233"/>
      <c r="EZP364" s="233"/>
      <c r="EZQ364" s="233"/>
      <c r="EZR364" s="233"/>
      <c r="EZS364" s="233"/>
      <c r="EZT364" s="233"/>
      <c r="EZU364" s="233"/>
      <c r="EZV364" s="233"/>
      <c r="EZW364" s="233"/>
      <c r="EZX364" s="233"/>
      <c r="EZY364" s="233"/>
      <c r="EZZ364" s="233"/>
      <c r="FAA364" s="233"/>
      <c r="FAB364" s="233"/>
      <c r="FAC364" s="233"/>
      <c r="FAD364" s="233"/>
      <c r="FAE364" s="233"/>
      <c r="FAF364" s="233"/>
      <c r="FAG364" s="233"/>
      <c r="FAH364" s="233"/>
      <c r="FAI364" s="233"/>
      <c r="FAJ364" s="233"/>
      <c r="FAK364" s="233"/>
      <c r="FAL364" s="233"/>
      <c r="FAM364" s="233"/>
      <c r="FAN364" s="233"/>
      <c r="FAO364" s="233"/>
      <c r="FAP364" s="233"/>
      <c r="FAQ364" s="233"/>
      <c r="FAR364" s="233"/>
      <c r="FAS364" s="233"/>
      <c r="FAT364" s="233"/>
      <c r="FAU364" s="233"/>
      <c r="FAV364" s="233"/>
      <c r="FAW364" s="233"/>
      <c r="FAX364" s="233"/>
      <c r="FAY364" s="233"/>
      <c r="FAZ364" s="233"/>
      <c r="FBA364" s="233"/>
      <c r="FBB364" s="233"/>
      <c r="FBC364" s="233"/>
      <c r="FBD364" s="233"/>
      <c r="FBE364" s="233"/>
      <c r="FBF364" s="233"/>
      <c r="FBG364" s="233"/>
      <c r="FBH364" s="233"/>
      <c r="FBI364" s="233"/>
      <c r="FBJ364" s="233"/>
      <c r="FBK364" s="233"/>
      <c r="FBL364" s="233"/>
      <c r="FBM364" s="233"/>
      <c r="FBN364" s="233"/>
      <c r="FBO364" s="233"/>
      <c r="FBP364" s="233"/>
      <c r="FBQ364" s="233"/>
      <c r="FBR364" s="233"/>
      <c r="FBS364" s="233"/>
      <c r="FBT364" s="233"/>
      <c r="FBU364" s="233"/>
      <c r="FBV364" s="233"/>
      <c r="FBW364" s="233"/>
      <c r="FBX364" s="233"/>
      <c r="FBY364" s="233"/>
      <c r="FBZ364" s="233"/>
      <c r="FCA364" s="233"/>
      <c r="FCB364" s="233"/>
      <c r="FCC364" s="233"/>
      <c r="FCD364" s="233"/>
      <c r="FCE364" s="233"/>
      <c r="FCF364" s="233"/>
      <c r="FCG364" s="233"/>
      <c r="FCH364" s="233"/>
      <c r="FCI364" s="233"/>
      <c r="FCJ364" s="233"/>
      <c r="FCK364" s="233"/>
      <c r="FCL364" s="233"/>
      <c r="FCM364" s="233"/>
      <c r="FCN364" s="233"/>
      <c r="FCO364" s="233"/>
      <c r="FCP364" s="233"/>
      <c r="FCQ364" s="233"/>
      <c r="FCR364" s="233"/>
      <c r="FCS364" s="233"/>
      <c r="FCT364" s="233"/>
      <c r="FCU364" s="233"/>
      <c r="FCV364" s="233"/>
      <c r="FCW364" s="233"/>
      <c r="FCX364" s="233"/>
      <c r="FCY364" s="233"/>
      <c r="FCZ364" s="233"/>
      <c r="FDA364" s="233"/>
      <c r="FDB364" s="233"/>
      <c r="FDC364" s="233"/>
      <c r="FDD364" s="233"/>
      <c r="FDE364" s="233"/>
      <c r="FDF364" s="233"/>
      <c r="FDG364" s="233"/>
      <c r="FDH364" s="233"/>
      <c r="FDI364" s="233"/>
      <c r="FDJ364" s="233"/>
      <c r="FDK364" s="233"/>
      <c r="FDL364" s="233"/>
      <c r="FDM364" s="233"/>
      <c r="FDN364" s="233"/>
      <c r="FDO364" s="233"/>
      <c r="FDP364" s="233"/>
      <c r="FDQ364" s="233"/>
      <c r="FDR364" s="233"/>
      <c r="FDS364" s="233"/>
      <c r="FDT364" s="233"/>
      <c r="FDU364" s="233"/>
      <c r="FDV364" s="233"/>
      <c r="FDW364" s="233"/>
      <c r="FDX364" s="233"/>
      <c r="FDY364" s="233"/>
      <c r="FDZ364" s="233"/>
      <c r="FEA364" s="233"/>
      <c r="FEB364" s="233"/>
      <c r="FEC364" s="233"/>
      <c r="FED364" s="233"/>
      <c r="FEE364" s="233"/>
      <c r="FEF364" s="233"/>
      <c r="FEG364" s="233"/>
      <c r="FEH364" s="233"/>
      <c r="FEI364" s="233"/>
      <c r="FEJ364" s="233"/>
      <c r="FEK364" s="233"/>
      <c r="FEL364" s="233"/>
      <c r="FEM364" s="233"/>
      <c r="FEN364" s="233"/>
      <c r="FEO364" s="233"/>
      <c r="FEP364" s="233"/>
      <c r="FEQ364" s="233"/>
      <c r="FER364" s="233"/>
      <c r="FES364" s="233"/>
      <c r="FET364" s="233"/>
      <c r="FEU364" s="233"/>
      <c r="FEV364" s="233"/>
      <c r="FEW364" s="233"/>
      <c r="FEX364" s="233"/>
      <c r="FEY364" s="233"/>
      <c r="FEZ364" s="233"/>
      <c r="FFA364" s="233"/>
      <c r="FFB364" s="233"/>
      <c r="FFC364" s="233"/>
      <c r="FFD364" s="233"/>
      <c r="FFE364" s="233"/>
      <c r="FFF364" s="233"/>
      <c r="FFG364" s="233"/>
      <c r="FFH364" s="233"/>
      <c r="FFI364" s="233"/>
      <c r="FFJ364" s="233"/>
      <c r="FFK364" s="233"/>
      <c r="FFL364" s="233"/>
      <c r="FFM364" s="233"/>
      <c r="FFN364" s="233"/>
      <c r="FFO364" s="233"/>
      <c r="FFP364" s="233"/>
      <c r="FFQ364" s="233"/>
      <c r="FFR364" s="233"/>
      <c r="FFS364" s="233"/>
      <c r="FFT364" s="233"/>
      <c r="FFU364" s="233"/>
      <c r="FFV364" s="233"/>
      <c r="FFW364" s="233"/>
      <c r="FFX364" s="233"/>
      <c r="FFY364" s="233"/>
      <c r="FFZ364" s="233"/>
      <c r="FGA364" s="233"/>
      <c r="FGB364" s="233"/>
      <c r="FGC364" s="233"/>
      <c r="FGD364" s="233"/>
      <c r="FGE364" s="233"/>
      <c r="FGF364" s="233"/>
      <c r="FGG364" s="233"/>
      <c r="FGH364" s="233"/>
      <c r="FGI364" s="233"/>
      <c r="FGJ364" s="233"/>
      <c r="FGK364" s="233"/>
      <c r="FGL364" s="233"/>
      <c r="FGM364" s="233"/>
      <c r="FGN364" s="233"/>
      <c r="FGO364" s="233"/>
      <c r="FGP364" s="233"/>
      <c r="FGQ364" s="233"/>
      <c r="FGR364" s="233"/>
      <c r="FGS364" s="233"/>
      <c r="FGT364" s="233"/>
      <c r="FGU364" s="233"/>
      <c r="FGV364" s="233"/>
      <c r="FGW364" s="233"/>
      <c r="FGX364" s="233"/>
      <c r="FGY364" s="233"/>
      <c r="FGZ364" s="233"/>
      <c r="FHA364" s="233"/>
      <c r="FHB364" s="233"/>
      <c r="FHC364" s="233"/>
      <c r="FHD364" s="233"/>
      <c r="FHE364" s="233"/>
      <c r="FHF364" s="233"/>
      <c r="FHG364" s="233"/>
      <c r="FHH364" s="233"/>
      <c r="FHI364" s="233"/>
      <c r="FHJ364" s="233"/>
      <c r="FHK364" s="233"/>
      <c r="FHL364" s="233"/>
      <c r="FHM364" s="233"/>
      <c r="FHN364" s="233"/>
      <c r="FHO364" s="233"/>
      <c r="FHP364" s="233"/>
      <c r="FHQ364" s="233"/>
      <c r="FHR364" s="233"/>
      <c r="FHS364" s="233"/>
      <c r="FHT364" s="233"/>
      <c r="FHU364" s="233"/>
      <c r="FHV364" s="233"/>
      <c r="FHW364" s="233"/>
      <c r="FHX364" s="233"/>
      <c r="FHY364" s="233"/>
      <c r="FHZ364" s="233"/>
      <c r="FIA364" s="233"/>
      <c r="FIB364" s="233"/>
      <c r="FIC364" s="233"/>
      <c r="FID364" s="233"/>
      <c r="FIE364" s="233"/>
      <c r="FIF364" s="233"/>
      <c r="FIG364" s="233"/>
      <c r="FIH364" s="233"/>
      <c r="FII364" s="233"/>
      <c r="FIJ364" s="233"/>
      <c r="FIK364" s="233"/>
      <c r="FIL364" s="233"/>
      <c r="FIM364" s="233"/>
      <c r="FIN364" s="233"/>
      <c r="FIO364" s="233"/>
      <c r="FIP364" s="233"/>
      <c r="FIQ364" s="233"/>
      <c r="FIR364" s="233"/>
      <c r="FIS364" s="233"/>
      <c r="FIT364" s="233"/>
      <c r="FIU364" s="233"/>
      <c r="FIV364" s="233"/>
      <c r="FIW364" s="233"/>
      <c r="FIX364" s="233"/>
      <c r="FIY364" s="233"/>
      <c r="FIZ364" s="233"/>
      <c r="FJA364" s="233"/>
      <c r="FJB364" s="233"/>
      <c r="FJC364" s="233"/>
      <c r="FJD364" s="233"/>
      <c r="FJE364" s="233"/>
      <c r="FJF364" s="233"/>
      <c r="FJG364" s="233"/>
      <c r="FJH364" s="233"/>
      <c r="FJI364" s="233"/>
      <c r="FJJ364" s="233"/>
      <c r="FJK364" s="233"/>
      <c r="FJL364" s="233"/>
      <c r="FJM364" s="233"/>
      <c r="FJN364" s="233"/>
      <c r="FJO364" s="233"/>
      <c r="FJP364" s="233"/>
      <c r="FJQ364" s="233"/>
      <c r="FJR364" s="233"/>
      <c r="FJS364" s="233"/>
      <c r="FJT364" s="233"/>
      <c r="FJU364" s="233"/>
      <c r="FJV364" s="233"/>
      <c r="FJW364" s="233"/>
      <c r="FJX364" s="233"/>
      <c r="FJY364" s="233"/>
      <c r="FJZ364" s="233"/>
      <c r="FKA364" s="233"/>
      <c r="FKB364" s="233"/>
      <c r="FKC364" s="233"/>
      <c r="FKD364" s="233"/>
      <c r="FKE364" s="233"/>
      <c r="FKF364" s="233"/>
      <c r="FKG364" s="233"/>
      <c r="FKH364" s="233"/>
      <c r="FKI364" s="233"/>
      <c r="FKJ364" s="233"/>
      <c r="FKK364" s="233"/>
      <c r="FKL364" s="233"/>
      <c r="FKM364" s="233"/>
      <c r="FKN364" s="233"/>
      <c r="FKO364" s="233"/>
      <c r="FKP364" s="233"/>
      <c r="FKQ364" s="233"/>
      <c r="FKR364" s="233"/>
      <c r="FKS364" s="233"/>
      <c r="FKT364" s="233"/>
      <c r="FKU364" s="233"/>
      <c r="FKV364" s="233"/>
      <c r="FKW364" s="233"/>
      <c r="FKX364" s="233"/>
      <c r="FKY364" s="233"/>
      <c r="FKZ364" s="233"/>
      <c r="FLA364" s="233"/>
      <c r="FLB364" s="233"/>
      <c r="FLC364" s="233"/>
      <c r="FLD364" s="233"/>
      <c r="FLE364" s="233"/>
      <c r="FLF364" s="233"/>
      <c r="FLG364" s="233"/>
      <c r="FLH364" s="233"/>
      <c r="FLI364" s="233"/>
      <c r="FLJ364" s="233"/>
      <c r="FLK364" s="233"/>
      <c r="FLL364" s="233"/>
      <c r="FLM364" s="233"/>
      <c r="FLN364" s="233"/>
      <c r="FLO364" s="233"/>
      <c r="FLP364" s="233"/>
      <c r="FLQ364" s="233"/>
      <c r="FLR364" s="233"/>
      <c r="FLS364" s="233"/>
      <c r="FLT364" s="233"/>
      <c r="FLU364" s="233"/>
      <c r="FLV364" s="233"/>
      <c r="FLW364" s="233"/>
      <c r="FLX364" s="233"/>
      <c r="FLY364" s="233"/>
      <c r="FLZ364" s="233"/>
      <c r="FMA364" s="233"/>
      <c r="FMB364" s="233"/>
      <c r="FMC364" s="233"/>
      <c r="FMD364" s="233"/>
      <c r="FME364" s="233"/>
      <c r="FMF364" s="233"/>
      <c r="FMG364" s="233"/>
      <c r="FMH364" s="233"/>
      <c r="FMI364" s="233"/>
      <c r="FMJ364" s="233"/>
      <c r="FMK364" s="233"/>
      <c r="FML364" s="233"/>
      <c r="FMM364" s="233"/>
      <c r="FMN364" s="233"/>
      <c r="FMO364" s="233"/>
      <c r="FMP364" s="233"/>
      <c r="FMQ364" s="233"/>
      <c r="FMR364" s="233"/>
      <c r="FMS364" s="233"/>
      <c r="FMT364" s="233"/>
      <c r="FMU364" s="233"/>
      <c r="FMV364" s="233"/>
      <c r="FMW364" s="233"/>
      <c r="FMX364" s="233"/>
      <c r="FMY364" s="233"/>
      <c r="FMZ364" s="233"/>
      <c r="FNA364" s="233"/>
      <c r="FNB364" s="233"/>
      <c r="FNC364" s="233"/>
      <c r="FND364" s="233"/>
      <c r="FNE364" s="233"/>
      <c r="FNF364" s="233"/>
      <c r="FNG364" s="233"/>
      <c r="FNH364" s="233"/>
      <c r="FNI364" s="233"/>
      <c r="FNJ364" s="233"/>
      <c r="FNK364" s="233"/>
      <c r="FNL364" s="233"/>
      <c r="FNM364" s="233"/>
      <c r="FNN364" s="233"/>
      <c r="FNO364" s="233"/>
      <c r="FNP364" s="233"/>
      <c r="FNQ364" s="233"/>
      <c r="FNR364" s="233"/>
      <c r="FNS364" s="233"/>
      <c r="FNT364" s="233"/>
      <c r="FNU364" s="233"/>
      <c r="FNV364" s="233"/>
      <c r="FNW364" s="233"/>
      <c r="FNX364" s="233"/>
      <c r="FNY364" s="233"/>
      <c r="FNZ364" s="233"/>
      <c r="FOA364" s="233"/>
      <c r="FOB364" s="233"/>
      <c r="FOC364" s="233"/>
      <c r="FOD364" s="233"/>
      <c r="FOE364" s="233"/>
      <c r="FOF364" s="233"/>
      <c r="FOG364" s="233"/>
      <c r="FOH364" s="233"/>
      <c r="FOI364" s="233"/>
      <c r="FOJ364" s="233"/>
      <c r="FOK364" s="233"/>
      <c r="FOL364" s="233"/>
      <c r="FOM364" s="233"/>
      <c r="FON364" s="233"/>
      <c r="FOO364" s="233"/>
      <c r="FOP364" s="233"/>
      <c r="FOQ364" s="233"/>
      <c r="FOR364" s="233"/>
      <c r="FOS364" s="233"/>
      <c r="FOT364" s="233"/>
      <c r="FOU364" s="233"/>
      <c r="FOV364" s="233"/>
      <c r="FOW364" s="233"/>
      <c r="FOX364" s="233"/>
      <c r="FOY364" s="233"/>
      <c r="FOZ364" s="233"/>
      <c r="FPA364" s="233"/>
      <c r="FPB364" s="233"/>
      <c r="FPC364" s="233"/>
      <c r="FPD364" s="233"/>
      <c r="FPE364" s="233"/>
      <c r="FPF364" s="233"/>
      <c r="FPG364" s="233"/>
      <c r="FPH364" s="233"/>
      <c r="FPI364" s="233"/>
      <c r="FPJ364" s="233"/>
      <c r="FPK364" s="233"/>
      <c r="FPL364" s="233"/>
      <c r="FPM364" s="233"/>
      <c r="FPN364" s="233"/>
      <c r="FPO364" s="233"/>
      <c r="FPP364" s="233"/>
      <c r="FPQ364" s="233"/>
      <c r="FPR364" s="233"/>
      <c r="FPS364" s="233"/>
      <c r="FPT364" s="233"/>
      <c r="FPU364" s="233"/>
      <c r="FPV364" s="233"/>
      <c r="FPW364" s="233"/>
      <c r="FPX364" s="233"/>
      <c r="FPY364" s="233"/>
      <c r="FPZ364" s="233"/>
      <c r="FQA364" s="233"/>
      <c r="FQB364" s="233"/>
      <c r="FQC364" s="233"/>
      <c r="FQD364" s="233"/>
      <c r="FQE364" s="233"/>
      <c r="FQF364" s="233"/>
      <c r="FQG364" s="233"/>
      <c r="FQH364" s="233"/>
      <c r="FQI364" s="233"/>
      <c r="FQJ364" s="233"/>
      <c r="FQK364" s="233"/>
      <c r="FQL364" s="233"/>
      <c r="FQM364" s="233"/>
      <c r="FQN364" s="233"/>
      <c r="FQO364" s="233"/>
      <c r="FQP364" s="233"/>
      <c r="FQQ364" s="233"/>
      <c r="FQR364" s="233"/>
      <c r="FQS364" s="233"/>
      <c r="FQT364" s="233"/>
      <c r="FQU364" s="233"/>
      <c r="FQV364" s="233"/>
      <c r="FQW364" s="233"/>
      <c r="FQX364" s="233"/>
      <c r="FQY364" s="233"/>
      <c r="FQZ364" s="233"/>
      <c r="FRA364" s="233"/>
      <c r="FRB364" s="233"/>
      <c r="FRC364" s="233"/>
      <c r="FRD364" s="233"/>
      <c r="FRE364" s="233"/>
      <c r="FRF364" s="233"/>
      <c r="FRG364" s="233"/>
      <c r="FRH364" s="233"/>
      <c r="FRI364" s="233"/>
      <c r="FRJ364" s="233"/>
      <c r="FRK364" s="233"/>
      <c r="FRL364" s="233"/>
      <c r="FRM364" s="233"/>
      <c r="FRN364" s="233"/>
      <c r="FRO364" s="233"/>
      <c r="FRP364" s="233"/>
      <c r="FRQ364" s="233"/>
      <c r="FRR364" s="233"/>
      <c r="FRS364" s="233"/>
      <c r="FRT364" s="233"/>
      <c r="FRU364" s="233"/>
      <c r="FRV364" s="233"/>
      <c r="FRW364" s="233"/>
      <c r="FRX364" s="233"/>
      <c r="FRY364" s="233"/>
      <c r="FRZ364" s="233"/>
      <c r="FSA364" s="233"/>
      <c r="FSB364" s="233"/>
      <c r="FSC364" s="233"/>
      <c r="FSD364" s="233"/>
      <c r="FSE364" s="233"/>
      <c r="FSF364" s="233"/>
      <c r="FSG364" s="233"/>
      <c r="FSH364" s="233"/>
      <c r="FSI364" s="233"/>
      <c r="FSJ364" s="233"/>
      <c r="FSK364" s="233"/>
      <c r="FSL364" s="233"/>
      <c r="FSM364" s="233"/>
      <c r="FSN364" s="233"/>
      <c r="FSO364" s="233"/>
      <c r="FSP364" s="233"/>
      <c r="FSQ364" s="233"/>
      <c r="FSR364" s="233"/>
      <c r="FSS364" s="233"/>
      <c r="FST364" s="233"/>
      <c r="FSU364" s="233"/>
      <c r="FSV364" s="233"/>
      <c r="FSW364" s="233"/>
      <c r="FSX364" s="233"/>
      <c r="FSY364" s="233"/>
      <c r="FSZ364" s="233"/>
      <c r="FTA364" s="233"/>
      <c r="FTB364" s="233"/>
      <c r="FTC364" s="233"/>
      <c r="FTD364" s="233"/>
      <c r="FTE364" s="233"/>
      <c r="FTF364" s="233"/>
      <c r="FTG364" s="233"/>
      <c r="FTH364" s="233"/>
      <c r="FTI364" s="233"/>
      <c r="FTJ364" s="233"/>
      <c r="FTK364" s="233"/>
      <c r="FTL364" s="233"/>
      <c r="FTM364" s="233"/>
      <c r="FTN364" s="233"/>
      <c r="FTO364" s="233"/>
      <c r="FTP364" s="233"/>
      <c r="FTQ364" s="233"/>
      <c r="FTR364" s="233"/>
      <c r="FTS364" s="233"/>
      <c r="FTT364" s="233"/>
      <c r="FTU364" s="233"/>
      <c r="FTV364" s="233"/>
      <c r="FTW364" s="233"/>
      <c r="FTX364" s="233"/>
      <c r="FTY364" s="233"/>
      <c r="FTZ364" s="233"/>
      <c r="FUA364" s="233"/>
      <c r="FUB364" s="233"/>
      <c r="FUC364" s="233"/>
      <c r="FUD364" s="233"/>
      <c r="FUE364" s="233"/>
      <c r="FUF364" s="233"/>
      <c r="FUG364" s="233"/>
      <c r="FUH364" s="233"/>
      <c r="FUI364" s="233"/>
      <c r="FUJ364" s="233"/>
      <c r="FUK364" s="233"/>
      <c r="FUL364" s="233"/>
      <c r="FUM364" s="233"/>
      <c r="FUN364" s="233"/>
      <c r="FUO364" s="233"/>
      <c r="FUP364" s="233"/>
      <c r="FUQ364" s="233"/>
      <c r="FUR364" s="233"/>
      <c r="FUS364" s="233"/>
      <c r="FUT364" s="233"/>
      <c r="FUU364" s="233"/>
      <c r="FUV364" s="233"/>
      <c r="FUW364" s="233"/>
      <c r="FUX364" s="233"/>
      <c r="FUY364" s="233"/>
      <c r="FUZ364" s="233"/>
      <c r="FVA364" s="233"/>
      <c r="FVB364" s="233"/>
      <c r="FVC364" s="233"/>
      <c r="FVD364" s="233"/>
      <c r="FVE364" s="233"/>
      <c r="FVF364" s="233"/>
      <c r="FVG364" s="233"/>
      <c r="FVH364" s="233"/>
      <c r="FVI364" s="233"/>
      <c r="FVJ364" s="233"/>
      <c r="FVK364" s="233"/>
      <c r="FVL364" s="233"/>
      <c r="FVM364" s="233"/>
      <c r="FVN364" s="233"/>
      <c r="FVO364" s="233"/>
      <c r="FVP364" s="233"/>
      <c r="FVQ364" s="233"/>
      <c r="FVR364" s="233"/>
      <c r="FVS364" s="233"/>
      <c r="FVT364" s="233"/>
      <c r="FVU364" s="233"/>
      <c r="FVV364" s="233"/>
      <c r="FVW364" s="233"/>
      <c r="FVX364" s="233"/>
      <c r="FVY364" s="233"/>
      <c r="FVZ364" s="233"/>
      <c r="FWA364" s="233"/>
      <c r="FWB364" s="233"/>
      <c r="FWC364" s="233"/>
      <c r="FWD364" s="233"/>
      <c r="FWE364" s="233"/>
      <c r="FWF364" s="233"/>
      <c r="FWG364" s="233"/>
      <c r="FWH364" s="233"/>
      <c r="FWI364" s="233"/>
      <c r="FWJ364" s="233"/>
      <c r="FWK364" s="233"/>
      <c r="FWL364" s="233"/>
      <c r="FWM364" s="233"/>
      <c r="FWN364" s="233"/>
      <c r="FWO364" s="233"/>
      <c r="FWP364" s="233"/>
      <c r="FWQ364" s="233"/>
      <c r="FWR364" s="233"/>
      <c r="FWS364" s="233"/>
      <c r="FWT364" s="233"/>
      <c r="FWU364" s="233"/>
      <c r="FWV364" s="233"/>
      <c r="FWW364" s="233"/>
      <c r="FWX364" s="233"/>
      <c r="FWY364" s="233"/>
      <c r="FWZ364" s="233"/>
      <c r="FXA364" s="233"/>
      <c r="FXB364" s="233"/>
      <c r="FXC364" s="233"/>
      <c r="FXD364" s="233"/>
      <c r="FXE364" s="233"/>
      <c r="FXF364" s="233"/>
      <c r="FXG364" s="233"/>
      <c r="FXH364" s="233"/>
      <c r="FXI364" s="233"/>
      <c r="FXJ364" s="233"/>
      <c r="FXK364" s="233"/>
      <c r="FXL364" s="233"/>
      <c r="FXM364" s="233"/>
      <c r="FXN364" s="233"/>
      <c r="FXO364" s="233"/>
      <c r="FXP364" s="233"/>
      <c r="FXQ364" s="233"/>
      <c r="FXR364" s="233"/>
      <c r="FXS364" s="233"/>
      <c r="FXT364" s="233"/>
      <c r="FXU364" s="233"/>
      <c r="FXV364" s="233"/>
      <c r="FXW364" s="233"/>
      <c r="FXX364" s="233"/>
      <c r="FXY364" s="233"/>
      <c r="FXZ364" s="233"/>
      <c r="FYA364" s="233"/>
      <c r="FYB364" s="233"/>
      <c r="FYC364" s="233"/>
      <c r="FYD364" s="233"/>
      <c r="FYE364" s="233"/>
      <c r="FYF364" s="233"/>
      <c r="FYG364" s="233"/>
      <c r="FYH364" s="233"/>
      <c r="FYI364" s="233"/>
      <c r="FYJ364" s="233"/>
      <c r="FYK364" s="233"/>
      <c r="FYL364" s="233"/>
      <c r="FYM364" s="233"/>
      <c r="FYN364" s="233"/>
      <c r="FYO364" s="233"/>
      <c r="FYP364" s="233"/>
      <c r="FYQ364" s="233"/>
      <c r="FYR364" s="233"/>
      <c r="FYS364" s="233"/>
      <c r="FYT364" s="233"/>
      <c r="FYU364" s="233"/>
      <c r="FYV364" s="233"/>
      <c r="FYW364" s="233"/>
      <c r="FYX364" s="233"/>
      <c r="FYY364" s="233"/>
      <c r="FYZ364" s="233"/>
      <c r="FZA364" s="233"/>
      <c r="FZB364" s="233"/>
      <c r="FZC364" s="233"/>
      <c r="FZD364" s="233"/>
      <c r="FZE364" s="233"/>
      <c r="FZF364" s="233"/>
      <c r="FZG364" s="233"/>
      <c r="FZH364" s="233"/>
      <c r="FZI364" s="233"/>
      <c r="FZJ364" s="233"/>
      <c r="FZK364" s="233"/>
      <c r="FZL364" s="233"/>
      <c r="FZM364" s="233"/>
      <c r="FZN364" s="233"/>
      <c r="FZO364" s="233"/>
      <c r="FZP364" s="233"/>
      <c r="FZQ364" s="233"/>
      <c r="FZR364" s="233"/>
      <c r="FZS364" s="233"/>
      <c r="FZT364" s="233"/>
      <c r="FZU364" s="233"/>
      <c r="FZV364" s="233"/>
      <c r="FZW364" s="233"/>
      <c r="FZX364" s="233"/>
      <c r="FZY364" s="233"/>
      <c r="FZZ364" s="233"/>
      <c r="GAA364" s="233"/>
      <c r="GAB364" s="233"/>
      <c r="GAC364" s="233"/>
      <c r="GAD364" s="233"/>
      <c r="GAE364" s="233"/>
      <c r="GAF364" s="233"/>
      <c r="GAG364" s="233"/>
      <c r="GAH364" s="233"/>
      <c r="GAI364" s="233"/>
      <c r="GAJ364" s="233"/>
      <c r="GAK364" s="233"/>
      <c r="GAL364" s="233"/>
      <c r="GAM364" s="233"/>
      <c r="GAN364" s="233"/>
      <c r="GAO364" s="233"/>
      <c r="GAP364" s="233"/>
      <c r="GAQ364" s="233"/>
      <c r="GAR364" s="233"/>
      <c r="GAS364" s="233"/>
      <c r="GAT364" s="233"/>
      <c r="GAU364" s="233"/>
      <c r="GAV364" s="233"/>
      <c r="GAW364" s="233"/>
      <c r="GAX364" s="233"/>
      <c r="GAY364" s="233"/>
      <c r="GAZ364" s="233"/>
      <c r="GBA364" s="233"/>
      <c r="GBB364" s="233"/>
      <c r="GBC364" s="233"/>
      <c r="GBD364" s="233"/>
      <c r="GBE364" s="233"/>
      <c r="GBF364" s="233"/>
      <c r="GBG364" s="233"/>
      <c r="GBH364" s="233"/>
      <c r="GBI364" s="233"/>
      <c r="GBJ364" s="233"/>
      <c r="GBK364" s="233"/>
      <c r="GBL364" s="233"/>
      <c r="GBM364" s="233"/>
      <c r="GBN364" s="233"/>
      <c r="GBO364" s="233"/>
      <c r="GBP364" s="233"/>
      <c r="GBQ364" s="233"/>
      <c r="GBR364" s="233"/>
      <c r="GBS364" s="233"/>
      <c r="GBT364" s="233"/>
      <c r="GBU364" s="233"/>
      <c r="GBV364" s="233"/>
      <c r="GBW364" s="233"/>
      <c r="GBX364" s="233"/>
      <c r="GBY364" s="233"/>
      <c r="GBZ364" s="233"/>
      <c r="GCA364" s="233"/>
      <c r="GCB364" s="233"/>
      <c r="GCC364" s="233"/>
      <c r="GCD364" s="233"/>
      <c r="GCE364" s="233"/>
      <c r="GCF364" s="233"/>
      <c r="GCG364" s="233"/>
      <c r="GCH364" s="233"/>
      <c r="GCI364" s="233"/>
      <c r="GCJ364" s="233"/>
      <c r="GCK364" s="233"/>
      <c r="GCL364" s="233"/>
      <c r="GCM364" s="233"/>
      <c r="GCN364" s="233"/>
      <c r="GCO364" s="233"/>
      <c r="GCP364" s="233"/>
      <c r="GCQ364" s="233"/>
      <c r="GCR364" s="233"/>
      <c r="GCS364" s="233"/>
      <c r="GCT364" s="233"/>
      <c r="GCU364" s="233"/>
      <c r="GCV364" s="233"/>
      <c r="GCW364" s="233"/>
      <c r="GCX364" s="233"/>
      <c r="GCY364" s="233"/>
      <c r="GCZ364" s="233"/>
      <c r="GDA364" s="233"/>
      <c r="GDB364" s="233"/>
      <c r="GDC364" s="233"/>
      <c r="GDD364" s="233"/>
      <c r="GDE364" s="233"/>
      <c r="GDF364" s="233"/>
      <c r="GDG364" s="233"/>
      <c r="GDH364" s="233"/>
      <c r="GDI364" s="233"/>
      <c r="GDJ364" s="233"/>
      <c r="GDK364" s="233"/>
      <c r="GDL364" s="233"/>
      <c r="GDM364" s="233"/>
      <c r="GDN364" s="233"/>
      <c r="GDO364" s="233"/>
      <c r="GDP364" s="233"/>
      <c r="GDQ364" s="233"/>
      <c r="GDR364" s="233"/>
      <c r="GDS364" s="233"/>
      <c r="GDT364" s="233"/>
      <c r="GDU364" s="233"/>
      <c r="GDV364" s="233"/>
      <c r="GDW364" s="233"/>
      <c r="GDX364" s="233"/>
      <c r="GDY364" s="233"/>
      <c r="GDZ364" s="233"/>
      <c r="GEA364" s="233"/>
      <c r="GEB364" s="233"/>
      <c r="GEC364" s="233"/>
      <c r="GED364" s="233"/>
      <c r="GEE364" s="233"/>
      <c r="GEF364" s="233"/>
      <c r="GEG364" s="233"/>
      <c r="GEH364" s="233"/>
      <c r="GEI364" s="233"/>
      <c r="GEJ364" s="233"/>
      <c r="GEK364" s="233"/>
      <c r="GEL364" s="233"/>
      <c r="GEM364" s="233"/>
      <c r="GEN364" s="233"/>
      <c r="GEO364" s="233"/>
      <c r="GEP364" s="233"/>
      <c r="GEQ364" s="233"/>
      <c r="GER364" s="233"/>
      <c r="GES364" s="233"/>
      <c r="GET364" s="233"/>
      <c r="GEU364" s="233"/>
      <c r="GEV364" s="233"/>
      <c r="GEW364" s="233"/>
      <c r="GEX364" s="233"/>
      <c r="GEY364" s="233"/>
      <c r="GEZ364" s="233"/>
      <c r="GFA364" s="233"/>
      <c r="GFB364" s="233"/>
      <c r="GFC364" s="233"/>
      <c r="GFD364" s="233"/>
      <c r="GFE364" s="233"/>
      <c r="GFF364" s="233"/>
      <c r="GFG364" s="233"/>
      <c r="GFH364" s="233"/>
      <c r="GFI364" s="233"/>
      <c r="GFJ364" s="233"/>
      <c r="GFK364" s="233"/>
      <c r="GFL364" s="233"/>
      <c r="GFM364" s="233"/>
      <c r="GFN364" s="233"/>
      <c r="GFO364" s="233"/>
      <c r="GFP364" s="233"/>
      <c r="GFQ364" s="233"/>
      <c r="GFR364" s="233"/>
      <c r="GFS364" s="233"/>
      <c r="GFT364" s="233"/>
      <c r="GFU364" s="233"/>
      <c r="GFV364" s="233"/>
      <c r="GFW364" s="233"/>
      <c r="GFX364" s="233"/>
      <c r="GFY364" s="233"/>
      <c r="GFZ364" s="233"/>
      <c r="GGA364" s="233"/>
      <c r="GGB364" s="233"/>
      <c r="GGC364" s="233"/>
      <c r="GGD364" s="233"/>
      <c r="GGE364" s="233"/>
      <c r="GGF364" s="233"/>
      <c r="GGG364" s="233"/>
      <c r="GGH364" s="233"/>
      <c r="GGI364" s="233"/>
      <c r="GGJ364" s="233"/>
      <c r="GGK364" s="233"/>
      <c r="GGL364" s="233"/>
      <c r="GGM364" s="233"/>
      <c r="GGN364" s="233"/>
      <c r="GGO364" s="233"/>
      <c r="GGP364" s="233"/>
      <c r="GGQ364" s="233"/>
      <c r="GGR364" s="233"/>
      <c r="GGS364" s="233"/>
      <c r="GGT364" s="233"/>
      <c r="GGU364" s="233"/>
      <c r="GGV364" s="233"/>
      <c r="GGW364" s="233"/>
      <c r="GGX364" s="233"/>
      <c r="GGY364" s="233"/>
      <c r="GGZ364" s="233"/>
      <c r="GHA364" s="233"/>
      <c r="GHB364" s="233"/>
      <c r="GHC364" s="233"/>
      <c r="GHD364" s="233"/>
      <c r="GHE364" s="233"/>
      <c r="GHF364" s="233"/>
      <c r="GHG364" s="233"/>
      <c r="GHH364" s="233"/>
      <c r="GHI364" s="233"/>
      <c r="GHJ364" s="233"/>
      <c r="GHK364" s="233"/>
      <c r="GHL364" s="233"/>
      <c r="GHM364" s="233"/>
      <c r="GHN364" s="233"/>
      <c r="GHO364" s="233"/>
      <c r="GHP364" s="233"/>
      <c r="GHQ364" s="233"/>
      <c r="GHR364" s="233"/>
      <c r="GHS364" s="233"/>
      <c r="GHT364" s="233"/>
      <c r="GHU364" s="233"/>
      <c r="GHV364" s="233"/>
      <c r="GHW364" s="233"/>
      <c r="GHX364" s="233"/>
      <c r="GHY364" s="233"/>
      <c r="GHZ364" s="233"/>
      <c r="GIA364" s="233"/>
      <c r="GIB364" s="233"/>
      <c r="GIC364" s="233"/>
      <c r="GID364" s="233"/>
      <c r="GIE364" s="233"/>
      <c r="GIF364" s="233"/>
      <c r="GIG364" s="233"/>
      <c r="GIH364" s="233"/>
      <c r="GII364" s="233"/>
      <c r="GIJ364" s="233"/>
      <c r="GIK364" s="233"/>
      <c r="GIL364" s="233"/>
      <c r="GIM364" s="233"/>
      <c r="GIN364" s="233"/>
      <c r="GIO364" s="233"/>
      <c r="GIP364" s="233"/>
      <c r="GIQ364" s="233"/>
      <c r="GIR364" s="233"/>
      <c r="GIS364" s="233"/>
      <c r="GIT364" s="233"/>
      <c r="GIU364" s="233"/>
      <c r="GIV364" s="233"/>
      <c r="GIW364" s="233"/>
      <c r="GIX364" s="233"/>
      <c r="GIY364" s="233"/>
      <c r="GIZ364" s="233"/>
      <c r="GJA364" s="233"/>
      <c r="GJB364" s="233"/>
      <c r="GJC364" s="233"/>
      <c r="GJD364" s="233"/>
      <c r="GJE364" s="233"/>
      <c r="GJF364" s="233"/>
      <c r="GJG364" s="233"/>
      <c r="GJH364" s="233"/>
      <c r="GJI364" s="233"/>
      <c r="GJJ364" s="233"/>
      <c r="GJK364" s="233"/>
      <c r="GJL364" s="233"/>
      <c r="GJM364" s="233"/>
      <c r="GJN364" s="233"/>
      <c r="GJO364" s="233"/>
      <c r="GJP364" s="233"/>
      <c r="GJQ364" s="233"/>
      <c r="GJR364" s="233"/>
      <c r="GJS364" s="233"/>
      <c r="GJT364" s="233"/>
      <c r="GJU364" s="233"/>
      <c r="GJV364" s="233"/>
      <c r="GJW364" s="233"/>
      <c r="GJX364" s="233"/>
      <c r="GJY364" s="233"/>
      <c r="GJZ364" s="233"/>
      <c r="GKA364" s="233"/>
      <c r="GKB364" s="233"/>
      <c r="GKC364" s="233"/>
      <c r="GKD364" s="233"/>
      <c r="GKE364" s="233"/>
      <c r="GKF364" s="233"/>
      <c r="GKG364" s="233"/>
      <c r="GKH364" s="233"/>
      <c r="GKI364" s="233"/>
      <c r="GKJ364" s="233"/>
      <c r="GKK364" s="233"/>
      <c r="GKL364" s="233"/>
      <c r="GKM364" s="233"/>
      <c r="GKN364" s="233"/>
      <c r="GKO364" s="233"/>
      <c r="GKP364" s="233"/>
      <c r="GKQ364" s="233"/>
      <c r="GKR364" s="233"/>
      <c r="GKS364" s="233"/>
      <c r="GKT364" s="233"/>
      <c r="GKU364" s="233"/>
      <c r="GKV364" s="233"/>
      <c r="GKW364" s="233"/>
      <c r="GKX364" s="233"/>
      <c r="GKY364" s="233"/>
      <c r="GKZ364" s="233"/>
      <c r="GLA364" s="233"/>
      <c r="GLB364" s="233"/>
      <c r="GLC364" s="233"/>
      <c r="GLD364" s="233"/>
      <c r="GLE364" s="233"/>
      <c r="GLF364" s="233"/>
      <c r="GLG364" s="233"/>
      <c r="GLH364" s="233"/>
      <c r="GLI364" s="233"/>
      <c r="GLJ364" s="233"/>
      <c r="GLK364" s="233"/>
      <c r="GLL364" s="233"/>
      <c r="GLM364" s="233"/>
      <c r="GLN364" s="233"/>
      <c r="GLO364" s="233"/>
      <c r="GLP364" s="233"/>
      <c r="GLQ364" s="233"/>
      <c r="GLR364" s="233"/>
      <c r="GLS364" s="233"/>
      <c r="GLT364" s="233"/>
      <c r="GLU364" s="233"/>
      <c r="GLV364" s="233"/>
      <c r="GLW364" s="233"/>
      <c r="GLX364" s="233"/>
      <c r="GLY364" s="233"/>
      <c r="GLZ364" s="233"/>
      <c r="GMA364" s="233"/>
      <c r="GMB364" s="233"/>
      <c r="GMC364" s="233"/>
      <c r="GMD364" s="233"/>
      <c r="GME364" s="233"/>
      <c r="GMF364" s="233"/>
      <c r="GMG364" s="233"/>
      <c r="GMH364" s="233"/>
      <c r="GMI364" s="233"/>
      <c r="GMJ364" s="233"/>
      <c r="GMK364" s="233"/>
      <c r="GML364" s="233"/>
      <c r="GMM364" s="233"/>
      <c r="GMN364" s="233"/>
      <c r="GMO364" s="233"/>
      <c r="GMP364" s="233"/>
      <c r="GMQ364" s="233"/>
      <c r="GMR364" s="233"/>
      <c r="GMS364" s="233"/>
      <c r="GMT364" s="233"/>
      <c r="GMU364" s="233"/>
      <c r="GMV364" s="233"/>
      <c r="GMW364" s="233"/>
      <c r="GMX364" s="233"/>
      <c r="GMY364" s="233"/>
      <c r="GMZ364" s="233"/>
      <c r="GNA364" s="233"/>
      <c r="GNB364" s="233"/>
      <c r="GNC364" s="233"/>
      <c r="GND364" s="233"/>
      <c r="GNE364" s="233"/>
      <c r="GNF364" s="233"/>
      <c r="GNG364" s="233"/>
      <c r="GNH364" s="233"/>
      <c r="GNI364" s="233"/>
      <c r="GNJ364" s="233"/>
      <c r="GNK364" s="233"/>
      <c r="GNL364" s="233"/>
      <c r="GNM364" s="233"/>
      <c r="GNN364" s="233"/>
      <c r="GNO364" s="233"/>
      <c r="GNP364" s="233"/>
      <c r="GNQ364" s="233"/>
      <c r="GNR364" s="233"/>
      <c r="GNS364" s="233"/>
      <c r="GNT364" s="233"/>
      <c r="GNU364" s="233"/>
      <c r="GNV364" s="233"/>
      <c r="GNW364" s="233"/>
      <c r="GNX364" s="233"/>
      <c r="GNY364" s="233"/>
      <c r="GNZ364" s="233"/>
      <c r="GOA364" s="233"/>
      <c r="GOB364" s="233"/>
      <c r="GOC364" s="233"/>
      <c r="GOD364" s="233"/>
      <c r="GOE364" s="233"/>
      <c r="GOF364" s="233"/>
      <c r="GOG364" s="233"/>
      <c r="GOH364" s="233"/>
      <c r="GOI364" s="233"/>
      <c r="GOJ364" s="233"/>
      <c r="GOK364" s="233"/>
      <c r="GOL364" s="233"/>
      <c r="GOM364" s="233"/>
      <c r="GON364" s="233"/>
      <c r="GOO364" s="233"/>
      <c r="GOP364" s="233"/>
      <c r="GOQ364" s="233"/>
      <c r="GOR364" s="233"/>
      <c r="GOS364" s="233"/>
      <c r="GOT364" s="233"/>
      <c r="GOU364" s="233"/>
      <c r="GOV364" s="233"/>
      <c r="GOW364" s="233"/>
      <c r="GOX364" s="233"/>
      <c r="GOY364" s="233"/>
      <c r="GOZ364" s="233"/>
      <c r="GPA364" s="233"/>
      <c r="GPB364" s="233"/>
      <c r="GPC364" s="233"/>
      <c r="GPD364" s="233"/>
      <c r="GPE364" s="233"/>
      <c r="GPF364" s="233"/>
      <c r="GPG364" s="233"/>
      <c r="GPH364" s="233"/>
      <c r="GPI364" s="233"/>
      <c r="GPJ364" s="233"/>
      <c r="GPK364" s="233"/>
      <c r="GPL364" s="233"/>
      <c r="GPM364" s="233"/>
      <c r="GPN364" s="233"/>
      <c r="GPO364" s="233"/>
      <c r="GPP364" s="233"/>
      <c r="GPQ364" s="233"/>
      <c r="GPR364" s="233"/>
      <c r="GPS364" s="233"/>
      <c r="GPT364" s="233"/>
      <c r="GPU364" s="233"/>
      <c r="GPV364" s="233"/>
      <c r="GPW364" s="233"/>
      <c r="GPX364" s="233"/>
      <c r="GPY364" s="233"/>
      <c r="GPZ364" s="233"/>
      <c r="GQA364" s="233"/>
      <c r="GQB364" s="233"/>
      <c r="GQC364" s="233"/>
      <c r="GQD364" s="233"/>
      <c r="GQE364" s="233"/>
      <c r="GQF364" s="233"/>
      <c r="GQG364" s="233"/>
      <c r="GQH364" s="233"/>
      <c r="GQI364" s="233"/>
      <c r="GQJ364" s="233"/>
      <c r="GQK364" s="233"/>
      <c r="GQL364" s="233"/>
      <c r="GQM364" s="233"/>
      <c r="GQN364" s="233"/>
      <c r="GQO364" s="233"/>
      <c r="GQP364" s="233"/>
      <c r="GQQ364" s="233"/>
      <c r="GQR364" s="233"/>
      <c r="GQS364" s="233"/>
      <c r="GQT364" s="233"/>
      <c r="GQU364" s="233"/>
      <c r="GQV364" s="233"/>
      <c r="GQW364" s="233"/>
      <c r="GQX364" s="233"/>
      <c r="GQY364" s="233"/>
      <c r="GQZ364" s="233"/>
      <c r="GRA364" s="233"/>
      <c r="GRB364" s="233"/>
      <c r="GRC364" s="233"/>
      <c r="GRD364" s="233"/>
      <c r="GRE364" s="233"/>
      <c r="GRF364" s="233"/>
      <c r="GRG364" s="233"/>
      <c r="GRH364" s="233"/>
      <c r="GRI364" s="233"/>
      <c r="GRJ364" s="233"/>
      <c r="GRK364" s="233"/>
      <c r="GRL364" s="233"/>
      <c r="GRM364" s="233"/>
      <c r="GRN364" s="233"/>
      <c r="GRO364" s="233"/>
      <c r="GRP364" s="233"/>
      <c r="GRQ364" s="233"/>
      <c r="GRR364" s="233"/>
      <c r="GRS364" s="233"/>
      <c r="GRT364" s="233"/>
      <c r="GRU364" s="233"/>
      <c r="GRV364" s="233"/>
      <c r="GRW364" s="233"/>
      <c r="GRX364" s="233"/>
      <c r="GRY364" s="233"/>
      <c r="GRZ364" s="233"/>
      <c r="GSA364" s="233"/>
      <c r="GSB364" s="233"/>
      <c r="GSC364" s="233"/>
      <c r="GSD364" s="233"/>
      <c r="GSE364" s="233"/>
      <c r="GSF364" s="233"/>
      <c r="GSG364" s="233"/>
      <c r="GSH364" s="233"/>
      <c r="GSI364" s="233"/>
      <c r="GSJ364" s="233"/>
      <c r="GSK364" s="233"/>
      <c r="GSL364" s="233"/>
      <c r="GSM364" s="233"/>
      <c r="GSN364" s="233"/>
      <c r="GSO364" s="233"/>
      <c r="GSP364" s="233"/>
      <c r="GSQ364" s="233"/>
      <c r="GSR364" s="233"/>
      <c r="GSS364" s="233"/>
      <c r="GST364" s="233"/>
      <c r="GSU364" s="233"/>
      <c r="GSV364" s="233"/>
      <c r="GSW364" s="233"/>
      <c r="GSX364" s="233"/>
      <c r="GSY364" s="233"/>
      <c r="GSZ364" s="233"/>
      <c r="GTA364" s="233"/>
      <c r="GTB364" s="233"/>
      <c r="GTC364" s="233"/>
      <c r="GTD364" s="233"/>
      <c r="GTE364" s="233"/>
      <c r="GTF364" s="233"/>
      <c r="GTG364" s="233"/>
      <c r="GTH364" s="233"/>
      <c r="GTI364" s="233"/>
      <c r="GTJ364" s="233"/>
      <c r="GTK364" s="233"/>
      <c r="GTL364" s="233"/>
      <c r="GTM364" s="233"/>
      <c r="GTN364" s="233"/>
      <c r="GTO364" s="233"/>
      <c r="GTP364" s="233"/>
      <c r="GTQ364" s="233"/>
      <c r="GTR364" s="233"/>
      <c r="GTS364" s="233"/>
      <c r="GTT364" s="233"/>
      <c r="GTU364" s="233"/>
      <c r="GTV364" s="233"/>
      <c r="GTW364" s="233"/>
      <c r="GTX364" s="233"/>
      <c r="GTY364" s="233"/>
      <c r="GTZ364" s="233"/>
      <c r="GUA364" s="233"/>
      <c r="GUB364" s="233"/>
      <c r="GUC364" s="233"/>
      <c r="GUD364" s="233"/>
      <c r="GUE364" s="233"/>
      <c r="GUF364" s="233"/>
      <c r="GUG364" s="233"/>
      <c r="GUH364" s="233"/>
      <c r="GUI364" s="233"/>
      <c r="GUJ364" s="233"/>
      <c r="GUK364" s="233"/>
      <c r="GUL364" s="233"/>
      <c r="GUM364" s="233"/>
      <c r="GUN364" s="233"/>
      <c r="GUO364" s="233"/>
      <c r="GUP364" s="233"/>
      <c r="GUQ364" s="233"/>
      <c r="GUR364" s="233"/>
      <c r="GUS364" s="233"/>
      <c r="GUT364" s="233"/>
      <c r="GUU364" s="233"/>
      <c r="GUV364" s="233"/>
      <c r="GUW364" s="233"/>
      <c r="GUX364" s="233"/>
      <c r="GUY364" s="233"/>
      <c r="GUZ364" s="233"/>
      <c r="GVA364" s="233"/>
      <c r="GVB364" s="233"/>
      <c r="GVC364" s="233"/>
      <c r="GVD364" s="233"/>
      <c r="GVE364" s="233"/>
      <c r="GVF364" s="233"/>
      <c r="GVG364" s="233"/>
      <c r="GVH364" s="233"/>
      <c r="GVI364" s="233"/>
      <c r="GVJ364" s="233"/>
      <c r="GVK364" s="233"/>
      <c r="GVL364" s="233"/>
      <c r="GVM364" s="233"/>
      <c r="GVN364" s="233"/>
      <c r="GVO364" s="233"/>
      <c r="GVP364" s="233"/>
      <c r="GVQ364" s="233"/>
      <c r="GVR364" s="233"/>
      <c r="GVS364" s="233"/>
      <c r="GVT364" s="233"/>
      <c r="GVU364" s="233"/>
      <c r="GVV364" s="233"/>
      <c r="GVW364" s="233"/>
      <c r="GVX364" s="233"/>
      <c r="GVY364" s="233"/>
      <c r="GVZ364" s="233"/>
      <c r="GWA364" s="233"/>
      <c r="GWB364" s="233"/>
      <c r="GWC364" s="233"/>
      <c r="GWD364" s="233"/>
      <c r="GWE364" s="233"/>
      <c r="GWF364" s="233"/>
      <c r="GWG364" s="233"/>
      <c r="GWH364" s="233"/>
      <c r="GWI364" s="233"/>
      <c r="GWJ364" s="233"/>
      <c r="GWK364" s="233"/>
      <c r="GWL364" s="233"/>
      <c r="GWM364" s="233"/>
      <c r="GWN364" s="233"/>
      <c r="GWO364" s="233"/>
      <c r="GWP364" s="233"/>
      <c r="GWQ364" s="233"/>
      <c r="GWR364" s="233"/>
      <c r="GWS364" s="233"/>
      <c r="GWT364" s="233"/>
      <c r="GWU364" s="233"/>
      <c r="GWV364" s="233"/>
      <c r="GWW364" s="233"/>
      <c r="GWX364" s="233"/>
      <c r="GWY364" s="233"/>
      <c r="GWZ364" s="233"/>
      <c r="GXA364" s="233"/>
      <c r="GXB364" s="233"/>
      <c r="GXC364" s="233"/>
      <c r="GXD364" s="233"/>
      <c r="GXE364" s="233"/>
      <c r="GXF364" s="233"/>
      <c r="GXG364" s="233"/>
      <c r="GXH364" s="233"/>
      <c r="GXI364" s="233"/>
      <c r="GXJ364" s="233"/>
      <c r="GXK364" s="233"/>
      <c r="GXL364" s="233"/>
      <c r="GXM364" s="233"/>
      <c r="GXN364" s="233"/>
      <c r="GXO364" s="233"/>
      <c r="GXP364" s="233"/>
      <c r="GXQ364" s="233"/>
      <c r="GXR364" s="233"/>
      <c r="GXS364" s="233"/>
      <c r="GXT364" s="233"/>
      <c r="GXU364" s="233"/>
      <c r="GXV364" s="233"/>
      <c r="GXW364" s="233"/>
      <c r="GXX364" s="233"/>
      <c r="GXY364" s="233"/>
      <c r="GXZ364" s="233"/>
      <c r="GYA364" s="233"/>
      <c r="GYB364" s="233"/>
      <c r="GYC364" s="233"/>
      <c r="GYD364" s="233"/>
      <c r="GYE364" s="233"/>
      <c r="GYF364" s="233"/>
      <c r="GYG364" s="233"/>
      <c r="GYH364" s="233"/>
      <c r="GYI364" s="233"/>
      <c r="GYJ364" s="233"/>
      <c r="GYK364" s="233"/>
      <c r="GYL364" s="233"/>
      <c r="GYM364" s="233"/>
      <c r="GYN364" s="233"/>
      <c r="GYO364" s="233"/>
      <c r="GYP364" s="233"/>
      <c r="GYQ364" s="233"/>
      <c r="GYR364" s="233"/>
      <c r="GYS364" s="233"/>
      <c r="GYT364" s="233"/>
      <c r="GYU364" s="233"/>
      <c r="GYV364" s="233"/>
      <c r="GYW364" s="233"/>
      <c r="GYX364" s="233"/>
      <c r="GYY364" s="233"/>
      <c r="GYZ364" s="233"/>
      <c r="GZA364" s="233"/>
      <c r="GZB364" s="233"/>
      <c r="GZC364" s="233"/>
      <c r="GZD364" s="233"/>
      <c r="GZE364" s="233"/>
      <c r="GZF364" s="233"/>
      <c r="GZG364" s="233"/>
      <c r="GZH364" s="233"/>
      <c r="GZI364" s="233"/>
      <c r="GZJ364" s="233"/>
      <c r="GZK364" s="233"/>
      <c r="GZL364" s="233"/>
      <c r="GZM364" s="233"/>
      <c r="GZN364" s="233"/>
      <c r="GZO364" s="233"/>
      <c r="GZP364" s="233"/>
      <c r="GZQ364" s="233"/>
      <c r="GZR364" s="233"/>
      <c r="GZS364" s="233"/>
      <c r="GZT364" s="233"/>
      <c r="GZU364" s="233"/>
      <c r="GZV364" s="233"/>
      <c r="GZW364" s="233"/>
      <c r="GZX364" s="233"/>
      <c r="GZY364" s="233"/>
      <c r="GZZ364" s="233"/>
      <c r="HAA364" s="233"/>
      <c r="HAB364" s="233"/>
      <c r="HAC364" s="233"/>
      <c r="HAD364" s="233"/>
      <c r="HAE364" s="233"/>
      <c r="HAF364" s="233"/>
      <c r="HAG364" s="233"/>
      <c r="HAH364" s="233"/>
      <c r="HAI364" s="233"/>
      <c r="HAJ364" s="233"/>
      <c r="HAK364" s="233"/>
      <c r="HAL364" s="233"/>
      <c r="HAM364" s="233"/>
      <c r="HAN364" s="233"/>
      <c r="HAO364" s="233"/>
      <c r="HAP364" s="233"/>
      <c r="HAQ364" s="233"/>
      <c r="HAR364" s="233"/>
      <c r="HAS364" s="233"/>
      <c r="HAT364" s="233"/>
      <c r="HAU364" s="233"/>
      <c r="HAV364" s="233"/>
      <c r="HAW364" s="233"/>
      <c r="HAX364" s="233"/>
      <c r="HAY364" s="233"/>
      <c r="HAZ364" s="233"/>
      <c r="HBA364" s="233"/>
      <c r="HBB364" s="233"/>
      <c r="HBC364" s="233"/>
      <c r="HBD364" s="233"/>
      <c r="HBE364" s="233"/>
      <c r="HBF364" s="233"/>
      <c r="HBG364" s="233"/>
      <c r="HBH364" s="233"/>
      <c r="HBI364" s="233"/>
      <c r="HBJ364" s="233"/>
      <c r="HBK364" s="233"/>
      <c r="HBL364" s="233"/>
      <c r="HBM364" s="233"/>
      <c r="HBN364" s="233"/>
      <c r="HBO364" s="233"/>
      <c r="HBP364" s="233"/>
      <c r="HBQ364" s="233"/>
      <c r="HBR364" s="233"/>
      <c r="HBS364" s="233"/>
      <c r="HBT364" s="233"/>
      <c r="HBU364" s="233"/>
      <c r="HBV364" s="233"/>
      <c r="HBW364" s="233"/>
      <c r="HBX364" s="233"/>
      <c r="HBY364" s="233"/>
      <c r="HBZ364" s="233"/>
      <c r="HCA364" s="233"/>
      <c r="HCB364" s="233"/>
      <c r="HCC364" s="233"/>
      <c r="HCD364" s="233"/>
      <c r="HCE364" s="233"/>
      <c r="HCF364" s="233"/>
      <c r="HCG364" s="233"/>
      <c r="HCH364" s="233"/>
      <c r="HCI364" s="233"/>
      <c r="HCJ364" s="233"/>
      <c r="HCK364" s="233"/>
      <c r="HCL364" s="233"/>
      <c r="HCM364" s="233"/>
      <c r="HCN364" s="233"/>
      <c r="HCO364" s="233"/>
      <c r="HCP364" s="233"/>
      <c r="HCQ364" s="233"/>
      <c r="HCR364" s="233"/>
      <c r="HCS364" s="233"/>
      <c r="HCT364" s="233"/>
      <c r="HCU364" s="233"/>
      <c r="HCV364" s="233"/>
      <c r="HCW364" s="233"/>
      <c r="HCX364" s="233"/>
      <c r="HCY364" s="233"/>
      <c r="HCZ364" s="233"/>
      <c r="HDA364" s="233"/>
      <c r="HDB364" s="233"/>
      <c r="HDC364" s="233"/>
      <c r="HDD364" s="233"/>
      <c r="HDE364" s="233"/>
      <c r="HDF364" s="233"/>
      <c r="HDG364" s="233"/>
      <c r="HDH364" s="233"/>
      <c r="HDI364" s="233"/>
      <c r="HDJ364" s="233"/>
      <c r="HDK364" s="233"/>
      <c r="HDL364" s="233"/>
      <c r="HDM364" s="233"/>
      <c r="HDN364" s="233"/>
      <c r="HDO364" s="233"/>
      <c r="HDP364" s="233"/>
      <c r="HDQ364" s="233"/>
      <c r="HDR364" s="233"/>
      <c r="HDS364" s="233"/>
      <c r="HDT364" s="233"/>
      <c r="HDU364" s="233"/>
      <c r="HDV364" s="233"/>
      <c r="HDW364" s="233"/>
      <c r="HDX364" s="233"/>
      <c r="HDY364" s="233"/>
      <c r="HDZ364" s="233"/>
      <c r="HEA364" s="233"/>
      <c r="HEB364" s="233"/>
      <c r="HEC364" s="233"/>
      <c r="HED364" s="233"/>
      <c r="HEE364" s="233"/>
      <c r="HEF364" s="233"/>
      <c r="HEG364" s="233"/>
      <c r="HEH364" s="233"/>
      <c r="HEI364" s="233"/>
      <c r="HEJ364" s="233"/>
      <c r="HEK364" s="233"/>
      <c r="HEL364" s="233"/>
      <c r="HEM364" s="233"/>
      <c r="HEN364" s="233"/>
      <c r="HEO364" s="233"/>
      <c r="HEP364" s="233"/>
      <c r="HEQ364" s="233"/>
      <c r="HER364" s="233"/>
      <c r="HES364" s="233"/>
      <c r="HET364" s="233"/>
      <c r="HEU364" s="233"/>
      <c r="HEV364" s="233"/>
      <c r="HEW364" s="233"/>
      <c r="HEX364" s="233"/>
      <c r="HEY364" s="233"/>
      <c r="HEZ364" s="233"/>
      <c r="HFA364" s="233"/>
      <c r="HFB364" s="233"/>
      <c r="HFC364" s="233"/>
      <c r="HFD364" s="233"/>
      <c r="HFE364" s="233"/>
      <c r="HFF364" s="233"/>
      <c r="HFG364" s="233"/>
      <c r="HFH364" s="233"/>
      <c r="HFI364" s="233"/>
      <c r="HFJ364" s="233"/>
      <c r="HFK364" s="233"/>
      <c r="HFL364" s="233"/>
      <c r="HFM364" s="233"/>
      <c r="HFN364" s="233"/>
      <c r="HFO364" s="233"/>
      <c r="HFP364" s="233"/>
      <c r="HFQ364" s="233"/>
      <c r="HFR364" s="233"/>
      <c r="HFS364" s="233"/>
      <c r="HFT364" s="233"/>
      <c r="HFU364" s="233"/>
      <c r="HFV364" s="233"/>
      <c r="HFW364" s="233"/>
      <c r="HFX364" s="233"/>
      <c r="HFY364" s="233"/>
      <c r="HFZ364" s="233"/>
      <c r="HGA364" s="233"/>
      <c r="HGB364" s="233"/>
      <c r="HGC364" s="233"/>
      <c r="HGD364" s="233"/>
      <c r="HGE364" s="233"/>
      <c r="HGF364" s="233"/>
      <c r="HGG364" s="233"/>
      <c r="HGH364" s="233"/>
      <c r="HGI364" s="233"/>
      <c r="HGJ364" s="233"/>
      <c r="HGK364" s="233"/>
      <c r="HGL364" s="233"/>
      <c r="HGM364" s="233"/>
      <c r="HGN364" s="233"/>
      <c r="HGO364" s="233"/>
      <c r="HGP364" s="233"/>
      <c r="HGQ364" s="233"/>
      <c r="HGR364" s="233"/>
      <c r="HGS364" s="233"/>
      <c r="HGT364" s="233"/>
      <c r="HGU364" s="233"/>
      <c r="HGV364" s="233"/>
      <c r="HGW364" s="233"/>
      <c r="HGX364" s="233"/>
      <c r="HGY364" s="233"/>
      <c r="HGZ364" s="233"/>
      <c r="HHA364" s="233"/>
      <c r="HHB364" s="233"/>
      <c r="HHC364" s="233"/>
      <c r="HHD364" s="233"/>
      <c r="HHE364" s="233"/>
      <c r="HHF364" s="233"/>
      <c r="HHG364" s="233"/>
      <c r="HHH364" s="233"/>
      <c r="HHI364" s="233"/>
      <c r="HHJ364" s="233"/>
      <c r="HHK364" s="233"/>
      <c r="HHL364" s="233"/>
      <c r="HHM364" s="233"/>
      <c r="HHN364" s="233"/>
      <c r="HHO364" s="233"/>
      <c r="HHP364" s="233"/>
      <c r="HHQ364" s="233"/>
      <c r="HHR364" s="233"/>
      <c r="HHS364" s="233"/>
      <c r="HHT364" s="233"/>
      <c r="HHU364" s="233"/>
      <c r="HHV364" s="233"/>
      <c r="HHW364" s="233"/>
      <c r="HHX364" s="233"/>
      <c r="HHY364" s="233"/>
      <c r="HHZ364" s="233"/>
      <c r="HIA364" s="233"/>
      <c r="HIB364" s="233"/>
      <c r="HIC364" s="233"/>
      <c r="HID364" s="233"/>
      <c r="HIE364" s="233"/>
      <c r="HIF364" s="233"/>
      <c r="HIG364" s="233"/>
      <c r="HIH364" s="233"/>
      <c r="HII364" s="233"/>
      <c r="HIJ364" s="233"/>
      <c r="HIK364" s="233"/>
      <c r="HIL364" s="233"/>
      <c r="HIM364" s="233"/>
      <c r="HIN364" s="233"/>
      <c r="HIO364" s="233"/>
      <c r="HIP364" s="233"/>
      <c r="HIQ364" s="233"/>
      <c r="HIR364" s="233"/>
      <c r="HIS364" s="233"/>
      <c r="HIT364" s="233"/>
      <c r="HIU364" s="233"/>
      <c r="HIV364" s="233"/>
      <c r="HIW364" s="233"/>
      <c r="HIX364" s="233"/>
      <c r="HIY364" s="233"/>
      <c r="HIZ364" s="233"/>
      <c r="HJA364" s="233"/>
      <c r="HJB364" s="233"/>
      <c r="HJC364" s="233"/>
      <c r="HJD364" s="233"/>
      <c r="HJE364" s="233"/>
      <c r="HJF364" s="233"/>
      <c r="HJG364" s="233"/>
      <c r="HJH364" s="233"/>
      <c r="HJI364" s="233"/>
      <c r="HJJ364" s="233"/>
      <c r="HJK364" s="233"/>
      <c r="HJL364" s="233"/>
      <c r="HJM364" s="233"/>
      <c r="HJN364" s="233"/>
      <c r="HJO364" s="233"/>
      <c r="HJP364" s="233"/>
      <c r="HJQ364" s="233"/>
      <c r="HJR364" s="233"/>
      <c r="HJS364" s="233"/>
      <c r="HJT364" s="233"/>
      <c r="HJU364" s="233"/>
      <c r="HJV364" s="233"/>
      <c r="HJW364" s="233"/>
      <c r="HJX364" s="233"/>
      <c r="HJY364" s="233"/>
      <c r="HJZ364" s="233"/>
      <c r="HKA364" s="233"/>
      <c r="HKB364" s="233"/>
      <c r="HKC364" s="233"/>
      <c r="HKD364" s="233"/>
      <c r="HKE364" s="233"/>
      <c r="HKF364" s="233"/>
      <c r="HKG364" s="233"/>
      <c r="HKH364" s="233"/>
      <c r="HKI364" s="233"/>
      <c r="HKJ364" s="233"/>
      <c r="HKK364" s="233"/>
      <c r="HKL364" s="233"/>
      <c r="HKM364" s="233"/>
      <c r="HKN364" s="233"/>
      <c r="HKO364" s="233"/>
      <c r="HKP364" s="233"/>
      <c r="HKQ364" s="233"/>
      <c r="HKR364" s="233"/>
      <c r="HKS364" s="233"/>
      <c r="HKT364" s="233"/>
      <c r="HKU364" s="233"/>
      <c r="HKV364" s="233"/>
      <c r="HKW364" s="233"/>
      <c r="HKX364" s="233"/>
      <c r="HKY364" s="233"/>
      <c r="HKZ364" s="233"/>
      <c r="HLA364" s="233"/>
      <c r="HLB364" s="233"/>
      <c r="HLC364" s="233"/>
      <c r="HLD364" s="233"/>
      <c r="HLE364" s="233"/>
      <c r="HLF364" s="233"/>
      <c r="HLG364" s="233"/>
      <c r="HLH364" s="233"/>
      <c r="HLI364" s="233"/>
      <c r="HLJ364" s="233"/>
      <c r="HLK364" s="233"/>
      <c r="HLL364" s="233"/>
      <c r="HLM364" s="233"/>
      <c r="HLN364" s="233"/>
      <c r="HLO364" s="233"/>
      <c r="HLP364" s="233"/>
      <c r="HLQ364" s="233"/>
      <c r="HLR364" s="233"/>
      <c r="HLS364" s="233"/>
      <c r="HLT364" s="233"/>
      <c r="HLU364" s="233"/>
      <c r="HLV364" s="233"/>
      <c r="HLW364" s="233"/>
      <c r="HLX364" s="233"/>
      <c r="HLY364" s="233"/>
      <c r="HLZ364" s="233"/>
      <c r="HMA364" s="233"/>
      <c r="HMB364" s="233"/>
      <c r="HMC364" s="233"/>
      <c r="HMD364" s="233"/>
      <c r="HME364" s="233"/>
      <c r="HMF364" s="233"/>
      <c r="HMG364" s="233"/>
      <c r="HMH364" s="233"/>
      <c r="HMI364" s="233"/>
      <c r="HMJ364" s="233"/>
      <c r="HMK364" s="233"/>
      <c r="HML364" s="233"/>
      <c r="HMM364" s="233"/>
      <c r="HMN364" s="233"/>
      <c r="HMO364" s="233"/>
      <c r="HMP364" s="233"/>
      <c r="HMQ364" s="233"/>
      <c r="HMR364" s="233"/>
      <c r="HMS364" s="233"/>
      <c r="HMT364" s="233"/>
      <c r="HMU364" s="233"/>
      <c r="HMV364" s="233"/>
      <c r="HMW364" s="233"/>
      <c r="HMX364" s="233"/>
      <c r="HMY364" s="233"/>
      <c r="HMZ364" s="233"/>
      <c r="HNA364" s="233"/>
      <c r="HNB364" s="233"/>
      <c r="HNC364" s="233"/>
      <c r="HND364" s="233"/>
      <c r="HNE364" s="233"/>
      <c r="HNF364" s="233"/>
      <c r="HNG364" s="233"/>
      <c r="HNH364" s="233"/>
      <c r="HNI364" s="233"/>
      <c r="HNJ364" s="233"/>
      <c r="HNK364" s="233"/>
      <c r="HNL364" s="233"/>
      <c r="HNM364" s="233"/>
      <c r="HNN364" s="233"/>
      <c r="HNO364" s="233"/>
      <c r="HNP364" s="233"/>
      <c r="HNQ364" s="233"/>
      <c r="HNR364" s="233"/>
      <c r="HNS364" s="233"/>
      <c r="HNT364" s="233"/>
      <c r="HNU364" s="233"/>
      <c r="HNV364" s="233"/>
      <c r="HNW364" s="233"/>
      <c r="HNX364" s="233"/>
      <c r="HNY364" s="233"/>
      <c r="HNZ364" s="233"/>
      <c r="HOA364" s="233"/>
      <c r="HOB364" s="233"/>
      <c r="HOC364" s="233"/>
      <c r="HOD364" s="233"/>
      <c r="HOE364" s="233"/>
      <c r="HOF364" s="233"/>
      <c r="HOG364" s="233"/>
      <c r="HOH364" s="233"/>
      <c r="HOI364" s="233"/>
      <c r="HOJ364" s="233"/>
      <c r="HOK364" s="233"/>
      <c r="HOL364" s="233"/>
      <c r="HOM364" s="233"/>
      <c r="HON364" s="233"/>
      <c r="HOO364" s="233"/>
      <c r="HOP364" s="233"/>
      <c r="HOQ364" s="233"/>
      <c r="HOR364" s="233"/>
      <c r="HOS364" s="233"/>
      <c r="HOT364" s="233"/>
      <c r="HOU364" s="233"/>
      <c r="HOV364" s="233"/>
      <c r="HOW364" s="233"/>
      <c r="HOX364" s="233"/>
      <c r="HOY364" s="233"/>
      <c r="HOZ364" s="233"/>
      <c r="HPA364" s="233"/>
      <c r="HPB364" s="233"/>
      <c r="HPC364" s="233"/>
      <c r="HPD364" s="233"/>
      <c r="HPE364" s="233"/>
      <c r="HPF364" s="233"/>
      <c r="HPG364" s="233"/>
      <c r="HPH364" s="233"/>
      <c r="HPI364" s="233"/>
      <c r="HPJ364" s="233"/>
      <c r="HPK364" s="233"/>
      <c r="HPL364" s="233"/>
      <c r="HPM364" s="233"/>
      <c r="HPN364" s="233"/>
      <c r="HPO364" s="233"/>
      <c r="HPP364" s="233"/>
      <c r="HPQ364" s="233"/>
      <c r="HPR364" s="233"/>
      <c r="HPS364" s="233"/>
      <c r="HPT364" s="233"/>
      <c r="HPU364" s="233"/>
      <c r="HPV364" s="233"/>
      <c r="HPW364" s="233"/>
      <c r="HPX364" s="233"/>
      <c r="HPY364" s="233"/>
      <c r="HPZ364" s="233"/>
      <c r="HQA364" s="233"/>
      <c r="HQB364" s="233"/>
      <c r="HQC364" s="233"/>
      <c r="HQD364" s="233"/>
      <c r="HQE364" s="233"/>
      <c r="HQF364" s="233"/>
      <c r="HQG364" s="233"/>
      <c r="HQH364" s="233"/>
      <c r="HQI364" s="233"/>
      <c r="HQJ364" s="233"/>
      <c r="HQK364" s="233"/>
      <c r="HQL364" s="233"/>
      <c r="HQM364" s="233"/>
      <c r="HQN364" s="233"/>
      <c r="HQO364" s="233"/>
      <c r="HQP364" s="233"/>
      <c r="HQQ364" s="233"/>
      <c r="HQR364" s="233"/>
      <c r="HQS364" s="233"/>
      <c r="HQT364" s="233"/>
      <c r="HQU364" s="233"/>
      <c r="HQV364" s="233"/>
      <c r="HQW364" s="233"/>
      <c r="HQX364" s="233"/>
      <c r="HQY364" s="233"/>
      <c r="HQZ364" s="233"/>
      <c r="HRA364" s="233"/>
      <c r="HRB364" s="233"/>
      <c r="HRC364" s="233"/>
      <c r="HRD364" s="233"/>
      <c r="HRE364" s="233"/>
      <c r="HRF364" s="233"/>
      <c r="HRG364" s="233"/>
      <c r="HRH364" s="233"/>
      <c r="HRI364" s="233"/>
      <c r="HRJ364" s="233"/>
      <c r="HRK364" s="233"/>
      <c r="HRL364" s="233"/>
      <c r="HRM364" s="233"/>
      <c r="HRN364" s="233"/>
      <c r="HRO364" s="233"/>
      <c r="HRP364" s="233"/>
      <c r="HRQ364" s="233"/>
      <c r="HRR364" s="233"/>
      <c r="HRS364" s="233"/>
      <c r="HRT364" s="233"/>
      <c r="HRU364" s="233"/>
      <c r="HRV364" s="233"/>
      <c r="HRW364" s="233"/>
      <c r="HRX364" s="233"/>
      <c r="HRY364" s="233"/>
      <c r="HRZ364" s="233"/>
      <c r="HSA364" s="233"/>
      <c r="HSB364" s="233"/>
      <c r="HSC364" s="233"/>
      <c r="HSD364" s="233"/>
      <c r="HSE364" s="233"/>
      <c r="HSF364" s="233"/>
      <c r="HSG364" s="233"/>
      <c r="HSH364" s="233"/>
      <c r="HSI364" s="233"/>
      <c r="HSJ364" s="233"/>
      <c r="HSK364" s="233"/>
      <c r="HSL364" s="233"/>
      <c r="HSM364" s="233"/>
      <c r="HSN364" s="233"/>
      <c r="HSO364" s="233"/>
      <c r="HSP364" s="233"/>
      <c r="HSQ364" s="233"/>
      <c r="HSR364" s="233"/>
      <c r="HSS364" s="233"/>
      <c r="HST364" s="233"/>
      <c r="HSU364" s="233"/>
      <c r="HSV364" s="233"/>
      <c r="HSW364" s="233"/>
      <c r="HSX364" s="233"/>
      <c r="HSY364" s="233"/>
      <c r="HSZ364" s="233"/>
      <c r="HTA364" s="233"/>
      <c r="HTB364" s="233"/>
      <c r="HTC364" s="233"/>
      <c r="HTD364" s="233"/>
      <c r="HTE364" s="233"/>
      <c r="HTF364" s="233"/>
      <c r="HTG364" s="233"/>
      <c r="HTH364" s="233"/>
      <c r="HTI364" s="233"/>
      <c r="HTJ364" s="233"/>
      <c r="HTK364" s="233"/>
      <c r="HTL364" s="233"/>
      <c r="HTM364" s="233"/>
      <c r="HTN364" s="233"/>
      <c r="HTO364" s="233"/>
      <c r="HTP364" s="233"/>
      <c r="HTQ364" s="233"/>
      <c r="HTR364" s="233"/>
      <c r="HTS364" s="233"/>
      <c r="HTT364" s="233"/>
      <c r="HTU364" s="233"/>
      <c r="HTV364" s="233"/>
      <c r="HTW364" s="233"/>
      <c r="HTX364" s="233"/>
      <c r="HTY364" s="233"/>
      <c r="HTZ364" s="233"/>
      <c r="HUA364" s="233"/>
      <c r="HUB364" s="233"/>
      <c r="HUC364" s="233"/>
      <c r="HUD364" s="233"/>
      <c r="HUE364" s="233"/>
      <c r="HUF364" s="233"/>
      <c r="HUG364" s="233"/>
      <c r="HUH364" s="233"/>
      <c r="HUI364" s="233"/>
      <c r="HUJ364" s="233"/>
      <c r="HUK364" s="233"/>
      <c r="HUL364" s="233"/>
      <c r="HUM364" s="233"/>
      <c r="HUN364" s="233"/>
      <c r="HUO364" s="233"/>
      <c r="HUP364" s="233"/>
      <c r="HUQ364" s="233"/>
      <c r="HUR364" s="233"/>
      <c r="HUS364" s="233"/>
      <c r="HUT364" s="233"/>
      <c r="HUU364" s="233"/>
      <c r="HUV364" s="233"/>
      <c r="HUW364" s="233"/>
      <c r="HUX364" s="233"/>
      <c r="HUY364" s="233"/>
      <c r="HUZ364" s="233"/>
      <c r="HVA364" s="233"/>
      <c r="HVB364" s="233"/>
      <c r="HVC364" s="233"/>
      <c r="HVD364" s="233"/>
      <c r="HVE364" s="233"/>
      <c r="HVF364" s="233"/>
      <c r="HVG364" s="233"/>
      <c r="HVH364" s="233"/>
      <c r="HVI364" s="233"/>
      <c r="HVJ364" s="233"/>
      <c r="HVK364" s="233"/>
      <c r="HVL364" s="233"/>
      <c r="HVM364" s="233"/>
      <c r="HVN364" s="233"/>
      <c r="HVO364" s="233"/>
      <c r="HVP364" s="233"/>
      <c r="HVQ364" s="233"/>
      <c r="HVR364" s="233"/>
      <c r="HVS364" s="233"/>
      <c r="HVT364" s="233"/>
      <c r="HVU364" s="233"/>
      <c r="HVV364" s="233"/>
      <c r="HVW364" s="233"/>
      <c r="HVX364" s="233"/>
      <c r="HVY364" s="233"/>
      <c r="HVZ364" s="233"/>
      <c r="HWA364" s="233"/>
      <c r="HWB364" s="233"/>
      <c r="HWC364" s="233"/>
      <c r="HWD364" s="233"/>
      <c r="HWE364" s="233"/>
      <c r="HWF364" s="233"/>
      <c r="HWG364" s="233"/>
      <c r="HWH364" s="233"/>
      <c r="HWI364" s="233"/>
      <c r="HWJ364" s="233"/>
      <c r="HWK364" s="233"/>
      <c r="HWL364" s="233"/>
      <c r="HWM364" s="233"/>
      <c r="HWN364" s="233"/>
      <c r="HWO364" s="233"/>
      <c r="HWP364" s="233"/>
      <c r="HWQ364" s="233"/>
      <c r="HWR364" s="233"/>
      <c r="HWS364" s="233"/>
      <c r="HWT364" s="233"/>
      <c r="HWU364" s="233"/>
      <c r="HWV364" s="233"/>
      <c r="HWW364" s="233"/>
      <c r="HWX364" s="233"/>
      <c r="HWY364" s="233"/>
      <c r="HWZ364" s="233"/>
      <c r="HXA364" s="233"/>
      <c r="HXB364" s="233"/>
      <c r="HXC364" s="233"/>
      <c r="HXD364" s="233"/>
      <c r="HXE364" s="233"/>
      <c r="HXF364" s="233"/>
      <c r="HXG364" s="233"/>
      <c r="HXH364" s="233"/>
      <c r="HXI364" s="233"/>
      <c r="HXJ364" s="233"/>
      <c r="HXK364" s="233"/>
      <c r="HXL364" s="233"/>
      <c r="HXM364" s="233"/>
      <c r="HXN364" s="233"/>
      <c r="HXO364" s="233"/>
      <c r="HXP364" s="233"/>
      <c r="HXQ364" s="233"/>
      <c r="HXR364" s="233"/>
      <c r="HXS364" s="233"/>
      <c r="HXT364" s="233"/>
      <c r="HXU364" s="233"/>
      <c r="HXV364" s="233"/>
      <c r="HXW364" s="233"/>
      <c r="HXX364" s="233"/>
      <c r="HXY364" s="233"/>
      <c r="HXZ364" s="233"/>
      <c r="HYA364" s="233"/>
      <c r="HYB364" s="233"/>
      <c r="HYC364" s="233"/>
      <c r="HYD364" s="233"/>
      <c r="HYE364" s="233"/>
      <c r="HYF364" s="233"/>
      <c r="HYG364" s="233"/>
      <c r="HYH364" s="233"/>
      <c r="HYI364" s="233"/>
      <c r="HYJ364" s="233"/>
      <c r="HYK364" s="233"/>
      <c r="HYL364" s="233"/>
      <c r="HYM364" s="233"/>
      <c r="HYN364" s="233"/>
      <c r="HYO364" s="233"/>
      <c r="HYP364" s="233"/>
      <c r="HYQ364" s="233"/>
      <c r="HYR364" s="233"/>
      <c r="HYS364" s="233"/>
      <c r="HYT364" s="233"/>
      <c r="HYU364" s="233"/>
      <c r="HYV364" s="233"/>
      <c r="HYW364" s="233"/>
      <c r="HYX364" s="233"/>
      <c r="HYY364" s="233"/>
      <c r="HYZ364" s="233"/>
      <c r="HZA364" s="233"/>
      <c r="HZB364" s="233"/>
      <c r="HZC364" s="233"/>
      <c r="HZD364" s="233"/>
      <c r="HZE364" s="233"/>
      <c r="HZF364" s="233"/>
      <c r="HZG364" s="233"/>
      <c r="HZH364" s="233"/>
      <c r="HZI364" s="233"/>
      <c r="HZJ364" s="233"/>
      <c r="HZK364" s="233"/>
      <c r="HZL364" s="233"/>
      <c r="HZM364" s="233"/>
      <c r="HZN364" s="233"/>
      <c r="HZO364" s="233"/>
      <c r="HZP364" s="233"/>
      <c r="HZQ364" s="233"/>
      <c r="HZR364" s="233"/>
      <c r="HZS364" s="233"/>
      <c r="HZT364" s="233"/>
      <c r="HZU364" s="233"/>
      <c r="HZV364" s="233"/>
      <c r="HZW364" s="233"/>
      <c r="HZX364" s="233"/>
      <c r="HZY364" s="233"/>
      <c r="HZZ364" s="233"/>
      <c r="IAA364" s="233"/>
      <c r="IAB364" s="233"/>
      <c r="IAC364" s="233"/>
      <c r="IAD364" s="233"/>
      <c r="IAE364" s="233"/>
      <c r="IAF364" s="233"/>
      <c r="IAG364" s="233"/>
      <c r="IAH364" s="233"/>
      <c r="IAI364" s="233"/>
      <c r="IAJ364" s="233"/>
      <c r="IAK364" s="233"/>
      <c r="IAL364" s="233"/>
      <c r="IAM364" s="233"/>
      <c r="IAN364" s="233"/>
      <c r="IAO364" s="233"/>
      <c r="IAP364" s="233"/>
      <c r="IAQ364" s="233"/>
      <c r="IAR364" s="233"/>
      <c r="IAS364" s="233"/>
      <c r="IAT364" s="233"/>
      <c r="IAU364" s="233"/>
      <c r="IAV364" s="233"/>
      <c r="IAW364" s="233"/>
      <c r="IAX364" s="233"/>
      <c r="IAY364" s="233"/>
      <c r="IAZ364" s="233"/>
      <c r="IBA364" s="233"/>
      <c r="IBB364" s="233"/>
      <c r="IBC364" s="233"/>
      <c r="IBD364" s="233"/>
      <c r="IBE364" s="233"/>
      <c r="IBF364" s="233"/>
      <c r="IBG364" s="233"/>
      <c r="IBH364" s="233"/>
      <c r="IBI364" s="233"/>
      <c r="IBJ364" s="233"/>
      <c r="IBK364" s="233"/>
      <c r="IBL364" s="233"/>
      <c r="IBM364" s="233"/>
      <c r="IBN364" s="233"/>
      <c r="IBO364" s="233"/>
      <c r="IBP364" s="233"/>
      <c r="IBQ364" s="233"/>
      <c r="IBR364" s="233"/>
      <c r="IBS364" s="233"/>
      <c r="IBT364" s="233"/>
      <c r="IBU364" s="233"/>
      <c r="IBV364" s="233"/>
      <c r="IBW364" s="233"/>
      <c r="IBX364" s="233"/>
      <c r="IBY364" s="233"/>
      <c r="IBZ364" s="233"/>
      <c r="ICA364" s="233"/>
      <c r="ICB364" s="233"/>
      <c r="ICC364" s="233"/>
      <c r="ICD364" s="233"/>
      <c r="ICE364" s="233"/>
      <c r="ICF364" s="233"/>
      <c r="ICG364" s="233"/>
      <c r="ICH364" s="233"/>
      <c r="ICI364" s="233"/>
      <c r="ICJ364" s="233"/>
      <c r="ICK364" s="233"/>
      <c r="ICL364" s="233"/>
      <c r="ICM364" s="233"/>
      <c r="ICN364" s="233"/>
      <c r="ICO364" s="233"/>
      <c r="ICP364" s="233"/>
      <c r="ICQ364" s="233"/>
      <c r="ICR364" s="233"/>
      <c r="ICS364" s="233"/>
      <c r="ICT364" s="233"/>
      <c r="ICU364" s="233"/>
      <c r="ICV364" s="233"/>
      <c r="ICW364" s="233"/>
      <c r="ICX364" s="233"/>
      <c r="ICY364" s="233"/>
      <c r="ICZ364" s="233"/>
      <c r="IDA364" s="233"/>
      <c r="IDB364" s="233"/>
      <c r="IDC364" s="233"/>
      <c r="IDD364" s="233"/>
      <c r="IDE364" s="233"/>
      <c r="IDF364" s="233"/>
      <c r="IDG364" s="233"/>
      <c r="IDH364" s="233"/>
      <c r="IDI364" s="233"/>
      <c r="IDJ364" s="233"/>
      <c r="IDK364" s="233"/>
      <c r="IDL364" s="233"/>
      <c r="IDM364" s="233"/>
      <c r="IDN364" s="233"/>
      <c r="IDO364" s="233"/>
      <c r="IDP364" s="233"/>
      <c r="IDQ364" s="233"/>
      <c r="IDR364" s="233"/>
      <c r="IDS364" s="233"/>
      <c r="IDT364" s="233"/>
      <c r="IDU364" s="233"/>
      <c r="IDV364" s="233"/>
      <c r="IDW364" s="233"/>
      <c r="IDX364" s="233"/>
      <c r="IDY364" s="233"/>
      <c r="IDZ364" s="233"/>
      <c r="IEA364" s="233"/>
      <c r="IEB364" s="233"/>
      <c r="IEC364" s="233"/>
      <c r="IED364" s="233"/>
      <c r="IEE364" s="233"/>
      <c r="IEF364" s="233"/>
      <c r="IEG364" s="233"/>
      <c r="IEH364" s="233"/>
      <c r="IEI364" s="233"/>
      <c r="IEJ364" s="233"/>
      <c r="IEK364" s="233"/>
      <c r="IEL364" s="233"/>
      <c r="IEM364" s="233"/>
      <c r="IEN364" s="233"/>
      <c r="IEO364" s="233"/>
      <c r="IEP364" s="233"/>
      <c r="IEQ364" s="233"/>
      <c r="IER364" s="233"/>
      <c r="IES364" s="233"/>
      <c r="IET364" s="233"/>
      <c r="IEU364" s="233"/>
      <c r="IEV364" s="233"/>
      <c r="IEW364" s="233"/>
      <c r="IEX364" s="233"/>
      <c r="IEY364" s="233"/>
      <c r="IEZ364" s="233"/>
      <c r="IFA364" s="233"/>
      <c r="IFB364" s="233"/>
      <c r="IFC364" s="233"/>
      <c r="IFD364" s="233"/>
      <c r="IFE364" s="233"/>
      <c r="IFF364" s="233"/>
      <c r="IFG364" s="233"/>
      <c r="IFH364" s="233"/>
      <c r="IFI364" s="233"/>
      <c r="IFJ364" s="233"/>
      <c r="IFK364" s="233"/>
      <c r="IFL364" s="233"/>
      <c r="IFM364" s="233"/>
      <c r="IFN364" s="233"/>
      <c r="IFO364" s="233"/>
      <c r="IFP364" s="233"/>
      <c r="IFQ364" s="233"/>
      <c r="IFR364" s="233"/>
      <c r="IFS364" s="233"/>
      <c r="IFT364" s="233"/>
      <c r="IFU364" s="233"/>
      <c r="IFV364" s="233"/>
      <c r="IFW364" s="233"/>
      <c r="IFX364" s="233"/>
      <c r="IFY364" s="233"/>
      <c r="IFZ364" s="233"/>
      <c r="IGA364" s="233"/>
      <c r="IGB364" s="233"/>
      <c r="IGC364" s="233"/>
      <c r="IGD364" s="233"/>
      <c r="IGE364" s="233"/>
      <c r="IGF364" s="233"/>
      <c r="IGG364" s="233"/>
      <c r="IGH364" s="233"/>
      <c r="IGI364" s="233"/>
      <c r="IGJ364" s="233"/>
      <c r="IGK364" s="233"/>
      <c r="IGL364" s="233"/>
      <c r="IGM364" s="233"/>
      <c r="IGN364" s="233"/>
      <c r="IGO364" s="233"/>
      <c r="IGP364" s="233"/>
      <c r="IGQ364" s="233"/>
      <c r="IGR364" s="233"/>
      <c r="IGS364" s="233"/>
      <c r="IGT364" s="233"/>
      <c r="IGU364" s="233"/>
      <c r="IGV364" s="233"/>
      <c r="IGW364" s="233"/>
      <c r="IGX364" s="233"/>
      <c r="IGY364" s="233"/>
      <c r="IGZ364" s="233"/>
      <c r="IHA364" s="233"/>
      <c r="IHB364" s="233"/>
      <c r="IHC364" s="233"/>
      <c r="IHD364" s="233"/>
      <c r="IHE364" s="233"/>
      <c r="IHF364" s="233"/>
      <c r="IHG364" s="233"/>
      <c r="IHH364" s="233"/>
      <c r="IHI364" s="233"/>
      <c r="IHJ364" s="233"/>
      <c r="IHK364" s="233"/>
      <c r="IHL364" s="233"/>
      <c r="IHM364" s="233"/>
      <c r="IHN364" s="233"/>
      <c r="IHO364" s="233"/>
      <c r="IHP364" s="233"/>
      <c r="IHQ364" s="233"/>
      <c r="IHR364" s="233"/>
      <c r="IHS364" s="233"/>
      <c r="IHT364" s="233"/>
      <c r="IHU364" s="233"/>
      <c r="IHV364" s="233"/>
      <c r="IHW364" s="233"/>
      <c r="IHX364" s="233"/>
      <c r="IHY364" s="233"/>
      <c r="IHZ364" s="233"/>
      <c r="IIA364" s="233"/>
      <c r="IIB364" s="233"/>
      <c r="IIC364" s="233"/>
      <c r="IID364" s="233"/>
      <c r="IIE364" s="233"/>
      <c r="IIF364" s="233"/>
      <c r="IIG364" s="233"/>
      <c r="IIH364" s="233"/>
      <c r="III364" s="233"/>
      <c r="IIJ364" s="233"/>
      <c r="IIK364" s="233"/>
      <c r="IIL364" s="233"/>
      <c r="IIM364" s="233"/>
      <c r="IIN364" s="233"/>
      <c r="IIO364" s="233"/>
      <c r="IIP364" s="233"/>
      <c r="IIQ364" s="233"/>
      <c r="IIR364" s="233"/>
      <c r="IIS364" s="233"/>
      <c r="IIT364" s="233"/>
      <c r="IIU364" s="233"/>
      <c r="IIV364" s="233"/>
      <c r="IIW364" s="233"/>
      <c r="IIX364" s="233"/>
      <c r="IIY364" s="233"/>
      <c r="IIZ364" s="233"/>
      <c r="IJA364" s="233"/>
      <c r="IJB364" s="233"/>
      <c r="IJC364" s="233"/>
      <c r="IJD364" s="233"/>
      <c r="IJE364" s="233"/>
      <c r="IJF364" s="233"/>
      <c r="IJG364" s="233"/>
      <c r="IJH364" s="233"/>
      <c r="IJI364" s="233"/>
      <c r="IJJ364" s="233"/>
      <c r="IJK364" s="233"/>
      <c r="IJL364" s="233"/>
      <c r="IJM364" s="233"/>
      <c r="IJN364" s="233"/>
      <c r="IJO364" s="233"/>
      <c r="IJP364" s="233"/>
      <c r="IJQ364" s="233"/>
      <c r="IJR364" s="233"/>
      <c r="IJS364" s="233"/>
      <c r="IJT364" s="233"/>
      <c r="IJU364" s="233"/>
      <c r="IJV364" s="233"/>
      <c r="IJW364" s="233"/>
      <c r="IJX364" s="233"/>
      <c r="IJY364" s="233"/>
      <c r="IJZ364" s="233"/>
      <c r="IKA364" s="233"/>
      <c r="IKB364" s="233"/>
      <c r="IKC364" s="233"/>
      <c r="IKD364" s="233"/>
      <c r="IKE364" s="233"/>
      <c r="IKF364" s="233"/>
      <c r="IKG364" s="233"/>
      <c r="IKH364" s="233"/>
      <c r="IKI364" s="233"/>
      <c r="IKJ364" s="233"/>
      <c r="IKK364" s="233"/>
      <c r="IKL364" s="233"/>
      <c r="IKM364" s="233"/>
      <c r="IKN364" s="233"/>
      <c r="IKO364" s="233"/>
      <c r="IKP364" s="233"/>
      <c r="IKQ364" s="233"/>
      <c r="IKR364" s="233"/>
      <c r="IKS364" s="233"/>
      <c r="IKT364" s="233"/>
      <c r="IKU364" s="233"/>
      <c r="IKV364" s="233"/>
      <c r="IKW364" s="233"/>
      <c r="IKX364" s="233"/>
      <c r="IKY364" s="233"/>
      <c r="IKZ364" s="233"/>
      <c r="ILA364" s="233"/>
      <c r="ILB364" s="233"/>
      <c r="ILC364" s="233"/>
      <c r="ILD364" s="233"/>
      <c r="ILE364" s="233"/>
      <c r="ILF364" s="233"/>
      <c r="ILG364" s="233"/>
      <c r="ILH364" s="233"/>
      <c r="ILI364" s="233"/>
      <c r="ILJ364" s="233"/>
      <c r="ILK364" s="233"/>
      <c r="ILL364" s="233"/>
      <c r="ILM364" s="233"/>
      <c r="ILN364" s="233"/>
      <c r="ILO364" s="233"/>
      <c r="ILP364" s="233"/>
      <c r="ILQ364" s="233"/>
      <c r="ILR364" s="233"/>
      <c r="ILS364" s="233"/>
      <c r="ILT364" s="233"/>
      <c r="ILU364" s="233"/>
      <c r="ILV364" s="233"/>
      <c r="ILW364" s="233"/>
      <c r="ILX364" s="233"/>
      <c r="ILY364" s="233"/>
      <c r="ILZ364" s="233"/>
      <c r="IMA364" s="233"/>
      <c r="IMB364" s="233"/>
      <c r="IMC364" s="233"/>
      <c r="IMD364" s="233"/>
      <c r="IME364" s="233"/>
      <c r="IMF364" s="233"/>
      <c r="IMG364" s="233"/>
      <c r="IMH364" s="233"/>
      <c r="IMI364" s="233"/>
      <c r="IMJ364" s="233"/>
      <c r="IMK364" s="233"/>
      <c r="IML364" s="233"/>
      <c r="IMM364" s="233"/>
      <c r="IMN364" s="233"/>
      <c r="IMO364" s="233"/>
      <c r="IMP364" s="233"/>
      <c r="IMQ364" s="233"/>
      <c r="IMR364" s="233"/>
      <c r="IMS364" s="233"/>
      <c r="IMT364" s="233"/>
      <c r="IMU364" s="233"/>
      <c r="IMV364" s="233"/>
      <c r="IMW364" s="233"/>
      <c r="IMX364" s="233"/>
      <c r="IMY364" s="233"/>
      <c r="IMZ364" s="233"/>
      <c r="INA364" s="233"/>
      <c r="INB364" s="233"/>
      <c r="INC364" s="233"/>
      <c r="IND364" s="233"/>
      <c r="INE364" s="233"/>
      <c r="INF364" s="233"/>
      <c r="ING364" s="233"/>
      <c r="INH364" s="233"/>
      <c r="INI364" s="233"/>
      <c r="INJ364" s="233"/>
      <c r="INK364" s="233"/>
      <c r="INL364" s="233"/>
      <c r="INM364" s="233"/>
      <c r="INN364" s="233"/>
      <c r="INO364" s="233"/>
      <c r="INP364" s="233"/>
      <c r="INQ364" s="233"/>
      <c r="INR364" s="233"/>
      <c r="INS364" s="233"/>
      <c r="INT364" s="233"/>
      <c r="INU364" s="233"/>
      <c r="INV364" s="233"/>
      <c r="INW364" s="233"/>
      <c r="INX364" s="233"/>
      <c r="INY364" s="233"/>
      <c r="INZ364" s="233"/>
      <c r="IOA364" s="233"/>
      <c r="IOB364" s="233"/>
      <c r="IOC364" s="233"/>
      <c r="IOD364" s="233"/>
      <c r="IOE364" s="233"/>
      <c r="IOF364" s="233"/>
      <c r="IOG364" s="233"/>
      <c r="IOH364" s="233"/>
      <c r="IOI364" s="233"/>
      <c r="IOJ364" s="233"/>
      <c r="IOK364" s="233"/>
      <c r="IOL364" s="233"/>
      <c r="IOM364" s="233"/>
      <c r="ION364" s="233"/>
      <c r="IOO364" s="233"/>
      <c r="IOP364" s="233"/>
      <c r="IOQ364" s="233"/>
      <c r="IOR364" s="233"/>
      <c r="IOS364" s="233"/>
      <c r="IOT364" s="233"/>
      <c r="IOU364" s="233"/>
      <c r="IOV364" s="233"/>
      <c r="IOW364" s="233"/>
      <c r="IOX364" s="233"/>
      <c r="IOY364" s="233"/>
      <c r="IOZ364" s="233"/>
      <c r="IPA364" s="233"/>
      <c r="IPB364" s="233"/>
      <c r="IPC364" s="233"/>
      <c r="IPD364" s="233"/>
      <c r="IPE364" s="233"/>
      <c r="IPF364" s="233"/>
      <c r="IPG364" s="233"/>
      <c r="IPH364" s="233"/>
      <c r="IPI364" s="233"/>
      <c r="IPJ364" s="233"/>
      <c r="IPK364" s="233"/>
      <c r="IPL364" s="233"/>
      <c r="IPM364" s="233"/>
      <c r="IPN364" s="233"/>
      <c r="IPO364" s="233"/>
      <c r="IPP364" s="233"/>
      <c r="IPQ364" s="233"/>
      <c r="IPR364" s="233"/>
      <c r="IPS364" s="233"/>
      <c r="IPT364" s="233"/>
      <c r="IPU364" s="233"/>
      <c r="IPV364" s="233"/>
      <c r="IPW364" s="233"/>
      <c r="IPX364" s="233"/>
      <c r="IPY364" s="233"/>
      <c r="IPZ364" s="233"/>
      <c r="IQA364" s="233"/>
      <c r="IQB364" s="233"/>
      <c r="IQC364" s="233"/>
      <c r="IQD364" s="233"/>
      <c r="IQE364" s="233"/>
      <c r="IQF364" s="233"/>
      <c r="IQG364" s="233"/>
      <c r="IQH364" s="233"/>
      <c r="IQI364" s="233"/>
      <c r="IQJ364" s="233"/>
      <c r="IQK364" s="233"/>
      <c r="IQL364" s="233"/>
      <c r="IQM364" s="233"/>
      <c r="IQN364" s="233"/>
      <c r="IQO364" s="233"/>
      <c r="IQP364" s="233"/>
      <c r="IQQ364" s="233"/>
      <c r="IQR364" s="233"/>
      <c r="IQS364" s="233"/>
      <c r="IQT364" s="233"/>
      <c r="IQU364" s="233"/>
      <c r="IQV364" s="233"/>
      <c r="IQW364" s="233"/>
      <c r="IQX364" s="233"/>
      <c r="IQY364" s="233"/>
      <c r="IQZ364" s="233"/>
      <c r="IRA364" s="233"/>
      <c r="IRB364" s="233"/>
      <c r="IRC364" s="233"/>
      <c r="IRD364" s="233"/>
      <c r="IRE364" s="233"/>
      <c r="IRF364" s="233"/>
      <c r="IRG364" s="233"/>
      <c r="IRH364" s="233"/>
      <c r="IRI364" s="233"/>
      <c r="IRJ364" s="233"/>
      <c r="IRK364" s="233"/>
      <c r="IRL364" s="233"/>
      <c r="IRM364" s="233"/>
      <c r="IRN364" s="233"/>
      <c r="IRO364" s="233"/>
      <c r="IRP364" s="233"/>
      <c r="IRQ364" s="233"/>
      <c r="IRR364" s="233"/>
      <c r="IRS364" s="233"/>
      <c r="IRT364" s="233"/>
      <c r="IRU364" s="233"/>
      <c r="IRV364" s="233"/>
      <c r="IRW364" s="233"/>
      <c r="IRX364" s="233"/>
      <c r="IRY364" s="233"/>
      <c r="IRZ364" s="233"/>
      <c r="ISA364" s="233"/>
      <c r="ISB364" s="233"/>
      <c r="ISC364" s="233"/>
      <c r="ISD364" s="233"/>
      <c r="ISE364" s="233"/>
      <c r="ISF364" s="233"/>
      <c r="ISG364" s="233"/>
      <c r="ISH364" s="233"/>
      <c r="ISI364" s="233"/>
      <c r="ISJ364" s="233"/>
      <c r="ISK364" s="233"/>
      <c r="ISL364" s="233"/>
      <c r="ISM364" s="233"/>
      <c r="ISN364" s="233"/>
      <c r="ISO364" s="233"/>
      <c r="ISP364" s="233"/>
      <c r="ISQ364" s="233"/>
      <c r="ISR364" s="233"/>
      <c r="ISS364" s="233"/>
      <c r="IST364" s="233"/>
      <c r="ISU364" s="233"/>
      <c r="ISV364" s="233"/>
      <c r="ISW364" s="233"/>
      <c r="ISX364" s="233"/>
      <c r="ISY364" s="233"/>
      <c r="ISZ364" s="233"/>
      <c r="ITA364" s="233"/>
      <c r="ITB364" s="233"/>
      <c r="ITC364" s="233"/>
      <c r="ITD364" s="233"/>
      <c r="ITE364" s="233"/>
      <c r="ITF364" s="233"/>
      <c r="ITG364" s="233"/>
      <c r="ITH364" s="233"/>
      <c r="ITI364" s="233"/>
      <c r="ITJ364" s="233"/>
      <c r="ITK364" s="233"/>
      <c r="ITL364" s="233"/>
      <c r="ITM364" s="233"/>
      <c r="ITN364" s="233"/>
      <c r="ITO364" s="233"/>
      <c r="ITP364" s="233"/>
      <c r="ITQ364" s="233"/>
      <c r="ITR364" s="233"/>
      <c r="ITS364" s="233"/>
      <c r="ITT364" s="233"/>
      <c r="ITU364" s="233"/>
      <c r="ITV364" s="233"/>
      <c r="ITW364" s="233"/>
      <c r="ITX364" s="233"/>
      <c r="ITY364" s="233"/>
      <c r="ITZ364" s="233"/>
      <c r="IUA364" s="233"/>
      <c r="IUB364" s="233"/>
      <c r="IUC364" s="233"/>
      <c r="IUD364" s="233"/>
      <c r="IUE364" s="233"/>
      <c r="IUF364" s="233"/>
      <c r="IUG364" s="233"/>
      <c r="IUH364" s="233"/>
      <c r="IUI364" s="233"/>
      <c r="IUJ364" s="233"/>
      <c r="IUK364" s="233"/>
      <c r="IUL364" s="233"/>
      <c r="IUM364" s="233"/>
      <c r="IUN364" s="233"/>
      <c r="IUO364" s="233"/>
      <c r="IUP364" s="233"/>
      <c r="IUQ364" s="233"/>
      <c r="IUR364" s="233"/>
      <c r="IUS364" s="233"/>
      <c r="IUT364" s="233"/>
      <c r="IUU364" s="233"/>
      <c r="IUV364" s="233"/>
      <c r="IUW364" s="233"/>
      <c r="IUX364" s="233"/>
      <c r="IUY364" s="233"/>
      <c r="IUZ364" s="233"/>
      <c r="IVA364" s="233"/>
      <c r="IVB364" s="233"/>
      <c r="IVC364" s="233"/>
      <c r="IVD364" s="233"/>
      <c r="IVE364" s="233"/>
      <c r="IVF364" s="233"/>
      <c r="IVG364" s="233"/>
      <c r="IVH364" s="233"/>
      <c r="IVI364" s="233"/>
      <c r="IVJ364" s="233"/>
      <c r="IVK364" s="233"/>
      <c r="IVL364" s="233"/>
      <c r="IVM364" s="233"/>
      <c r="IVN364" s="233"/>
      <c r="IVO364" s="233"/>
      <c r="IVP364" s="233"/>
      <c r="IVQ364" s="233"/>
      <c r="IVR364" s="233"/>
      <c r="IVS364" s="233"/>
      <c r="IVT364" s="233"/>
      <c r="IVU364" s="233"/>
      <c r="IVV364" s="233"/>
      <c r="IVW364" s="233"/>
      <c r="IVX364" s="233"/>
      <c r="IVY364" s="233"/>
      <c r="IVZ364" s="233"/>
      <c r="IWA364" s="233"/>
      <c r="IWB364" s="233"/>
      <c r="IWC364" s="233"/>
      <c r="IWD364" s="233"/>
      <c r="IWE364" s="233"/>
      <c r="IWF364" s="233"/>
      <c r="IWG364" s="233"/>
      <c r="IWH364" s="233"/>
      <c r="IWI364" s="233"/>
      <c r="IWJ364" s="233"/>
      <c r="IWK364" s="233"/>
      <c r="IWL364" s="233"/>
      <c r="IWM364" s="233"/>
      <c r="IWN364" s="233"/>
      <c r="IWO364" s="233"/>
      <c r="IWP364" s="233"/>
      <c r="IWQ364" s="233"/>
      <c r="IWR364" s="233"/>
      <c r="IWS364" s="233"/>
      <c r="IWT364" s="233"/>
      <c r="IWU364" s="233"/>
      <c r="IWV364" s="233"/>
      <c r="IWW364" s="233"/>
      <c r="IWX364" s="233"/>
      <c r="IWY364" s="233"/>
      <c r="IWZ364" s="233"/>
      <c r="IXA364" s="233"/>
      <c r="IXB364" s="233"/>
      <c r="IXC364" s="233"/>
      <c r="IXD364" s="233"/>
      <c r="IXE364" s="233"/>
      <c r="IXF364" s="233"/>
      <c r="IXG364" s="233"/>
      <c r="IXH364" s="233"/>
      <c r="IXI364" s="233"/>
      <c r="IXJ364" s="233"/>
      <c r="IXK364" s="233"/>
      <c r="IXL364" s="233"/>
      <c r="IXM364" s="233"/>
      <c r="IXN364" s="233"/>
      <c r="IXO364" s="233"/>
      <c r="IXP364" s="233"/>
      <c r="IXQ364" s="233"/>
      <c r="IXR364" s="233"/>
      <c r="IXS364" s="233"/>
      <c r="IXT364" s="233"/>
      <c r="IXU364" s="233"/>
      <c r="IXV364" s="233"/>
      <c r="IXW364" s="233"/>
      <c r="IXX364" s="233"/>
      <c r="IXY364" s="233"/>
      <c r="IXZ364" s="233"/>
      <c r="IYA364" s="233"/>
      <c r="IYB364" s="233"/>
      <c r="IYC364" s="233"/>
      <c r="IYD364" s="233"/>
      <c r="IYE364" s="233"/>
      <c r="IYF364" s="233"/>
      <c r="IYG364" s="233"/>
      <c r="IYH364" s="233"/>
      <c r="IYI364" s="233"/>
      <c r="IYJ364" s="233"/>
      <c r="IYK364" s="233"/>
      <c r="IYL364" s="233"/>
      <c r="IYM364" s="233"/>
      <c r="IYN364" s="233"/>
      <c r="IYO364" s="233"/>
      <c r="IYP364" s="233"/>
      <c r="IYQ364" s="233"/>
      <c r="IYR364" s="233"/>
      <c r="IYS364" s="233"/>
      <c r="IYT364" s="233"/>
      <c r="IYU364" s="233"/>
      <c r="IYV364" s="233"/>
      <c r="IYW364" s="233"/>
      <c r="IYX364" s="233"/>
      <c r="IYY364" s="233"/>
      <c r="IYZ364" s="233"/>
      <c r="IZA364" s="233"/>
      <c r="IZB364" s="233"/>
      <c r="IZC364" s="233"/>
      <c r="IZD364" s="233"/>
      <c r="IZE364" s="233"/>
      <c r="IZF364" s="233"/>
      <c r="IZG364" s="233"/>
      <c r="IZH364" s="233"/>
      <c r="IZI364" s="233"/>
      <c r="IZJ364" s="233"/>
      <c r="IZK364" s="233"/>
      <c r="IZL364" s="233"/>
      <c r="IZM364" s="233"/>
      <c r="IZN364" s="233"/>
      <c r="IZO364" s="233"/>
      <c r="IZP364" s="233"/>
      <c r="IZQ364" s="233"/>
      <c r="IZR364" s="233"/>
      <c r="IZS364" s="233"/>
      <c r="IZT364" s="233"/>
      <c r="IZU364" s="233"/>
      <c r="IZV364" s="233"/>
      <c r="IZW364" s="233"/>
      <c r="IZX364" s="233"/>
      <c r="IZY364" s="233"/>
      <c r="IZZ364" s="233"/>
      <c r="JAA364" s="233"/>
      <c r="JAB364" s="233"/>
      <c r="JAC364" s="233"/>
      <c r="JAD364" s="233"/>
      <c r="JAE364" s="233"/>
      <c r="JAF364" s="233"/>
      <c r="JAG364" s="233"/>
      <c r="JAH364" s="233"/>
      <c r="JAI364" s="233"/>
      <c r="JAJ364" s="233"/>
      <c r="JAK364" s="233"/>
      <c r="JAL364" s="233"/>
      <c r="JAM364" s="233"/>
      <c r="JAN364" s="233"/>
      <c r="JAO364" s="233"/>
      <c r="JAP364" s="233"/>
      <c r="JAQ364" s="233"/>
      <c r="JAR364" s="233"/>
      <c r="JAS364" s="233"/>
      <c r="JAT364" s="233"/>
      <c r="JAU364" s="233"/>
      <c r="JAV364" s="233"/>
      <c r="JAW364" s="233"/>
      <c r="JAX364" s="233"/>
      <c r="JAY364" s="233"/>
      <c r="JAZ364" s="233"/>
      <c r="JBA364" s="233"/>
      <c r="JBB364" s="233"/>
      <c r="JBC364" s="233"/>
      <c r="JBD364" s="233"/>
      <c r="JBE364" s="233"/>
      <c r="JBF364" s="233"/>
      <c r="JBG364" s="233"/>
      <c r="JBH364" s="233"/>
      <c r="JBI364" s="233"/>
      <c r="JBJ364" s="233"/>
      <c r="JBK364" s="233"/>
      <c r="JBL364" s="233"/>
      <c r="JBM364" s="233"/>
      <c r="JBN364" s="233"/>
      <c r="JBO364" s="233"/>
      <c r="JBP364" s="233"/>
      <c r="JBQ364" s="233"/>
      <c r="JBR364" s="233"/>
      <c r="JBS364" s="233"/>
      <c r="JBT364" s="233"/>
      <c r="JBU364" s="233"/>
      <c r="JBV364" s="233"/>
      <c r="JBW364" s="233"/>
      <c r="JBX364" s="233"/>
      <c r="JBY364" s="233"/>
      <c r="JBZ364" s="233"/>
      <c r="JCA364" s="233"/>
      <c r="JCB364" s="233"/>
      <c r="JCC364" s="233"/>
      <c r="JCD364" s="233"/>
      <c r="JCE364" s="233"/>
      <c r="JCF364" s="233"/>
      <c r="JCG364" s="233"/>
      <c r="JCH364" s="233"/>
      <c r="JCI364" s="233"/>
      <c r="JCJ364" s="233"/>
      <c r="JCK364" s="233"/>
      <c r="JCL364" s="233"/>
      <c r="JCM364" s="233"/>
      <c r="JCN364" s="233"/>
      <c r="JCO364" s="233"/>
      <c r="JCP364" s="233"/>
      <c r="JCQ364" s="233"/>
      <c r="JCR364" s="233"/>
      <c r="JCS364" s="233"/>
      <c r="JCT364" s="233"/>
      <c r="JCU364" s="233"/>
      <c r="JCV364" s="233"/>
      <c r="JCW364" s="233"/>
      <c r="JCX364" s="233"/>
      <c r="JCY364" s="233"/>
      <c r="JCZ364" s="233"/>
      <c r="JDA364" s="233"/>
      <c r="JDB364" s="233"/>
      <c r="JDC364" s="233"/>
      <c r="JDD364" s="233"/>
      <c r="JDE364" s="233"/>
      <c r="JDF364" s="233"/>
      <c r="JDG364" s="233"/>
      <c r="JDH364" s="233"/>
      <c r="JDI364" s="233"/>
      <c r="JDJ364" s="233"/>
      <c r="JDK364" s="233"/>
      <c r="JDL364" s="233"/>
      <c r="JDM364" s="233"/>
      <c r="JDN364" s="233"/>
      <c r="JDO364" s="233"/>
      <c r="JDP364" s="233"/>
      <c r="JDQ364" s="233"/>
      <c r="JDR364" s="233"/>
      <c r="JDS364" s="233"/>
      <c r="JDT364" s="233"/>
      <c r="JDU364" s="233"/>
      <c r="JDV364" s="233"/>
      <c r="JDW364" s="233"/>
      <c r="JDX364" s="233"/>
      <c r="JDY364" s="233"/>
      <c r="JDZ364" s="233"/>
      <c r="JEA364" s="233"/>
      <c r="JEB364" s="233"/>
      <c r="JEC364" s="233"/>
      <c r="JED364" s="233"/>
      <c r="JEE364" s="233"/>
      <c r="JEF364" s="233"/>
      <c r="JEG364" s="233"/>
      <c r="JEH364" s="233"/>
      <c r="JEI364" s="233"/>
      <c r="JEJ364" s="233"/>
      <c r="JEK364" s="233"/>
      <c r="JEL364" s="233"/>
      <c r="JEM364" s="233"/>
      <c r="JEN364" s="233"/>
      <c r="JEO364" s="233"/>
      <c r="JEP364" s="233"/>
      <c r="JEQ364" s="233"/>
      <c r="JER364" s="233"/>
      <c r="JES364" s="233"/>
      <c r="JET364" s="233"/>
      <c r="JEU364" s="233"/>
      <c r="JEV364" s="233"/>
      <c r="JEW364" s="233"/>
      <c r="JEX364" s="233"/>
      <c r="JEY364" s="233"/>
      <c r="JEZ364" s="233"/>
      <c r="JFA364" s="233"/>
      <c r="JFB364" s="233"/>
      <c r="JFC364" s="233"/>
      <c r="JFD364" s="233"/>
      <c r="JFE364" s="233"/>
      <c r="JFF364" s="233"/>
      <c r="JFG364" s="233"/>
      <c r="JFH364" s="233"/>
      <c r="JFI364" s="233"/>
      <c r="JFJ364" s="233"/>
      <c r="JFK364" s="233"/>
      <c r="JFL364" s="233"/>
      <c r="JFM364" s="233"/>
      <c r="JFN364" s="233"/>
      <c r="JFO364" s="233"/>
      <c r="JFP364" s="233"/>
      <c r="JFQ364" s="233"/>
      <c r="JFR364" s="233"/>
      <c r="JFS364" s="233"/>
      <c r="JFT364" s="233"/>
      <c r="JFU364" s="233"/>
      <c r="JFV364" s="233"/>
      <c r="JFW364" s="233"/>
      <c r="JFX364" s="233"/>
      <c r="JFY364" s="233"/>
      <c r="JFZ364" s="233"/>
      <c r="JGA364" s="233"/>
      <c r="JGB364" s="233"/>
      <c r="JGC364" s="233"/>
      <c r="JGD364" s="233"/>
      <c r="JGE364" s="233"/>
      <c r="JGF364" s="233"/>
      <c r="JGG364" s="233"/>
      <c r="JGH364" s="233"/>
      <c r="JGI364" s="233"/>
      <c r="JGJ364" s="233"/>
      <c r="JGK364" s="233"/>
      <c r="JGL364" s="233"/>
      <c r="JGM364" s="233"/>
      <c r="JGN364" s="233"/>
      <c r="JGO364" s="233"/>
      <c r="JGP364" s="233"/>
      <c r="JGQ364" s="233"/>
      <c r="JGR364" s="233"/>
      <c r="JGS364" s="233"/>
      <c r="JGT364" s="233"/>
      <c r="JGU364" s="233"/>
      <c r="JGV364" s="233"/>
      <c r="JGW364" s="233"/>
      <c r="JGX364" s="233"/>
      <c r="JGY364" s="233"/>
      <c r="JGZ364" s="233"/>
      <c r="JHA364" s="233"/>
      <c r="JHB364" s="233"/>
      <c r="JHC364" s="233"/>
      <c r="JHD364" s="233"/>
      <c r="JHE364" s="233"/>
      <c r="JHF364" s="233"/>
      <c r="JHG364" s="233"/>
      <c r="JHH364" s="233"/>
      <c r="JHI364" s="233"/>
      <c r="JHJ364" s="233"/>
      <c r="JHK364" s="233"/>
      <c r="JHL364" s="233"/>
      <c r="JHM364" s="233"/>
      <c r="JHN364" s="233"/>
      <c r="JHO364" s="233"/>
      <c r="JHP364" s="233"/>
      <c r="JHQ364" s="233"/>
      <c r="JHR364" s="233"/>
      <c r="JHS364" s="233"/>
      <c r="JHT364" s="233"/>
      <c r="JHU364" s="233"/>
      <c r="JHV364" s="233"/>
      <c r="JHW364" s="233"/>
      <c r="JHX364" s="233"/>
      <c r="JHY364" s="233"/>
      <c r="JHZ364" s="233"/>
      <c r="JIA364" s="233"/>
      <c r="JIB364" s="233"/>
      <c r="JIC364" s="233"/>
      <c r="JID364" s="233"/>
      <c r="JIE364" s="233"/>
      <c r="JIF364" s="233"/>
      <c r="JIG364" s="233"/>
      <c r="JIH364" s="233"/>
      <c r="JII364" s="233"/>
      <c r="JIJ364" s="233"/>
      <c r="JIK364" s="233"/>
      <c r="JIL364" s="233"/>
      <c r="JIM364" s="233"/>
      <c r="JIN364" s="233"/>
      <c r="JIO364" s="233"/>
      <c r="JIP364" s="233"/>
      <c r="JIQ364" s="233"/>
      <c r="JIR364" s="233"/>
      <c r="JIS364" s="233"/>
      <c r="JIT364" s="233"/>
      <c r="JIU364" s="233"/>
      <c r="JIV364" s="233"/>
      <c r="JIW364" s="233"/>
      <c r="JIX364" s="233"/>
      <c r="JIY364" s="233"/>
      <c r="JIZ364" s="233"/>
      <c r="JJA364" s="233"/>
      <c r="JJB364" s="233"/>
      <c r="JJC364" s="233"/>
      <c r="JJD364" s="233"/>
      <c r="JJE364" s="233"/>
      <c r="JJF364" s="233"/>
      <c r="JJG364" s="233"/>
      <c r="JJH364" s="233"/>
      <c r="JJI364" s="233"/>
      <c r="JJJ364" s="233"/>
      <c r="JJK364" s="233"/>
      <c r="JJL364" s="233"/>
      <c r="JJM364" s="233"/>
      <c r="JJN364" s="233"/>
      <c r="JJO364" s="233"/>
      <c r="JJP364" s="233"/>
      <c r="JJQ364" s="233"/>
      <c r="JJR364" s="233"/>
      <c r="JJS364" s="233"/>
      <c r="JJT364" s="233"/>
      <c r="JJU364" s="233"/>
      <c r="JJV364" s="233"/>
      <c r="JJW364" s="233"/>
      <c r="JJX364" s="233"/>
      <c r="JJY364" s="233"/>
      <c r="JJZ364" s="233"/>
      <c r="JKA364" s="233"/>
      <c r="JKB364" s="233"/>
      <c r="JKC364" s="233"/>
      <c r="JKD364" s="233"/>
      <c r="JKE364" s="233"/>
      <c r="JKF364" s="233"/>
      <c r="JKG364" s="233"/>
      <c r="JKH364" s="233"/>
      <c r="JKI364" s="233"/>
      <c r="JKJ364" s="233"/>
      <c r="JKK364" s="233"/>
      <c r="JKL364" s="233"/>
      <c r="JKM364" s="233"/>
      <c r="JKN364" s="233"/>
      <c r="JKO364" s="233"/>
      <c r="JKP364" s="233"/>
      <c r="JKQ364" s="233"/>
      <c r="JKR364" s="233"/>
      <c r="JKS364" s="233"/>
      <c r="JKT364" s="233"/>
      <c r="JKU364" s="233"/>
      <c r="JKV364" s="233"/>
      <c r="JKW364" s="233"/>
      <c r="JKX364" s="233"/>
      <c r="JKY364" s="233"/>
      <c r="JKZ364" s="233"/>
      <c r="JLA364" s="233"/>
      <c r="JLB364" s="233"/>
      <c r="JLC364" s="233"/>
      <c r="JLD364" s="233"/>
      <c r="JLE364" s="233"/>
      <c r="JLF364" s="233"/>
      <c r="JLG364" s="233"/>
      <c r="JLH364" s="233"/>
      <c r="JLI364" s="233"/>
      <c r="JLJ364" s="233"/>
      <c r="JLK364" s="233"/>
      <c r="JLL364" s="233"/>
      <c r="JLM364" s="233"/>
      <c r="JLN364" s="233"/>
      <c r="JLO364" s="233"/>
      <c r="JLP364" s="233"/>
      <c r="JLQ364" s="233"/>
      <c r="JLR364" s="233"/>
      <c r="JLS364" s="233"/>
      <c r="JLT364" s="233"/>
      <c r="JLU364" s="233"/>
      <c r="JLV364" s="233"/>
      <c r="JLW364" s="233"/>
      <c r="JLX364" s="233"/>
      <c r="JLY364" s="233"/>
      <c r="JLZ364" s="233"/>
      <c r="JMA364" s="233"/>
      <c r="JMB364" s="233"/>
      <c r="JMC364" s="233"/>
      <c r="JMD364" s="233"/>
      <c r="JME364" s="233"/>
      <c r="JMF364" s="233"/>
      <c r="JMG364" s="233"/>
      <c r="JMH364" s="233"/>
      <c r="JMI364" s="233"/>
      <c r="JMJ364" s="233"/>
      <c r="JMK364" s="233"/>
      <c r="JML364" s="233"/>
      <c r="JMM364" s="233"/>
      <c r="JMN364" s="233"/>
      <c r="JMO364" s="233"/>
      <c r="JMP364" s="233"/>
      <c r="JMQ364" s="233"/>
      <c r="JMR364" s="233"/>
      <c r="JMS364" s="233"/>
      <c r="JMT364" s="233"/>
      <c r="JMU364" s="233"/>
      <c r="JMV364" s="233"/>
      <c r="JMW364" s="233"/>
      <c r="JMX364" s="233"/>
      <c r="JMY364" s="233"/>
      <c r="JMZ364" s="233"/>
      <c r="JNA364" s="233"/>
      <c r="JNB364" s="233"/>
      <c r="JNC364" s="233"/>
      <c r="JND364" s="233"/>
      <c r="JNE364" s="233"/>
      <c r="JNF364" s="233"/>
      <c r="JNG364" s="233"/>
      <c r="JNH364" s="233"/>
      <c r="JNI364" s="233"/>
      <c r="JNJ364" s="233"/>
      <c r="JNK364" s="233"/>
      <c r="JNL364" s="233"/>
      <c r="JNM364" s="233"/>
      <c r="JNN364" s="233"/>
      <c r="JNO364" s="233"/>
      <c r="JNP364" s="233"/>
      <c r="JNQ364" s="233"/>
      <c r="JNR364" s="233"/>
      <c r="JNS364" s="233"/>
      <c r="JNT364" s="233"/>
      <c r="JNU364" s="233"/>
      <c r="JNV364" s="233"/>
      <c r="JNW364" s="233"/>
      <c r="JNX364" s="233"/>
      <c r="JNY364" s="233"/>
      <c r="JNZ364" s="233"/>
      <c r="JOA364" s="233"/>
      <c r="JOB364" s="233"/>
      <c r="JOC364" s="233"/>
      <c r="JOD364" s="233"/>
      <c r="JOE364" s="233"/>
      <c r="JOF364" s="233"/>
      <c r="JOG364" s="233"/>
      <c r="JOH364" s="233"/>
      <c r="JOI364" s="233"/>
      <c r="JOJ364" s="233"/>
      <c r="JOK364" s="233"/>
      <c r="JOL364" s="233"/>
      <c r="JOM364" s="233"/>
      <c r="JON364" s="233"/>
      <c r="JOO364" s="233"/>
      <c r="JOP364" s="233"/>
      <c r="JOQ364" s="233"/>
      <c r="JOR364" s="233"/>
      <c r="JOS364" s="233"/>
      <c r="JOT364" s="233"/>
      <c r="JOU364" s="233"/>
      <c r="JOV364" s="233"/>
      <c r="JOW364" s="233"/>
      <c r="JOX364" s="233"/>
      <c r="JOY364" s="233"/>
      <c r="JOZ364" s="233"/>
      <c r="JPA364" s="233"/>
      <c r="JPB364" s="233"/>
      <c r="JPC364" s="233"/>
      <c r="JPD364" s="233"/>
      <c r="JPE364" s="233"/>
      <c r="JPF364" s="233"/>
      <c r="JPG364" s="233"/>
      <c r="JPH364" s="233"/>
      <c r="JPI364" s="233"/>
      <c r="JPJ364" s="233"/>
      <c r="JPK364" s="233"/>
      <c r="JPL364" s="233"/>
      <c r="JPM364" s="233"/>
      <c r="JPN364" s="233"/>
      <c r="JPO364" s="233"/>
      <c r="JPP364" s="233"/>
      <c r="JPQ364" s="233"/>
      <c r="JPR364" s="233"/>
      <c r="JPS364" s="233"/>
      <c r="JPT364" s="233"/>
      <c r="JPU364" s="233"/>
      <c r="JPV364" s="233"/>
      <c r="JPW364" s="233"/>
      <c r="JPX364" s="233"/>
      <c r="JPY364" s="233"/>
      <c r="JPZ364" s="233"/>
      <c r="JQA364" s="233"/>
      <c r="JQB364" s="233"/>
      <c r="JQC364" s="233"/>
      <c r="JQD364" s="233"/>
      <c r="JQE364" s="233"/>
      <c r="JQF364" s="233"/>
      <c r="JQG364" s="233"/>
      <c r="JQH364" s="233"/>
      <c r="JQI364" s="233"/>
      <c r="JQJ364" s="233"/>
      <c r="JQK364" s="233"/>
      <c r="JQL364" s="233"/>
      <c r="JQM364" s="233"/>
      <c r="JQN364" s="233"/>
      <c r="JQO364" s="233"/>
      <c r="JQP364" s="233"/>
      <c r="JQQ364" s="233"/>
      <c r="JQR364" s="233"/>
      <c r="JQS364" s="233"/>
      <c r="JQT364" s="233"/>
      <c r="JQU364" s="233"/>
      <c r="JQV364" s="233"/>
      <c r="JQW364" s="233"/>
      <c r="JQX364" s="233"/>
      <c r="JQY364" s="233"/>
      <c r="JQZ364" s="233"/>
      <c r="JRA364" s="233"/>
      <c r="JRB364" s="233"/>
      <c r="JRC364" s="233"/>
      <c r="JRD364" s="233"/>
      <c r="JRE364" s="233"/>
      <c r="JRF364" s="233"/>
      <c r="JRG364" s="233"/>
      <c r="JRH364" s="233"/>
      <c r="JRI364" s="233"/>
      <c r="JRJ364" s="233"/>
      <c r="JRK364" s="233"/>
      <c r="JRL364" s="233"/>
      <c r="JRM364" s="233"/>
      <c r="JRN364" s="233"/>
      <c r="JRO364" s="233"/>
      <c r="JRP364" s="233"/>
      <c r="JRQ364" s="233"/>
      <c r="JRR364" s="233"/>
      <c r="JRS364" s="233"/>
      <c r="JRT364" s="233"/>
      <c r="JRU364" s="233"/>
      <c r="JRV364" s="233"/>
      <c r="JRW364" s="233"/>
      <c r="JRX364" s="233"/>
      <c r="JRY364" s="233"/>
      <c r="JRZ364" s="233"/>
      <c r="JSA364" s="233"/>
      <c r="JSB364" s="233"/>
      <c r="JSC364" s="233"/>
      <c r="JSD364" s="233"/>
      <c r="JSE364" s="233"/>
      <c r="JSF364" s="233"/>
      <c r="JSG364" s="233"/>
      <c r="JSH364" s="233"/>
      <c r="JSI364" s="233"/>
      <c r="JSJ364" s="233"/>
      <c r="JSK364" s="233"/>
      <c r="JSL364" s="233"/>
      <c r="JSM364" s="233"/>
      <c r="JSN364" s="233"/>
      <c r="JSO364" s="233"/>
      <c r="JSP364" s="233"/>
      <c r="JSQ364" s="233"/>
      <c r="JSR364" s="233"/>
      <c r="JSS364" s="233"/>
      <c r="JST364" s="233"/>
      <c r="JSU364" s="233"/>
      <c r="JSV364" s="233"/>
      <c r="JSW364" s="233"/>
      <c r="JSX364" s="233"/>
      <c r="JSY364" s="233"/>
      <c r="JSZ364" s="233"/>
      <c r="JTA364" s="233"/>
      <c r="JTB364" s="233"/>
      <c r="JTC364" s="233"/>
      <c r="JTD364" s="233"/>
      <c r="JTE364" s="233"/>
      <c r="JTF364" s="233"/>
      <c r="JTG364" s="233"/>
      <c r="JTH364" s="233"/>
      <c r="JTI364" s="233"/>
      <c r="JTJ364" s="233"/>
      <c r="JTK364" s="233"/>
      <c r="JTL364" s="233"/>
      <c r="JTM364" s="233"/>
      <c r="JTN364" s="233"/>
      <c r="JTO364" s="233"/>
      <c r="JTP364" s="233"/>
      <c r="JTQ364" s="233"/>
      <c r="JTR364" s="233"/>
      <c r="JTS364" s="233"/>
      <c r="JTT364" s="233"/>
      <c r="JTU364" s="233"/>
      <c r="JTV364" s="233"/>
      <c r="JTW364" s="233"/>
      <c r="JTX364" s="233"/>
      <c r="JTY364" s="233"/>
      <c r="JTZ364" s="233"/>
      <c r="JUA364" s="233"/>
      <c r="JUB364" s="233"/>
      <c r="JUC364" s="233"/>
      <c r="JUD364" s="233"/>
      <c r="JUE364" s="233"/>
      <c r="JUF364" s="233"/>
      <c r="JUG364" s="233"/>
      <c r="JUH364" s="233"/>
      <c r="JUI364" s="233"/>
      <c r="JUJ364" s="233"/>
      <c r="JUK364" s="233"/>
      <c r="JUL364" s="233"/>
      <c r="JUM364" s="233"/>
      <c r="JUN364" s="233"/>
      <c r="JUO364" s="233"/>
      <c r="JUP364" s="233"/>
      <c r="JUQ364" s="233"/>
      <c r="JUR364" s="233"/>
      <c r="JUS364" s="233"/>
      <c r="JUT364" s="233"/>
      <c r="JUU364" s="233"/>
      <c r="JUV364" s="233"/>
      <c r="JUW364" s="233"/>
      <c r="JUX364" s="233"/>
      <c r="JUY364" s="233"/>
      <c r="JUZ364" s="233"/>
      <c r="JVA364" s="233"/>
      <c r="JVB364" s="233"/>
      <c r="JVC364" s="233"/>
      <c r="JVD364" s="233"/>
      <c r="JVE364" s="233"/>
      <c r="JVF364" s="233"/>
      <c r="JVG364" s="233"/>
      <c r="JVH364" s="233"/>
      <c r="JVI364" s="233"/>
      <c r="JVJ364" s="233"/>
      <c r="JVK364" s="233"/>
      <c r="JVL364" s="233"/>
      <c r="JVM364" s="233"/>
      <c r="JVN364" s="233"/>
      <c r="JVO364" s="233"/>
      <c r="JVP364" s="233"/>
      <c r="JVQ364" s="233"/>
      <c r="JVR364" s="233"/>
      <c r="JVS364" s="233"/>
      <c r="JVT364" s="233"/>
      <c r="JVU364" s="233"/>
      <c r="JVV364" s="233"/>
      <c r="JVW364" s="233"/>
      <c r="JVX364" s="233"/>
      <c r="JVY364" s="233"/>
      <c r="JVZ364" s="233"/>
      <c r="JWA364" s="233"/>
      <c r="JWB364" s="233"/>
      <c r="JWC364" s="233"/>
      <c r="JWD364" s="233"/>
      <c r="JWE364" s="233"/>
      <c r="JWF364" s="233"/>
      <c r="JWG364" s="233"/>
      <c r="JWH364" s="233"/>
      <c r="JWI364" s="233"/>
      <c r="JWJ364" s="233"/>
      <c r="JWK364" s="233"/>
      <c r="JWL364" s="233"/>
      <c r="JWM364" s="233"/>
      <c r="JWN364" s="233"/>
      <c r="JWO364" s="233"/>
      <c r="JWP364" s="233"/>
      <c r="JWQ364" s="233"/>
      <c r="JWR364" s="233"/>
      <c r="JWS364" s="233"/>
      <c r="JWT364" s="233"/>
      <c r="JWU364" s="233"/>
      <c r="JWV364" s="233"/>
      <c r="JWW364" s="233"/>
      <c r="JWX364" s="233"/>
      <c r="JWY364" s="233"/>
      <c r="JWZ364" s="233"/>
      <c r="JXA364" s="233"/>
      <c r="JXB364" s="233"/>
      <c r="JXC364" s="233"/>
      <c r="JXD364" s="233"/>
      <c r="JXE364" s="233"/>
      <c r="JXF364" s="233"/>
      <c r="JXG364" s="233"/>
      <c r="JXH364" s="233"/>
      <c r="JXI364" s="233"/>
      <c r="JXJ364" s="233"/>
      <c r="JXK364" s="233"/>
      <c r="JXL364" s="233"/>
      <c r="JXM364" s="233"/>
      <c r="JXN364" s="233"/>
      <c r="JXO364" s="233"/>
      <c r="JXP364" s="233"/>
      <c r="JXQ364" s="233"/>
      <c r="JXR364" s="233"/>
      <c r="JXS364" s="233"/>
      <c r="JXT364" s="233"/>
      <c r="JXU364" s="233"/>
      <c r="JXV364" s="233"/>
      <c r="JXW364" s="233"/>
      <c r="JXX364" s="233"/>
      <c r="JXY364" s="233"/>
      <c r="JXZ364" s="233"/>
      <c r="JYA364" s="233"/>
      <c r="JYB364" s="233"/>
      <c r="JYC364" s="233"/>
      <c r="JYD364" s="233"/>
      <c r="JYE364" s="233"/>
      <c r="JYF364" s="233"/>
      <c r="JYG364" s="233"/>
      <c r="JYH364" s="233"/>
      <c r="JYI364" s="233"/>
      <c r="JYJ364" s="233"/>
      <c r="JYK364" s="233"/>
      <c r="JYL364" s="233"/>
      <c r="JYM364" s="233"/>
      <c r="JYN364" s="233"/>
      <c r="JYO364" s="233"/>
      <c r="JYP364" s="233"/>
      <c r="JYQ364" s="233"/>
      <c r="JYR364" s="233"/>
      <c r="JYS364" s="233"/>
      <c r="JYT364" s="233"/>
      <c r="JYU364" s="233"/>
      <c r="JYV364" s="233"/>
      <c r="JYW364" s="233"/>
      <c r="JYX364" s="233"/>
      <c r="JYY364" s="233"/>
      <c r="JYZ364" s="233"/>
      <c r="JZA364" s="233"/>
      <c r="JZB364" s="233"/>
      <c r="JZC364" s="233"/>
      <c r="JZD364" s="233"/>
      <c r="JZE364" s="233"/>
      <c r="JZF364" s="233"/>
      <c r="JZG364" s="233"/>
      <c r="JZH364" s="233"/>
      <c r="JZI364" s="233"/>
      <c r="JZJ364" s="233"/>
      <c r="JZK364" s="233"/>
      <c r="JZL364" s="233"/>
      <c r="JZM364" s="233"/>
      <c r="JZN364" s="233"/>
      <c r="JZO364" s="233"/>
      <c r="JZP364" s="233"/>
      <c r="JZQ364" s="233"/>
      <c r="JZR364" s="233"/>
      <c r="JZS364" s="233"/>
      <c r="JZT364" s="233"/>
      <c r="JZU364" s="233"/>
      <c r="JZV364" s="233"/>
      <c r="JZW364" s="233"/>
      <c r="JZX364" s="233"/>
      <c r="JZY364" s="233"/>
      <c r="JZZ364" s="233"/>
      <c r="KAA364" s="233"/>
      <c r="KAB364" s="233"/>
      <c r="KAC364" s="233"/>
      <c r="KAD364" s="233"/>
      <c r="KAE364" s="233"/>
      <c r="KAF364" s="233"/>
      <c r="KAG364" s="233"/>
      <c r="KAH364" s="233"/>
      <c r="KAI364" s="233"/>
      <c r="KAJ364" s="233"/>
      <c r="KAK364" s="233"/>
      <c r="KAL364" s="233"/>
      <c r="KAM364" s="233"/>
      <c r="KAN364" s="233"/>
      <c r="KAO364" s="233"/>
      <c r="KAP364" s="233"/>
      <c r="KAQ364" s="233"/>
      <c r="KAR364" s="233"/>
      <c r="KAS364" s="233"/>
      <c r="KAT364" s="233"/>
      <c r="KAU364" s="233"/>
      <c r="KAV364" s="233"/>
      <c r="KAW364" s="233"/>
      <c r="KAX364" s="233"/>
      <c r="KAY364" s="233"/>
      <c r="KAZ364" s="233"/>
      <c r="KBA364" s="233"/>
      <c r="KBB364" s="233"/>
      <c r="KBC364" s="233"/>
      <c r="KBD364" s="233"/>
      <c r="KBE364" s="233"/>
      <c r="KBF364" s="233"/>
      <c r="KBG364" s="233"/>
      <c r="KBH364" s="233"/>
      <c r="KBI364" s="233"/>
      <c r="KBJ364" s="233"/>
      <c r="KBK364" s="233"/>
      <c r="KBL364" s="233"/>
      <c r="KBM364" s="233"/>
      <c r="KBN364" s="233"/>
      <c r="KBO364" s="233"/>
      <c r="KBP364" s="233"/>
      <c r="KBQ364" s="233"/>
      <c r="KBR364" s="233"/>
      <c r="KBS364" s="233"/>
      <c r="KBT364" s="233"/>
      <c r="KBU364" s="233"/>
      <c r="KBV364" s="233"/>
      <c r="KBW364" s="233"/>
      <c r="KBX364" s="233"/>
      <c r="KBY364" s="233"/>
      <c r="KBZ364" s="233"/>
      <c r="KCA364" s="233"/>
      <c r="KCB364" s="233"/>
      <c r="KCC364" s="233"/>
      <c r="KCD364" s="233"/>
      <c r="KCE364" s="233"/>
      <c r="KCF364" s="233"/>
      <c r="KCG364" s="233"/>
      <c r="KCH364" s="233"/>
      <c r="KCI364" s="233"/>
      <c r="KCJ364" s="233"/>
      <c r="KCK364" s="233"/>
      <c r="KCL364" s="233"/>
      <c r="KCM364" s="233"/>
      <c r="KCN364" s="233"/>
      <c r="KCO364" s="233"/>
      <c r="KCP364" s="233"/>
      <c r="KCQ364" s="233"/>
      <c r="KCR364" s="233"/>
      <c r="KCS364" s="233"/>
      <c r="KCT364" s="233"/>
      <c r="KCU364" s="233"/>
      <c r="KCV364" s="233"/>
      <c r="KCW364" s="233"/>
      <c r="KCX364" s="233"/>
      <c r="KCY364" s="233"/>
      <c r="KCZ364" s="233"/>
      <c r="KDA364" s="233"/>
      <c r="KDB364" s="233"/>
      <c r="KDC364" s="233"/>
      <c r="KDD364" s="233"/>
      <c r="KDE364" s="233"/>
      <c r="KDF364" s="233"/>
      <c r="KDG364" s="233"/>
      <c r="KDH364" s="233"/>
      <c r="KDI364" s="233"/>
      <c r="KDJ364" s="233"/>
      <c r="KDK364" s="233"/>
      <c r="KDL364" s="233"/>
      <c r="KDM364" s="233"/>
      <c r="KDN364" s="233"/>
      <c r="KDO364" s="233"/>
      <c r="KDP364" s="233"/>
      <c r="KDQ364" s="233"/>
      <c r="KDR364" s="233"/>
      <c r="KDS364" s="233"/>
      <c r="KDT364" s="233"/>
      <c r="KDU364" s="233"/>
      <c r="KDV364" s="233"/>
      <c r="KDW364" s="233"/>
      <c r="KDX364" s="233"/>
      <c r="KDY364" s="233"/>
      <c r="KDZ364" s="233"/>
      <c r="KEA364" s="233"/>
      <c r="KEB364" s="233"/>
      <c r="KEC364" s="233"/>
      <c r="KED364" s="233"/>
      <c r="KEE364" s="233"/>
      <c r="KEF364" s="233"/>
      <c r="KEG364" s="233"/>
      <c r="KEH364" s="233"/>
      <c r="KEI364" s="233"/>
      <c r="KEJ364" s="233"/>
      <c r="KEK364" s="233"/>
      <c r="KEL364" s="233"/>
      <c r="KEM364" s="233"/>
      <c r="KEN364" s="233"/>
      <c r="KEO364" s="233"/>
      <c r="KEP364" s="233"/>
      <c r="KEQ364" s="233"/>
      <c r="KER364" s="233"/>
      <c r="KES364" s="233"/>
      <c r="KET364" s="233"/>
      <c r="KEU364" s="233"/>
      <c r="KEV364" s="233"/>
      <c r="KEW364" s="233"/>
      <c r="KEX364" s="233"/>
      <c r="KEY364" s="233"/>
      <c r="KEZ364" s="233"/>
      <c r="KFA364" s="233"/>
      <c r="KFB364" s="233"/>
      <c r="KFC364" s="233"/>
      <c r="KFD364" s="233"/>
      <c r="KFE364" s="233"/>
      <c r="KFF364" s="233"/>
      <c r="KFG364" s="233"/>
      <c r="KFH364" s="233"/>
      <c r="KFI364" s="233"/>
      <c r="KFJ364" s="233"/>
      <c r="KFK364" s="233"/>
      <c r="KFL364" s="233"/>
      <c r="KFM364" s="233"/>
      <c r="KFN364" s="233"/>
      <c r="KFO364" s="233"/>
      <c r="KFP364" s="233"/>
      <c r="KFQ364" s="233"/>
      <c r="KFR364" s="233"/>
      <c r="KFS364" s="233"/>
      <c r="KFT364" s="233"/>
      <c r="KFU364" s="233"/>
      <c r="KFV364" s="233"/>
      <c r="KFW364" s="233"/>
      <c r="KFX364" s="233"/>
      <c r="KFY364" s="233"/>
      <c r="KFZ364" s="233"/>
      <c r="KGA364" s="233"/>
      <c r="KGB364" s="233"/>
      <c r="KGC364" s="233"/>
      <c r="KGD364" s="233"/>
      <c r="KGE364" s="233"/>
      <c r="KGF364" s="233"/>
      <c r="KGG364" s="233"/>
      <c r="KGH364" s="233"/>
      <c r="KGI364" s="233"/>
      <c r="KGJ364" s="233"/>
      <c r="KGK364" s="233"/>
      <c r="KGL364" s="233"/>
      <c r="KGM364" s="233"/>
      <c r="KGN364" s="233"/>
      <c r="KGO364" s="233"/>
      <c r="KGP364" s="233"/>
      <c r="KGQ364" s="233"/>
      <c r="KGR364" s="233"/>
      <c r="KGS364" s="233"/>
      <c r="KGT364" s="233"/>
      <c r="KGU364" s="233"/>
      <c r="KGV364" s="233"/>
      <c r="KGW364" s="233"/>
      <c r="KGX364" s="233"/>
      <c r="KGY364" s="233"/>
      <c r="KGZ364" s="233"/>
      <c r="KHA364" s="233"/>
      <c r="KHB364" s="233"/>
      <c r="KHC364" s="233"/>
      <c r="KHD364" s="233"/>
      <c r="KHE364" s="233"/>
      <c r="KHF364" s="233"/>
      <c r="KHG364" s="233"/>
      <c r="KHH364" s="233"/>
      <c r="KHI364" s="233"/>
      <c r="KHJ364" s="233"/>
      <c r="KHK364" s="233"/>
      <c r="KHL364" s="233"/>
      <c r="KHM364" s="233"/>
      <c r="KHN364" s="233"/>
      <c r="KHO364" s="233"/>
      <c r="KHP364" s="233"/>
      <c r="KHQ364" s="233"/>
      <c r="KHR364" s="233"/>
      <c r="KHS364" s="233"/>
      <c r="KHT364" s="233"/>
      <c r="KHU364" s="233"/>
      <c r="KHV364" s="233"/>
      <c r="KHW364" s="233"/>
      <c r="KHX364" s="233"/>
      <c r="KHY364" s="233"/>
      <c r="KHZ364" s="233"/>
      <c r="KIA364" s="233"/>
      <c r="KIB364" s="233"/>
      <c r="KIC364" s="233"/>
      <c r="KID364" s="233"/>
      <c r="KIE364" s="233"/>
      <c r="KIF364" s="233"/>
      <c r="KIG364" s="233"/>
      <c r="KIH364" s="233"/>
      <c r="KII364" s="233"/>
      <c r="KIJ364" s="233"/>
      <c r="KIK364" s="233"/>
      <c r="KIL364" s="233"/>
      <c r="KIM364" s="233"/>
      <c r="KIN364" s="233"/>
      <c r="KIO364" s="233"/>
      <c r="KIP364" s="233"/>
      <c r="KIQ364" s="233"/>
      <c r="KIR364" s="233"/>
      <c r="KIS364" s="233"/>
      <c r="KIT364" s="233"/>
      <c r="KIU364" s="233"/>
      <c r="KIV364" s="233"/>
      <c r="KIW364" s="233"/>
      <c r="KIX364" s="233"/>
      <c r="KIY364" s="233"/>
      <c r="KIZ364" s="233"/>
      <c r="KJA364" s="233"/>
      <c r="KJB364" s="233"/>
      <c r="KJC364" s="233"/>
      <c r="KJD364" s="233"/>
      <c r="KJE364" s="233"/>
      <c r="KJF364" s="233"/>
      <c r="KJG364" s="233"/>
      <c r="KJH364" s="233"/>
      <c r="KJI364" s="233"/>
      <c r="KJJ364" s="233"/>
      <c r="KJK364" s="233"/>
      <c r="KJL364" s="233"/>
      <c r="KJM364" s="233"/>
      <c r="KJN364" s="233"/>
      <c r="KJO364" s="233"/>
      <c r="KJP364" s="233"/>
      <c r="KJQ364" s="233"/>
      <c r="KJR364" s="233"/>
      <c r="KJS364" s="233"/>
      <c r="KJT364" s="233"/>
      <c r="KJU364" s="233"/>
      <c r="KJV364" s="233"/>
      <c r="KJW364" s="233"/>
      <c r="KJX364" s="233"/>
      <c r="KJY364" s="233"/>
      <c r="KJZ364" s="233"/>
      <c r="KKA364" s="233"/>
      <c r="KKB364" s="233"/>
      <c r="KKC364" s="233"/>
      <c r="KKD364" s="233"/>
      <c r="KKE364" s="233"/>
      <c r="KKF364" s="233"/>
      <c r="KKG364" s="233"/>
      <c r="KKH364" s="233"/>
      <c r="KKI364" s="233"/>
      <c r="KKJ364" s="233"/>
      <c r="KKK364" s="233"/>
      <c r="KKL364" s="233"/>
      <c r="KKM364" s="233"/>
      <c r="KKN364" s="233"/>
      <c r="KKO364" s="233"/>
      <c r="KKP364" s="233"/>
      <c r="KKQ364" s="233"/>
      <c r="KKR364" s="233"/>
      <c r="KKS364" s="233"/>
      <c r="KKT364" s="233"/>
      <c r="KKU364" s="233"/>
      <c r="KKV364" s="233"/>
      <c r="KKW364" s="233"/>
      <c r="KKX364" s="233"/>
      <c r="KKY364" s="233"/>
      <c r="KKZ364" s="233"/>
      <c r="KLA364" s="233"/>
      <c r="KLB364" s="233"/>
      <c r="KLC364" s="233"/>
      <c r="KLD364" s="233"/>
      <c r="KLE364" s="233"/>
      <c r="KLF364" s="233"/>
      <c r="KLG364" s="233"/>
      <c r="KLH364" s="233"/>
      <c r="KLI364" s="233"/>
      <c r="KLJ364" s="233"/>
      <c r="KLK364" s="233"/>
      <c r="KLL364" s="233"/>
      <c r="KLM364" s="233"/>
      <c r="KLN364" s="233"/>
      <c r="KLO364" s="233"/>
      <c r="KLP364" s="233"/>
      <c r="KLQ364" s="233"/>
      <c r="KLR364" s="233"/>
      <c r="KLS364" s="233"/>
      <c r="KLT364" s="233"/>
      <c r="KLU364" s="233"/>
      <c r="KLV364" s="233"/>
      <c r="KLW364" s="233"/>
      <c r="KLX364" s="233"/>
      <c r="KLY364" s="233"/>
      <c r="KLZ364" s="233"/>
      <c r="KMA364" s="233"/>
      <c r="KMB364" s="233"/>
      <c r="KMC364" s="233"/>
      <c r="KMD364" s="233"/>
      <c r="KME364" s="233"/>
      <c r="KMF364" s="233"/>
      <c r="KMG364" s="233"/>
      <c r="KMH364" s="233"/>
      <c r="KMI364" s="233"/>
      <c r="KMJ364" s="233"/>
      <c r="KMK364" s="233"/>
      <c r="KML364" s="233"/>
      <c r="KMM364" s="233"/>
      <c r="KMN364" s="233"/>
      <c r="KMO364" s="233"/>
      <c r="KMP364" s="233"/>
      <c r="KMQ364" s="233"/>
      <c r="KMR364" s="233"/>
      <c r="KMS364" s="233"/>
      <c r="KMT364" s="233"/>
      <c r="KMU364" s="233"/>
      <c r="KMV364" s="233"/>
      <c r="KMW364" s="233"/>
      <c r="KMX364" s="233"/>
      <c r="KMY364" s="233"/>
      <c r="KMZ364" s="233"/>
      <c r="KNA364" s="233"/>
      <c r="KNB364" s="233"/>
      <c r="KNC364" s="233"/>
      <c r="KND364" s="233"/>
      <c r="KNE364" s="233"/>
      <c r="KNF364" s="233"/>
      <c r="KNG364" s="233"/>
      <c r="KNH364" s="233"/>
      <c r="KNI364" s="233"/>
      <c r="KNJ364" s="233"/>
      <c r="KNK364" s="233"/>
      <c r="KNL364" s="233"/>
      <c r="KNM364" s="233"/>
      <c r="KNN364" s="233"/>
      <c r="KNO364" s="233"/>
      <c r="KNP364" s="233"/>
      <c r="KNQ364" s="233"/>
      <c r="KNR364" s="233"/>
      <c r="KNS364" s="233"/>
      <c r="KNT364" s="233"/>
      <c r="KNU364" s="233"/>
      <c r="KNV364" s="233"/>
      <c r="KNW364" s="233"/>
      <c r="KNX364" s="233"/>
      <c r="KNY364" s="233"/>
      <c r="KNZ364" s="233"/>
      <c r="KOA364" s="233"/>
      <c r="KOB364" s="233"/>
      <c r="KOC364" s="233"/>
      <c r="KOD364" s="233"/>
      <c r="KOE364" s="233"/>
      <c r="KOF364" s="233"/>
      <c r="KOG364" s="233"/>
      <c r="KOH364" s="233"/>
      <c r="KOI364" s="233"/>
      <c r="KOJ364" s="233"/>
      <c r="KOK364" s="233"/>
      <c r="KOL364" s="233"/>
      <c r="KOM364" s="233"/>
      <c r="KON364" s="233"/>
      <c r="KOO364" s="233"/>
      <c r="KOP364" s="233"/>
      <c r="KOQ364" s="233"/>
      <c r="KOR364" s="233"/>
      <c r="KOS364" s="233"/>
      <c r="KOT364" s="233"/>
      <c r="KOU364" s="233"/>
      <c r="KOV364" s="233"/>
      <c r="KOW364" s="233"/>
      <c r="KOX364" s="233"/>
      <c r="KOY364" s="233"/>
      <c r="KOZ364" s="233"/>
      <c r="KPA364" s="233"/>
      <c r="KPB364" s="233"/>
      <c r="KPC364" s="233"/>
      <c r="KPD364" s="233"/>
      <c r="KPE364" s="233"/>
      <c r="KPF364" s="233"/>
      <c r="KPG364" s="233"/>
      <c r="KPH364" s="233"/>
      <c r="KPI364" s="233"/>
      <c r="KPJ364" s="233"/>
      <c r="KPK364" s="233"/>
      <c r="KPL364" s="233"/>
      <c r="KPM364" s="233"/>
      <c r="KPN364" s="233"/>
      <c r="KPO364" s="233"/>
      <c r="KPP364" s="233"/>
      <c r="KPQ364" s="233"/>
      <c r="KPR364" s="233"/>
      <c r="KPS364" s="233"/>
      <c r="KPT364" s="233"/>
      <c r="KPU364" s="233"/>
      <c r="KPV364" s="233"/>
      <c r="KPW364" s="233"/>
      <c r="KPX364" s="233"/>
      <c r="KPY364" s="233"/>
      <c r="KPZ364" s="233"/>
      <c r="KQA364" s="233"/>
      <c r="KQB364" s="233"/>
      <c r="KQC364" s="233"/>
      <c r="KQD364" s="233"/>
      <c r="KQE364" s="233"/>
      <c r="KQF364" s="233"/>
      <c r="KQG364" s="233"/>
      <c r="KQH364" s="233"/>
      <c r="KQI364" s="233"/>
      <c r="KQJ364" s="233"/>
      <c r="KQK364" s="233"/>
      <c r="KQL364" s="233"/>
      <c r="KQM364" s="233"/>
      <c r="KQN364" s="233"/>
      <c r="KQO364" s="233"/>
      <c r="KQP364" s="233"/>
      <c r="KQQ364" s="233"/>
      <c r="KQR364" s="233"/>
      <c r="KQS364" s="233"/>
      <c r="KQT364" s="233"/>
      <c r="KQU364" s="233"/>
      <c r="KQV364" s="233"/>
      <c r="KQW364" s="233"/>
      <c r="KQX364" s="233"/>
      <c r="KQY364" s="233"/>
      <c r="KQZ364" s="233"/>
      <c r="KRA364" s="233"/>
      <c r="KRB364" s="233"/>
      <c r="KRC364" s="233"/>
      <c r="KRD364" s="233"/>
      <c r="KRE364" s="233"/>
      <c r="KRF364" s="233"/>
      <c r="KRG364" s="233"/>
      <c r="KRH364" s="233"/>
      <c r="KRI364" s="233"/>
      <c r="KRJ364" s="233"/>
      <c r="KRK364" s="233"/>
      <c r="KRL364" s="233"/>
      <c r="KRM364" s="233"/>
      <c r="KRN364" s="233"/>
      <c r="KRO364" s="233"/>
      <c r="KRP364" s="233"/>
      <c r="KRQ364" s="233"/>
      <c r="KRR364" s="233"/>
      <c r="KRS364" s="233"/>
      <c r="KRT364" s="233"/>
      <c r="KRU364" s="233"/>
      <c r="KRV364" s="233"/>
      <c r="KRW364" s="233"/>
      <c r="KRX364" s="233"/>
      <c r="KRY364" s="233"/>
      <c r="KRZ364" s="233"/>
      <c r="KSA364" s="233"/>
      <c r="KSB364" s="233"/>
      <c r="KSC364" s="233"/>
      <c r="KSD364" s="233"/>
      <c r="KSE364" s="233"/>
      <c r="KSF364" s="233"/>
      <c r="KSG364" s="233"/>
      <c r="KSH364" s="233"/>
      <c r="KSI364" s="233"/>
      <c r="KSJ364" s="233"/>
      <c r="KSK364" s="233"/>
      <c r="KSL364" s="233"/>
      <c r="KSM364" s="233"/>
      <c r="KSN364" s="233"/>
      <c r="KSO364" s="233"/>
      <c r="KSP364" s="233"/>
      <c r="KSQ364" s="233"/>
      <c r="KSR364" s="233"/>
      <c r="KSS364" s="233"/>
      <c r="KST364" s="233"/>
      <c r="KSU364" s="233"/>
      <c r="KSV364" s="233"/>
      <c r="KSW364" s="233"/>
      <c r="KSX364" s="233"/>
      <c r="KSY364" s="233"/>
      <c r="KSZ364" s="233"/>
      <c r="KTA364" s="233"/>
      <c r="KTB364" s="233"/>
      <c r="KTC364" s="233"/>
      <c r="KTD364" s="233"/>
      <c r="KTE364" s="233"/>
      <c r="KTF364" s="233"/>
      <c r="KTG364" s="233"/>
      <c r="KTH364" s="233"/>
      <c r="KTI364" s="233"/>
      <c r="KTJ364" s="233"/>
      <c r="KTK364" s="233"/>
      <c r="KTL364" s="233"/>
      <c r="KTM364" s="233"/>
      <c r="KTN364" s="233"/>
      <c r="KTO364" s="233"/>
      <c r="KTP364" s="233"/>
      <c r="KTQ364" s="233"/>
      <c r="KTR364" s="233"/>
      <c r="KTS364" s="233"/>
      <c r="KTT364" s="233"/>
      <c r="KTU364" s="233"/>
      <c r="KTV364" s="233"/>
      <c r="KTW364" s="233"/>
      <c r="KTX364" s="233"/>
      <c r="KTY364" s="233"/>
      <c r="KTZ364" s="233"/>
      <c r="KUA364" s="233"/>
      <c r="KUB364" s="233"/>
      <c r="KUC364" s="233"/>
      <c r="KUD364" s="233"/>
      <c r="KUE364" s="233"/>
      <c r="KUF364" s="233"/>
      <c r="KUG364" s="233"/>
      <c r="KUH364" s="233"/>
      <c r="KUI364" s="233"/>
      <c r="KUJ364" s="233"/>
      <c r="KUK364" s="233"/>
      <c r="KUL364" s="233"/>
      <c r="KUM364" s="233"/>
      <c r="KUN364" s="233"/>
      <c r="KUO364" s="233"/>
      <c r="KUP364" s="233"/>
      <c r="KUQ364" s="233"/>
      <c r="KUR364" s="233"/>
      <c r="KUS364" s="233"/>
      <c r="KUT364" s="233"/>
      <c r="KUU364" s="233"/>
      <c r="KUV364" s="233"/>
      <c r="KUW364" s="233"/>
      <c r="KUX364" s="233"/>
      <c r="KUY364" s="233"/>
      <c r="KUZ364" s="233"/>
      <c r="KVA364" s="233"/>
      <c r="KVB364" s="233"/>
      <c r="KVC364" s="233"/>
      <c r="KVD364" s="233"/>
      <c r="KVE364" s="233"/>
      <c r="KVF364" s="233"/>
      <c r="KVG364" s="233"/>
      <c r="KVH364" s="233"/>
      <c r="KVI364" s="233"/>
      <c r="KVJ364" s="233"/>
      <c r="KVK364" s="233"/>
      <c r="KVL364" s="233"/>
      <c r="KVM364" s="233"/>
      <c r="KVN364" s="233"/>
      <c r="KVO364" s="233"/>
      <c r="KVP364" s="233"/>
      <c r="KVQ364" s="233"/>
      <c r="KVR364" s="233"/>
      <c r="KVS364" s="233"/>
      <c r="KVT364" s="233"/>
      <c r="KVU364" s="233"/>
      <c r="KVV364" s="233"/>
      <c r="KVW364" s="233"/>
      <c r="KVX364" s="233"/>
      <c r="KVY364" s="233"/>
      <c r="KVZ364" s="233"/>
      <c r="KWA364" s="233"/>
      <c r="KWB364" s="233"/>
      <c r="KWC364" s="233"/>
      <c r="KWD364" s="233"/>
      <c r="KWE364" s="233"/>
      <c r="KWF364" s="233"/>
      <c r="KWG364" s="233"/>
      <c r="KWH364" s="233"/>
      <c r="KWI364" s="233"/>
      <c r="KWJ364" s="233"/>
      <c r="KWK364" s="233"/>
      <c r="KWL364" s="233"/>
      <c r="KWM364" s="233"/>
      <c r="KWN364" s="233"/>
      <c r="KWO364" s="233"/>
      <c r="KWP364" s="233"/>
      <c r="KWQ364" s="233"/>
      <c r="KWR364" s="233"/>
      <c r="KWS364" s="233"/>
      <c r="KWT364" s="233"/>
      <c r="KWU364" s="233"/>
      <c r="KWV364" s="233"/>
      <c r="KWW364" s="233"/>
      <c r="KWX364" s="233"/>
      <c r="KWY364" s="233"/>
      <c r="KWZ364" s="233"/>
      <c r="KXA364" s="233"/>
      <c r="KXB364" s="233"/>
      <c r="KXC364" s="233"/>
      <c r="KXD364" s="233"/>
      <c r="KXE364" s="233"/>
      <c r="KXF364" s="233"/>
      <c r="KXG364" s="233"/>
      <c r="KXH364" s="233"/>
      <c r="KXI364" s="233"/>
      <c r="KXJ364" s="233"/>
      <c r="KXK364" s="233"/>
      <c r="KXL364" s="233"/>
      <c r="KXM364" s="233"/>
      <c r="KXN364" s="233"/>
      <c r="KXO364" s="233"/>
      <c r="KXP364" s="233"/>
      <c r="KXQ364" s="233"/>
      <c r="KXR364" s="233"/>
      <c r="KXS364" s="233"/>
      <c r="KXT364" s="233"/>
      <c r="KXU364" s="233"/>
      <c r="KXV364" s="233"/>
      <c r="KXW364" s="233"/>
      <c r="KXX364" s="233"/>
      <c r="KXY364" s="233"/>
      <c r="KXZ364" s="233"/>
      <c r="KYA364" s="233"/>
      <c r="KYB364" s="233"/>
      <c r="KYC364" s="233"/>
      <c r="KYD364" s="233"/>
      <c r="KYE364" s="233"/>
      <c r="KYF364" s="233"/>
      <c r="KYG364" s="233"/>
      <c r="KYH364" s="233"/>
      <c r="KYI364" s="233"/>
      <c r="KYJ364" s="233"/>
      <c r="KYK364" s="233"/>
      <c r="KYL364" s="233"/>
      <c r="KYM364" s="233"/>
      <c r="KYN364" s="233"/>
      <c r="KYO364" s="233"/>
      <c r="KYP364" s="233"/>
      <c r="KYQ364" s="233"/>
      <c r="KYR364" s="233"/>
      <c r="KYS364" s="233"/>
      <c r="KYT364" s="233"/>
      <c r="KYU364" s="233"/>
      <c r="KYV364" s="233"/>
      <c r="KYW364" s="233"/>
      <c r="KYX364" s="233"/>
      <c r="KYY364" s="233"/>
      <c r="KYZ364" s="233"/>
      <c r="KZA364" s="233"/>
      <c r="KZB364" s="233"/>
      <c r="KZC364" s="233"/>
      <c r="KZD364" s="233"/>
      <c r="KZE364" s="233"/>
      <c r="KZF364" s="233"/>
      <c r="KZG364" s="233"/>
      <c r="KZH364" s="233"/>
      <c r="KZI364" s="233"/>
      <c r="KZJ364" s="233"/>
      <c r="KZK364" s="233"/>
      <c r="KZL364" s="233"/>
      <c r="KZM364" s="233"/>
      <c r="KZN364" s="233"/>
      <c r="KZO364" s="233"/>
      <c r="KZP364" s="233"/>
      <c r="KZQ364" s="233"/>
      <c r="KZR364" s="233"/>
      <c r="KZS364" s="233"/>
      <c r="KZT364" s="233"/>
      <c r="KZU364" s="233"/>
      <c r="KZV364" s="233"/>
      <c r="KZW364" s="233"/>
      <c r="KZX364" s="233"/>
      <c r="KZY364" s="233"/>
      <c r="KZZ364" s="233"/>
      <c r="LAA364" s="233"/>
      <c r="LAB364" s="233"/>
      <c r="LAC364" s="233"/>
      <c r="LAD364" s="233"/>
      <c r="LAE364" s="233"/>
      <c r="LAF364" s="233"/>
      <c r="LAG364" s="233"/>
      <c r="LAH364" s="233"/>
      <c r="LAI364" s="233"/>
      <c r="LAJ364" s="233"/>
      <c r="LAK364" s="233"/>
      <c r="LAL364" s="233"/>
      <c r="LAM364" s="233"/>
      <c r="LAN364" s="233"/>
      <c r="LAO364" s="233"/>
      <c r="LAP364" s="233"/>
      <c r="LAQ364" s="233"/>
      <c r="LAR364" s="233"/>
      <c r="LAS364" s="233"/>
      <c r="LAT364" s="233"/>
      <c r="LAU364" s="233"/>
      <c r="LAV364" s="233"/>
      <c r="LAW364" s="233"/>
      <c r="LAX364" s="233"/>
      <c r="LAY364" s="233"/>
      <c r="LAZ364" s="233"/>
      <c r="LBA364" s="233"/>
      <c r="LBB364" s="233"/>
      <c r="LBC364" s="233"/>
      <c r="LBD364" s="233"/>
      <c r="LBE364" s="233"/>
      <c r="LBF364" s="233"/>
      <c r="LBG364" s="233"/>
      <c r="LBH364" s="233"/>
      <c r="LBI364" s="233"/>
      <c r="LBJ364" s="233"/>
      <c r="LBK364" s="233"/>
      <c r="LBL364" s="233"/>
      <c r="LBM364" s="233"/>
      <c r="LBN364" s="233"/>
      <c r="LBO364" s="233"/>
      <c r="LBP364" s="233"/>
      <c r="LBQ364" s="233"/>
      <c r="LBR364" s="233"/>
      <c r="LBS364" s="233"/>
      <c r="LBT364" s="233"/>
      <c r="LBU364" s="233"/>
      <c r="LBV364" s="233"/>
      <c r="LBW364" s="233"/>
      <c r="LBX364" s="233"/>
      <c r="LBY364" s="233"/>
      <c r="LBZ364" s="233"/>
      <c r="LCA364" s="233"/>
      <c r="LCB364" s="233"/>
      <c r="LCC364" s="233"/>
      <c r="LCD364" s="233"/>
      <c r="LCE364" s="233"/>
      <c r="LCF364" s="233"/>
      <c r="LCG364" s="233"/>
      <c r="LCH364" s="233"/>
      <c r="LCI364" s="233"/>
      <c r="LCJ364" s="233"/>
      <c r="LCK364" s="233"/>
      <c r="LCL364" s="233"/>
      <c r="LCM364" s="233"/>
      <c r="LCN364" s="233"/>
      <c r="LCO364" s="233"/>
      <c r="LCP364" s="233"/>
      <c r="LCQ364" s="233"/>
      <c r="LCR364" s="233"/>
      <c r="LCS364" s="233"/>
      <c r="LCT364" s="233"/>
      <c r="LCU364" s="233"/>
      <c r="LCV364" s="233"/>
      <c r="LCW364" s="233"/>
      <c r="LCX364" s="233"/>
      <c r="LCY364" s="233"/>
      <c r="LCZ364" s="233"/>
      <c r="LDA364" s="233"/>
      <c r="LDB364" s="233"/>
      <c r="LDC364" s="233"/>
      <c r="LDD364" s="233"/>
      <c r="LDE364" s="233"/>
      <c r="LDF364" s="233"/>
      <c r="LDG364" s="233"/>
      <c r="LDH364" s="233"/>
      <c r="LDI364" s="233"/>
      <c r="LDJ364" s="233"/>
      <c r="LDK364" s="233"/>
      <c r="LDL364" s="233"/>
      <c r="LDM364" s="233"/>
      <c r="LDN364" s="233"/>
      <c r="LDO364" s="233"/>
      <c r="LDP364" s="233"/>
      <c r="LDQ364" s="233"/>
      <c r="LDR364" s="233"/>
      <c r="LDS364" s="233"/>
      <c r="LDT364" s="233"/>
      <c r="LDU364" s="233"/>
      <c r="LDV364" s="233"/>
      <c r="LDW364" s="233"/>
      <c r="LDX364" s="233"/>
      <c r="LDY364" s="233"/>
      <c r="LDZ364" s="233"/>
      <c r="LEA364" s="233"/>
      <c r="LEB364" s="233"/>
      <c r="LEC364" s="233"/>
      <c r="LED364" s="233"/>
      <c r="LEE364" s="233"/>
      <c r="LEF364" s="233"/>
      <c r="LEG364" s="233"/>
      <c r="LEH364" s="233"/>
      <c r="LEI364" s="233"/>
      <c r="LEJ364" s="233"/>
      <c r="LEK364" s="233"/>
      <c r="LEL364" s="233"/>
      <c r="LEM364" s="233"/>
      <c r="LEN364" s="233"/>
      <c r="LEO364" s="233"/>
      <c r="LEP364" s="233"/>
      <c r="LEQ364" s="233"/>
      <c r="LER364" s="233"/>
      <c r="LES364" s="233"/>
      <c r="LET364" s="233"/>
      <c r="LEU364" s="233"/>
      <c r="LEV364" s="233"/>
      <c r="LEW364" s="233"/>
      <c r="LEX364" s="233"/>
      <c r="LEY364" s="233"/>
      <c r="LEZ364" s="233"/>
      <c r="LFA364" s="233"/>
      <c r="LFB364" s="233"/>
      <c r="LFC364" s="233"/>
      <c r="LFD364" s="233"/>
      <c r="LFE364" s="233"/>
      <c r="LFF364" s="233"/>
      <c r="LFG364" s="233"/>
      <c r="LFH364" s="233"/>
      <c r="LFI364" s="233"/>
      <c r="LFJ364" s="233"/>
      <c r="LFK364" s="233"/>
      <c r="LFL364" s="233"/>
      <c r="LFM364" s="233"/>
      <c r="LFN364" s="233"/>
      <c r="LFO364" s="233"/>
      <c r="LFP364" s="233"/>
      <c r="LFQ364" s="233"/>
      <c r="LFR364" s="233"/>
      <c r="LFS364" s="233"/>
      <c r="LFT364" s="233"/>
      <c r="LFU364" s="233"/>
      <c r="LFV364" s="233"/>
      <c r="LFW364" s="233"/>
      <c r="LFX364" s="233"/>
      <c r="LFY364" s="233"/>
      <c r="LFZ364" s="233"/>
      <c r="LGA364" s="233"/>
      <c r="LGB364" s="233"/>
      <c r="LGC364" s="233"/>
      <c r="LGD364" s="233"/>
      <c r="LGE364" s="233"/>
      <c r="LGF364" s="233"/>
      <c r="LGG364" s="233"/>
      <c r="LGH364" s="233"/>
      <c r="LGI364" s="233"/>
      <c r="LGJ364" s="233"/>
      <c r="LGK364" s="233"/>
      <c r="LGL364" s="233"/>
      <c r="LGM364" s="233"/>
      <c r="LGN364" s="233"/>
      <c r="LGO364" s="233"/>
      <c r="LGP364" s="233"/>
      <c r="LGQ364" s="233"/>
      <c r="LGR364" s="233"/>
      <c r="LGS364" s="233"/>
      <c r="LGT364" s="233"/>
      <c r="LGU364" s="233"/>
      <c r="LGV364" s="233"/>
      <c r="LGW364" s="233"/>
      <c r="LGX364" s="233"/>
      <c r="LGY364" s="233"/>
      <c r="LGZ364" s="233"/>
      <c r="LHA364" s="233"/>
      <c r="LHB364" s="233"/>
      <c r="LHC364" s="233"/>
      <c r="LHD364" s="233"/>
      <c r="LHE364" s="233"/>
      <c r="LHF364" s="233"/>
      <c r="LHG364" s="233"/>
      <c r="LHH364" s="233"/>
      <c r="LHI364" s="233"/>
      <c r="LHJ364" s="233"/>
      <c r="LHK364" s="233"/>
      <c r="LHL364" s="233"/>
      <c r="LHM364" s="233"/>
      <c r="LHN364" s="233"/>
      <c r="LHO364" s="233"/>
      <c r="LHP364" s="233"/>
      <c r="LHQ364" s="233"/>
      <c r="LHR364" s="233"/>
      <c r="LHS364" s="233"/>
      <c r="LHT364" s="233"/>
      <c r="LHU364" s="233"/>
      <c r="LHV364" s="233"/>
      <c r="LHW364" s="233"/>
      <c r="LHX364" s="233"/>
      <c r="LHY364" s="233"/>
      <c r="LHZ364" s="233"/>
      <c r="LIA364" s="233"/>
      <c r="LIB364" s="233"/>
      <c r="LIC364" s="233"/>
      <c r="LID364" s="233"/>
      <c r="LIE364" s="233"/>
      <c r="LIF364" s="233"/>
      <c r="LIG364" s="233"/>
      <c r="LIH364" s="233"/>
      <c r="LII364" s="233"/>
      <c r="LIJ364" s="233"/>
      <c r="LIK364" s="233"/>
      <c r="LIL364" s="233"/>
      <c r="LIM364" s="233"/>
      <c r="LIN364" s="233"/>
      <c r="LIO364" s="233"/>
      <c r="LIP364" s="233"/>
      <c r="LIQ364" s="233"/>
      <c r="LIR364" s="233"/>
      <c r="LIS364" s="233"/>
      <c r="LIT364" s="233"/>
      <c r="LIU364" s="233"/>
      <c r="LIV364" s="233"/>
      <c r="LIW364" s="233"/>
      <c r="LIX364" s="233"/>
      <c r="LIY364" s="233"/>
      <c r="LIZ364" s="233"/>
      <c r="LJA364" s="233"/>
      <c r="LJB364" s="233"/>
      <c r="LJC364" s="233"/>
      <c r="LJD364" s="233"/>
      <c r="LJE364" s="233"/>
      <c r="LJF364" s="233"/>
      <c r="LJG364" s="233"/>
      <c r="LJH364" s="233"/>
      <c r="LJI364" s="233"/>
      <c r="LJJ364" s="233"/>
      <c r="LJK364" s="233"/>
      <c r="LJL364" s="233"/>
      <c r="LJM364" s="233"/>
      <c r="LJN364" s="233"/>
      <c r="LJO364" s="233"/>
      <c r="LJP364" s="233"/>
      <c r="LJQ364" s="233"/>
      <c r="LJR364" s="233"/>
      <c r="LJS364" s="233"/>
      <c r="LJT364" s="233"/>
      <c r="LJU364" s="233"/>
      <c r="LJV364" s="233"/>
      <c r="LJW364" s="233"/>
      <c r="LJX364" s="233"/>
      <c r="LJY364" s="233"/>
      <c r="LJZ364" s="233"/>
      <c r="LKA364" s="233"/>
      <c r="LKB364" s="233"/>
      <c r="LKC364" s="233"/>
      <c r="LKD364" s="233"/>
      <c r="LKE364" s="233"/>
      <c r="LKF364" s="233"/>
      <c r="LKG364" s="233"/>
      <c r="LKH364" s="233"/>
      <c r="LKI364" s="233"/>
      <c r="LKJ364" s="233"/>
      <c r="LKK364" s="233"/>
      <c r="LKL364" s="233"/>
      <c r="LKM364" s="233"/>
      <c r="LKN364" s="233"/>
      <c r="LKO364" s="233"/>
      <c r="LKP364" s="233"/>
      <c r="LKQ364" s="233"/>
      <c r="LKR364" s="233"/>
      <c r="LKS364" s="233"/>
      <c r="LKT364" s="233"/>
      <c r="LKU364" s="233"/>
      <c r="LKV364" s="233"/>
      <c r="LKW364" s="233"/>
      <c r="LKX364" s="233"/>
      <c r="LKY364" s="233"/>
      <c r="LKZ364" s="233"/>
      <c r="LLA364" s="233"/>
      <c r="LLB364" s="233"/>
      <c r="LLC364" s="233"/>
      <c r="LLD364" s="233"/>
      <c r="LLE364" s="233"/>
      <c r="LLF364" s="233"/>
      <c r="LLG364" s="233"/>
      <c r="LLH364" s="233"/>
      <c r="LLI364" s="233"/>
      <c r="LLJ364" s="233"/>
      <c r="LLK364" s="233"/>
      <c r="LLL364" s="233"/>
      <c r="LLM364" s="233"/>
      <c r="LLN364" s="233"/>
      <c r="LLO364" s="233"/>
      <c r="LLP364" s="233"/>
      <c r="LLQ364" s="233"/>
      <c r="LLR364" s="233"/>
      <c r="LLS364" s="233"/>
      <c r="LLT364" s="233"/>
      <c r="LLU364" s="233"/>
      <c r="LLV364" s="233"/>
      <c r="LLW364" s="233"/>
      <c r="LLX364" s="233"/>
      <c r="LLY364" s="233"/>
      <c r="LLZ364" s="233"/>
      <c r="LMA364" s="233"/>
      <c r="LMB364" s="233"/>
      <c r="LMC364" s="233"/>
      <c r="LMD364" s="233"/>
      <c r="LME364" s="233"/>
      <c r="LMF364" s="233"/>
      <c r="LMG364" s="233"/>
      <c r="LMH364" s="233"/>
      <c r="LMI364" s="233"/>
      <c r="LMJ364" s="233"/>
      <c r="LMK364" s="233"/>
      <c r="LML364" s="233"/>
      <c r="LMM364" s="233"/>
      <c r="LMN364" s="233"/>
      <c r="LMO364" s="233"/>
      <c r="LMP364" s="233"/>
      <c r="LMQ364" s="233"/>
      <c r="LMR364" s="233"/>
      <c r="LMS364" s="233"/>
      <c r="LMT364" s="233"/>
      <c r="LMU364" s="233"/>
      <c r="LMV364" s="233"/>
      <c r="LMW364" s="233"/>
      <c r="LMX364" s="233"/>
      <c r="LMY364" s="233"/>
      <c r="LMZ364" s="233"/>
      <c r="LNA364" s="233"/>
      <c r="LNB364" s="233"/>
      <c r="LNC364" s="233"/>
      <c r="LND364" s="233"/>
      <c r="LNE364" s="233"/>
      <c r="LNF364" s="233"/>
      <c r="LNG364" s="233"/>
      <c r="LNH364" s="233"/>
      <c r="LNI364" s="233"/>
      <c r="LNJ364" s="233"/>
      <c r="LNK364" s="233"/>
      <c r="LNL364" s="233"/>
      <c r="LNM364" s="233"/>
      <c r="LNN364" s="233"/>
      <c r="LNO364" s="233"/>
      <c r="LNP364" s="233"/>
      <c r="LNQ364" s="233"/>
      <c r="LNR364" s="233"/>
      <c r="LNS364" s="233"/>
      <c r="LNT364" s="233"/>
      <c r="LNU364" s="233"/>
      <c r="LNV364" s="233"/>
      <c r="LNW364" s="233"/>
      <c r="LNX364" s="233"/>
      <c r="LNY364" s="233"/>
      <c r="LNZ364" s="233"/>
      <c r="LOA364" s="233"/>
      <c r="LOB364" s="233"/>
      <c r="LOC364" s="233"/>
      <c r="LOD364" s="233"/>
      <c r="LOE364" s="233"/>
      <c r="LOF364" s="233"/>
      <c r="LOG364" s="233"/>
      <c r="LOH364" s="233"/>
      <c r="LOI364" s="233"/>
      <c r="LOJ364" s="233"/>
      <c r="LOK364" s="233"/>
      <c r="LOL364" s="233"/>
      <c r="LOM364" s="233"/>
      <c r="LON364" s="233"/>
      <c r="LOO364" s="233"/>
      <c r="LOP364" s="233"/>
      <c r="LOQ364" s="233"/>
      <c r="LOR364" s="233"/>
      <c r="LOS364" s="233"/>
      <c r="LOT364" s="233"/>
      <c r="LOU364" s="233"/>
      <c r="LOV364" s="233"/>
      <c r="LOW364" s="233"/>
      <c r="LOX364" s="233"/>
      <c r="LOY364" s="233"/>
      <c r="LOZ364" s="233"/>
      <c r="LPA364" s="233"/>
      <c r="LPB364" s="233"/>
      <c r="LPC364" s="233"/>
      <c r="LPD364" s="233"/>
      <c r="LPE364" s="233"/>
      <c r="LPF364" s="233"/>
      <c r="LPG364" s="233"/>
      <c r="LPH364" s="233"/>
      <c r="LPI364" s="233"/>
      <c r="LPJ364" s="233"/>
      <c r="LPK364" s="233"/>
      <c r="LPL364" s="233"/>
      <c r="LPM364" s="233"/>
      <c r="LPN364" s="233"/>
      <c r="LPO364" s="233"/>
      <c r="LPP364" s="233"/>
      <c r="LPQ364" s="233"/>
      <c r="LPR364" s="233"/>
      <c r="LPS364" s="233"/>
      <c r="LPT364" s="233"/>
      <c r="LPU364" s="233"/>
      <c r="LPV364" s="233"/>
      <c r="LPW364" s="233"/>
      <c r="LPX364" s="233"/>
      <c r="LPY364" s="233"/>
      <c r="LPZ364" s="233"/>
      <c r="LQA364" s="233"/>
      <c r="LQB364" s="233"/>
      <c r="LQC364" s="233"/>
      <c r="LQD364" s="233"/>
      <c r="LQE364" s="233"/>
      <c r="LQF364" s="233"/>
      <c r="LQG364" s="233"/>
      <c r="LQH364" s="233"/>
      <c r="LQI364" s="233"/>
      <c r="LQJ364" s="233"/>
      <c r="LQK364" s="233"/>
      <c r="LQL364" s="233"/>
      <c r="LQM364" s="233"/>
      <c r="LQN364" s="233"/>
      <c r="LQO364" s="233"/>
      <c r="LQP364" s="233"/>
      <c r="LQQ364" s="233"/>
      <c r="LQR364" s="233"/>
      <c r="LQS364" s="233"/>
      <c r="LQT364" s="233"/>
      <c r="LQU364" s="233"/>
      <c r="LQV364" s="233"/>
      <c r="LQW364" s="233"/>
      <c r="LQX364" s="233"/>
      <c r="LQY364" s="233"/>
      <c r="LQZ364" s="233"/>
      <c r="LRA364" s="233"/>
      <c r="LRB364" s="233"/>
      <c r="LRC364" s="233"/>
      <c r="LRD364" s="233"/>
      <c r="LRE364" s="233"/>
      <c r="LRF364" s="233"/>
      <c r="LRG364" s="233"/>
      <c r="LRH364" s="233"/>
      <c r="LRI364" s="233"/>
      <c r="LRJ364" s="233"/>
      <c r="LRK364" s="233"/>
      <c r="LRL364" s="233"/>
      <c r="LRM364" s="233"/>
      <c r="LRN364" s="233"/>
      <c r="LRO364" s="233"/>
      <c r="LRP364" s="233"/>
      <c r="LRQ364" s="233"/>
      <c r="LRR364" s="233"/>
      <c r="LRS364" s="233"/>
      <c r="LRT364" s="233"/>
      <c r="LRU364" s="233"/>
      <c r="LRV364" s="233"/>
      <c r="LRW364" s="233"/>
      <c r="LRX364" s="233"/>
      <c r="LRY364" s="233"/>
      <c r="LRZ364" s="233"/>
      <c r="LSA364" s="233"/>
      <c r="LSB364" s="233"/>
      <c r="LSC364" s="233"/>
      <c r="LSD364" s="233"/>
      <c r="LSE364" s="233"/>
      <c r="LSF364" s="233"/>
      <c r="LSG364" s="233"/>
      <c r="LSH364" s="233"/>
      <c r="LSI364" s="233"/>
      <c r="LSJ364" s="233"/>
      <c r="LSK364" s="233"/>
      <c r="LSL364" s="233"/>
      <c r="LSM364" s="233"/>
      <c r="LSN364" s="233"/>
      <c r="LSO364" s="233"/>
      <c r="LSP364" s="233"/>
      <c r="LSQ364" s="233"/>
      <c r="LSR364" s="233"/>
      <c r="LSS364" s="233"/>
      <c r="LST364" s="233"/>
      <c r="LSU364" s="233"/>
      <c r="LSV364" s="233"/>
      <c r="LSW364" s="233"/>
      <c r="LSX364" s="233"/>
      <c r="LSY364" s="233"/>
      <c r="LSZ364" s="233"/>
      <c r="LTA364" s="233"/>
      <c r="LTB364" s="233"/>
      <c r="LTC364" s="233"/>
      <c r="LTD364" s="233"/>
      <c r="LTE364" s="233"/>
      <c r="LTF364" s="233"/>
      <c r="LTG364" s="233"/>
      <c r="LTH364" s="233"/>
      <c r="LTI364" s="233"/>
      <c r="LTJ364" s="233"/>
      <c r="LTK364" s="233"/>
      <c r="LTL364" s="233"/>
      <c r="LTM364" s="233"/>
      <c r="LTN364" s="233"/>
      <c r="LTO364" s="233"/>
      <c r="LTP364" s="233"/>
      <c r="LTQ364" s="233"/>
      <c r="LTR364" s="233"/>
      <c r="LTS364" s="233"/>
      <c r="LTT364" s="233"/>
      <c r="LTU364" s="233"/>
      <c r="LTV364" s="233"/>
      <c r="LTW364" s="233"/>
      <c r="LTX364" s="233"/>
      <c r="LTY364" s="233"/>
      <c r="LTZ364" s="233"/>
      <c r="LUA364" s="233"/>
      <c r="LUB364" s="233"/>
      <c r="LUC364" s="233"/>
      <c r="LUD364" s="233"/>
      <c r="LUE364" s="233"/>
      <c r="LUF364" s="233"/>
      <c r="LUG364" s="233"/>
      <c r="LUH364" s="233"/>
      <c r="LUI364" s="233"/>
      <c r="LUJ364" s="233"/>
      <c r="LUK364" s="233"/>
      <c r="LUL364" s="233"/>
      <c r="LUM364" s="233"/>
      <c r="LUN364" s="233"/>
      <c r="LUO364" s="233"/>
      <c r="LUP364" s="233"/>
      <c r="LUQ364" s="233"/>
      <c r="LUR364" s="233"/>
      <c r="LUS364" s="233"/>
      <c r="LUT364" s="233"/>
      <c r="LUU364" s="233"/>
      <c r="LUV364" s="233"/>
      <c r="LUW364" s="233"/>
      <c r="LUX364" s="233"/>
      <c r="LUY364" s="233"/>
      <c r="LUZ364" s="233"/>
      <c r="LVA364" s="233"/>
      <c r="LVB364" s="233"/>
      <c r="LVC364" s="233"/>
      <c r="LVD364" s="233"/>
      <c r="LVE364" s="233"/>
      <c r="LVF364" s="233"/>
      <c r="LVG364" s="233"/>
      <c r="LVH364" s="233"/>
      <c r="LVI364" s="233"/>
      <c r="LVJ364" s="233"/>
      <c r="LVK364" s="233"/>
      <c r="LVL364" s="233"/>
      <c r="LVM364" s="233"/>
      <c r="LVN364" s="233"/>
      <c r="LVO364" s="233"/>
      <c r="LVP364" s="233"/>
      <c r="LVQ364" s="233"/>
      <c r="LVR364" s="233"/>
      <c r="LVS364" s="233"/>
      <c r="LVT364" s="233"/>
      <c r="LVU364" s="233"/>
      <c r="LVV364" s="233"/>
      <c r="LVW364" s="233"/>
      <c r="LVX364" s="233"/>
      <c r="LVY364" s="233"/>
      <c r="LVZ364" s="233"/>
      <c r="LWA364" s="233"/>
      <c r="LWB364" s="233"/>
      <c r="LWC364" s="233"/>
      <c r="LWD364" s="233"/>
      <c r="LWE364" s="233"/>
      <c r="LWF364" s="233"/>
      <c r="LWG364" s="233"/>
      <c r="LWH364" s="233"/>
      <c r="LWI364" s="233"/>
      <c r="LWJ364" s="233"/>
      <c r="LWK364" s="233"/>
      <c r="LWL364" s="233"/>
      <c r="LWM364" s="233"/>
      <c r="LWN364" s="233"/>
      <c r="LWO364" s="233"/>
      <c r="LWP364" s="233"/>
      <c r="LWQ364" s="233"/>
      <c r="LWR364" s="233"/>
      <c r="LWS364" s="233"/>
      <c r="LWT364" s="233"/>
      <c r="LWU364" s="233"/>
      <c r="LWV364" s="233"/>
      <c r="LWW364" s="233"/>
      <c r="LWX364" s="233"/>
      <c r="LWY364" s="233"/>
      <c r="LWZ364" s="233"/>
      <c r="LXA364" s="233"/>
      <c r="LXB364" s="233"/>
      <c r="LXC364" s="233"/>
      <c r="LXD364" s="233"/>
      <c r="LXE364" s="233"/>
      <c r="LXF364" s="233"/>
      <c r="LXG364" s="233"/>
      <c r="LXH364" s="233"/>
      <c r="LXI364" s="233"/>
      <c r="LXJ364" s="233"/>
      <c r="LXK364" s="233"/>
      <c r="LXL364" s="233"/>
      <c r="LXM364" s="233"/>
      <c r="LXN364" s="233"/>
      <c r="LXO364" s="233"/>
      <c r="LXP364" s="233"/>
      <c r="LXQ364" s="233"/>
      <c r="LXR364" s="233"/>
      <c r="LXS364" s="233"/>
      <c r="LXT364" s="233"/>
      <c r="LXU364" s="233"/>
      <c r="LXV364" s="233"/>
      <c r="LXW364" s="233"/>
      <c r="LXX364" s="233"/>
      <c r="LXY364" s="233"/>
      <c r="LXZ364" s="233"/>
      <c r="LYA364" s="233"/>
      <c r="LYB364" s="233"/>
      <c r="LYC364" s="233"/>
      <c r="LYD364" s="233"/>
      <c r="LYE364" s="233"/>
      <c r="LYF364" s="233"/>
      <c r="LYG364" s="233"/>
      <c r="LYH364" s="233"/>
      <c r="LYI364" s="233"/>
      <c r="LYJ364" s="233"/>
      <c r="LYK364" s="233"/>
      <c r="LYL364" s="233"/>
      <c r="LYM364" s="233"/>
      <c r="LYN364" s="233"/>
      <c r="LYO364" s="233"/>
      <c r="LYP364" s="233"/>
      <c r="LYQ364" s="233"/>
      <c r="LYR364" s="233"/>
      <c r="LYS364" s="233"/>
      <c r="LYT364" s="233"/>
      <c r="LYU364" s="233"/>
      <c r="LYV364" s="233"/>
      <c r="LYW364" s="233"/>
      <c r="LYX364" s="233"/>
      <c r="LYY364" s="233"/>
      <c r="LYZ364" s="233"/>
      <c r="LZA364" s="233"/>
      <c r="LZB364" s="233"/>
      <c r="LZC364" s="233"/>
      <c r="LZD364" s="233"/>
      <c r="LZE364" s="233"/>
      <c r="LZF364" s="233"/>
      <c r="LZG364" s="233"/>
      <c r="LZH364" s="233"/>
      <c r="LZI364" s="233"/>
      <c r="LZJ364" s="233"/>
      <c r="LZK364" s="233"/>
      <c r="LZL364" s="233"/>
      <c r="LZM364" s="233"/>
      <c r="LZN364" s="233"/>
      <c r="LZO364" s="233"/>
      <c r="LZP364" s="233"/>
      <c r="LZQ364" s="233"/>
      <c r="LZR364" s="233"/>
      <c r="LZS364" s="233"/>
      <c r="LZT364" s="233"/>
      <c r="LZU364" s="233"/>
      <c r="LZV364" s="233"/>
      <c r="LZW364" s="233"/>
      <c r="LZX364" s="233"/>
      <c r="LZY364" s="233"/>
      <c r="LZZ364" s="233"/>
      <c r="MAA364" s="233"/>
      <c r="MAB364" s="233"/>
      <c r="MAC364" s="233"/>
      <c r="MAD364" s="233"/>
      <c r="MAE364" s="233"/>
      <c r="MAF364" s="233"/>
      <c r="MAG364" s="233"/>
      <c r="MAH364" s="233"/>
      <c r="MAI364" s="233"/>
      <c r="MAJ364" s="233"/>
      <c r="MAK364" s="233"/>
      <c r="MAL364" s="233"/>
      <c r="MAM364" s="233"/>
      <c r="MAN364" s="233"/>
      <c r="MAO364" s="233"/>
      <c r="MAP364" s="233"/>
      <c r="MAQ364" s="233"/>
      <c r="MAR364" s="233"/>
      <c r="MAS364" s="233"/>
      <c r="MAT364" s="233"/>
      <c r="MAU364" s="233"/>
      <c r="MAV364" s="233"/>
      <c r="MAW364" s="233"/>
      <c r="MAX364" s="233"/>
      <c r="MAY364" s="233"/>
      <c r="MAZ364" s="233"/>
      <c r="MBA364" s="233"/>
      <c r="MBB364" s="233"/>
      <c r="MBC364" s="233"/>
      <c r="MBD364" s="233"/>
      <c r="MBE364" s="233"/>
      <c r="MBF364" s="233"/>
      <c r="MBG364" s="233"/>
      <c r="MBH364" s="233"/>
      <c r="MBI364" s="233"/>
      <c r="MBJ364" s="233"/>
      <c r="MBK364" s="233"/>
      <c r="MBL364" s="233"/>
      <c r="MBM364" s="233"/>
      <c r="MBN364" s="233"/>
      <c r="MBO364" s="233"/>
      <c r="MBP364" s="233"/>
      <c r="MBQ364" s="233"/>
      <c r="MBR364" s="233"/>
      <c r="MBS364" s="233"/>
      <c r="MBT364" s="233"/>
      <c r="MBU364" s="233"/>
      <c r="MBV364" s="233"/>
      <c r="MBW364" s="233"/>
      <c r="MBX364" s="233"/>
      <c r="MBY364" s="233"/>
      <c r="MBZ364" s="233"/>
      <c r="MCA364" s="233"/>
      <c r="MCB364" s="233"/>
      <c r="MCC364" s="233"/>
      <c r="MCD364" s="233"/>
      <c r="MCE364" s="233"/>
      <c r="MCF364" s="233"/>
      <c r="MCG364" s="233"/>
      <c r="MCH364" s="233"/>
      <c r="MCI364" s="233"/>
      <c r="MCJ364" s="233"/>
      <c r="MCK364" s="233"/>
      <c r="MCL364" s="233"/>
      <c r="MCM364" s="233"/>
      <c r="MCN364" s="233"/>
      <c r="MCO364" s="233"/>
      <c r="MCP364" s="233"/>
      <c r="MCQ364" s="233"/>
      <c r="MCR364" s="233"/>
      <c r="MCS364" s="233"/>
      <c r="MCT364" s="233"/>
      <c r="MCU364" s="233"/>
      <c r="MCV364" s="233"/>
      <c r="MCW364" s="233"/>
      <c r="MCX364" s="233"/>
      <c r="MCY364" s="233"/>
      <c r="MCZ364" s="233"/>
      <c r="MDA364" s="233"/>
      <c r="MDB364" s="233"/>
      <c r="MDC364" s="233"/>
      <c r="MDD364" s="233"/>
      <c r="MDE364" s="233"/>
      <c r="MDF364" s="233"/>
      <c r="MDG364" s="233"/>
      <c r="MDH364" s="233"/>
      <c r="MDI364" s="233"/>
      <c r="MDJ364" s="233"/>
      <c r="MDK364" s="233"/>
      <c r="MDL364" s="233"/>
      <c r="MDM364" s="233"/>
      <c r="MDN364" s="233"/>
      <c r="MDO364" s="233"/>
      <c r="MDP364" s="233"/>
      <c r="MDQ364" s="233"/>
      <c r="MDR364" s="233"/>
      <c r="MDS364" s="233"/>
      <c r="MDT364" s="233"/>
      <c r="MDU364" s="233"/>
      <c r="MDV364" s="233"/>
      <c r="MDW364" s="233"/>
      <c r="MDX364" s="233"/>
      <c r="MDY364" s="233"/>
      <c r="MDZ364" s="233"/>
      <c r="MEA364" s="233"/>
      <c r="MEB364" s="233"/>
      <c r="MEC364" s="233"/>
      <c r="MED364" s="233"/>
      <c r="MEE364" s="233"/>
      <c r="MEF364" s="233"/>
      <c r="MEG364" s="233"/>
      <c r="MEH364" s="233"/>
      <c r="MEI364" s="233"/>
      <c r="MEJ364" s="233"/>
      <c r="MEK364" s="233"/>
      <c r="MEL364" s="233"/>
      <c r="MEM364" s="233"/>
      <c r="MEN364" s="233"/>
      <c r="MEO364" s="233"/>
      <c r="MEP364" s="233"/>
      <c r="MEQ364" s="233"/>
      <c r="MER364" s="233"/>
      <c r="MES364" s="233"/>
      <c r="MET364" s="233"/>
      <c r="MEU364" s="233"/>
      <c r="MEV364" s="233"/>
      <c r="MEW364" s="233"/>
      <c r="MEX364" s="233"/>
      <c r="MEY364" s="233"/>
      <c r="MEZ364" s="233"/>
      <c r="MFA364" s="233"/>
      <c r="MFB364" s="233"/>
      <c r="MFC364" s="233"/>
      <c r="MFD364" s="233"/>
      <c r="MFE364" s="233"/>
      <c r="MFF364" s="233"/>
      <c r="MFG364" s="233"/>
      <c r="MFH364" s="233"/>
      <c r="MFI364" s="233"/>
      <c r="MFJ364" s="233"/>
      <c r="MFK364" s="233"/>
      <c r="MFL364" s="233"/>
      <c r="MFM364" s="233"/>
      <c r="MFN364" s="233"/>
      <c r="MFO364" s="233"/>
      <c r="MFP364" s="233"/>
      <c r="MFQ364" s="233"/>
      <c r="MFR364" s="233"/>
      <c r="MFS364" s="233"/>
      <c r="MFT364" s="233"/>
      <c r="MFU364" s="233"/>
      <c r="MFV364" s="233"/>
      <c r="MFW364" s="233"/>
      <c r="MFX364" s="233"/>
      <c r="MFY364" s="233"/>
      <c r="MFZ364" s="233"/>
      <c r="MGA364" s="233"/>
      <c r="MGB364" s="233"/>
      <c r="MGC364" s="233"/>
      <c r="MGD364" s="233"/>
      <c r="MGE364" s="233"/>
      <c r="MGF364" s="233"/>
      <c r="MGG364" s="233"/>
      <c r="MGH364" s="233"/>
      <c r="MGI364" s="233"/>
      <c r="MGJ364" s="233"/>
      <c r="MGK364" s="233"/>
      <c r="MGL364" s="233"/>
      <c r="MGM364" s="233"/>
      <c r="MGN364" s="233"/>
      <c r="MGO364" s="233"/>
      <c r="MGP364" s="233"/>
      <c r="MGQ364" s="233"/>
      <c r="MGR364" s="233"/>
      <c r="MGS364" s="233"/>
      <c r="MGT364" s="233"/>
      <c r="MGU364" s="233"/>
      <c r="MGV364" s="233"/>
      <c r="MGW364" s="233"/>
      <c r="MGX364" s="233"/>
      <c r="MGY364" s="233"/>
      <c r="MGZ364" s="233"/>
      <c r="MHA364" s="233"/>
      <c r="MHB364" s="233"/>
      <c r="MHC364" s="233"/>
      <c r="MHD364" s="233"/>
      <c r="MHE364" s="233"/>
      <c r="MHF364" s="233"/>
      <c r="MHG364" s="233"/>
      <c r="MHH364" s="233"/>
      <c r="MHI364" s="233"/>
      <c r="MHJ364" s="233"/>
      <c r="MHK364" s="233"/>
      <c r="MHL364" s="233"/>
      <c r="MHM364" s="233"/>
      <c r="MHN364" s="233"/>
      <c r="MHO364" s="233"/>
      <c r="MHP364" s="233"/>
      <c r="MHQ364" s="233"/>
      <c r="MHR364" s="233"/>
      <c r="MHS364" s="233"/>
      <c r="MHT364" s="233"/>
      <c r="MHU364" s="233"/>
      <c r="MHV364" s="233"/>
      <c r="MHW364" s="233"/>
      <c r="MHX364" s="233"/>
      <c r="MHY364" s="233"/>
      <c r="MHZ364" s="233"/>
      <c r="MIA364" s="233"/>
      <c r="MIB364" s="233"/>
      <c r="MIC364" s="233"/>
      <c r="MID364" s="233"/>
      <c r="MIE364" s="233"/>
      <c r="MIF364" s="233"/>
      <c r="MIG364" s="233"/>
      <c r="MIH364" s="233"/>
      <c r="MII364" s="233"/>
      <c r="MIJ364" s="233"/>
      <c r="MIK364" s="233"/>
      <c r="MIL364" s="233"/>
      <c r="MIM364" s="233"/>
      <c r="MIN364" s="233"/>
      <c r="MIO364" s="233"/>
      <c r="MIP364" s="233"/>
      <c r="MIQ364" s="233"/>
      <c r="MIR364" s="233"/>
      <c r="MIS364" s="233"/>
      <c r="MIT364" s="233"/>
      <c r="MIU364" s="233"/>
      <c r="MIV364" s="233"/>
      <c r="MIW364" s="233"/>
      <c r="MIX364" s="233"/>
      <c r="MIY364" s="233"/>
      <c r="MIZ364" s="233"/>
      <c r="MJA364" s="233"/>
      <c r="MJB364" s="233"/>
      <c r="MJC364" s="233"/>
      <c r="MJD364" s="233"/>
      <c r="MJE364" s="233"/>
      <c r="MJF364" s="233"/>
      <c r="MJG364" s="233"/>
      <c r="MJH364" s="233"/>
      <c r="MJI364" s="233"/>
      <c r="MJJ364" s="233"/>
      <c r="MJK364" s="233"/>
      <c r="MJL364" s="233"/>
      <c r="MJM364" s="233"/>
      <c r="MJN364" s="233"/>
      <c r="MJO364" s="233"/>
      <c r="MJP364" s="233"/>
      <c r="MJQ364" s="233"/>
      <c r="MJR364" s="233"/>
      <c r="MJS364" s="233"/>
      <c r="MJT364" s="233"/>
      <c r="MJU364" s="233"/>
      <c r="MJV364" s="233"/>
      <c r="MJW364" s="233"/>
      <c r="MJX364" s="233"/>
      <c r="MJY364" s="233"/>
      <c r="MJZ364" s="233"/>
      <c r="MKA364" s="233"/>
      <c r="MKB364" s="233"/>
      <c r="MKC364" s="233"/>
      <c r="MKD364" s="233"/>
      <c r="MKE364" s="233"/>
      <c r="MKF364" s="233"/>
      <c r="MKG364" s="233"/>
      <c r="MKH364" s="233"/>
      <c r="MKI364" s="233"/>
      <c r="MKJ364" s="233"/>
      <c r="MKK364" s="233"/>
      <c r="MKL364" s="233"/>
      <c r="MKM364" s="233"/>
      <c r="MKN364" s="233"/>
      <c r="MKO364" s="233"/>
      <c r="MKP364" s="233"/>
      <c r="MKQ364" s="233"/>
      <c r="MKR364" s="233"/>
      <c r="MKS364" s="233"/>
      <c r="MKT364" s="233"/>
      <c r="MKU364" s="233"/>
      <c r="MKV364" s="233"/>
      <c r="MKW364" s="233"/>
      <c r="MKX364" s="233"/>
      <c r="MKY364" s="233"/>
      <c r="MKZ364" s="233"/>
      <c r="MLA364" s="233"/>
      <c r="MLB364" s="233"/>
      <c r="MLC364" s="233"/>
      <c r="MLD364" s="233"/>
      <c r="MLE364" s="233"/>
      <c r="MLF364" s="233"/>
      <c r="MLG364" s="233"/>
      <c r="MLH364" s="233"/>
      <c r="MLI364" s="233"/>
      <c r="MLJ364" s="233"/>
      <c r="MLK364" s="233"/>
      <c r="MLL364" s="233"/>
      <c r="MLM364" s="233"/>
      <c r="MLN364" s="233"/>
      <c r="MLO364" s="233"/>
      <c r="MLP364" s="233"/>
      <c r="MLQ364" s="233"/>
      <c r="MLR364" s="233"/>
      <c r="MLS364" s="233"/>
      <c r="MLT364" s="233"/>
      <c r="MLU364" s="233"/>
      <c r="MLV364" s="233"/>
      <c r="MLW364" s="233"/>
      <c r="MLX364" s="233"/>
      <c r="MLY364" s="233"/>
      <c r="MLZ364" s="233"/>
      <c r="MMA364" s="233"/>
      <c r="MMB364" s="233"/>
      <c r="MMC364" s="233"/>
      <c r="MMD364" s="233"/>
      <c r="MME364" s="233"/>
      <c r="MMF364" s="233"/>
      <c r="MMG364" s="233"/>
      <c r="MMH364" s="233"/>
      <c r="MMI364" s="233"/>
      <c r="MMJ364" s="233"/>
      <c r="MMK364" s="233"/>
      <c r="MML364" s="233"/>
      <c r="MMM364" s="233"/>
      <c r="MMN364" s="233"/>
      <c r="MMO364" s="233"/>
      <c r="MMP364" s="233"/>
      <c r="MMQ364" s="233"/>
      <c r="MMR364" s="233"/>
      <c r="MMS364" s="233"/>
      <c r="MMT364" s="233"/>
      <c r="MMU364" s="233"/>
      <c r="MMV364" s="233"/>
      <c r="MMW364" s="233"/>
      <c r="MMX364" s="233"/>
      <c r="MMY364" s="233"/>
      <c r="MMZ364" s="233"/>
      <c r="MNA364" s="233"/>
      <c r="MNB364" s="233"/>
      <c r="MNC364" s="233"/>
      <c r="MND364" s="233"/>
      <c r="MNE364" s="233"/>
      <c r="MNF364" s="233"/>
      <c r="MNG364" s="233"/>
      <c r="MNH364" s="233"/>
      <c r="MNI364" s="233"/>
      <c r="MNJ364" s="233"/>
      <c r="MNK364" s="233"/>
      <c r="MNL364" s="233"/>
      <c r="MNM364" s="233"/>
      <c r="MNN364" s="233"/>
      <c r="MNO364" s="233"/>
      <c r="MNP364" s="233"/>
      <c r="MNQ364" s="233"/>
      <c r="MNR364" s="233"/>
      <c r="MNS364" s="233"/>
      <c r="MNT364" s="233"/>
      <c r="MNU364" s="233"/>
      <c r="MNV364" s="233"/>
      <c r="MNW364" s="233"/>
      <c r="MNX364" s="233"/>
      <c r="MNY364" s="233"/>
      <c r="MNZ364" s="233"/>
      <c r="MOA364" s="233"/>
      <c r="MOB364" s="233"/>
      <c r="MOC364" s="233"/>
      <c r="MOD364" s="233"/>
      <c r="MOE364" s="233"/>
      <c r="MOF364" s="233"/>
      <c r="MOG364" s="233"/>
      <c r="MOH364" s="233"/>
      <c r="MOI364" s="233"/>
      <c r="MOJ364" s="233"/>
      <c r="MOK364" s="233"/>
      <c r="MOL364" s="233"/>
      <c r="MOM364" s="233"/>
      <c r="MON364" s="233"/>
      <c r="MOO364" s="233"/>
      <c r="MOP364" s="233"/>
      <c r="MOQ364" s="233"/>
      <c r="MOR364" s="233"/>
      <c r="MOS364" s="233"/>
      <c r="MOT364" s="233"/>
      <c r="MOU364" s="233"/>
      <c r="MOV364" s="233"/>
      <c r="MOW364" s="233"/>
      <c r="MOX364" s="233"/>
      <c r="MOY364" s="233"/>
      <c r="MOZ364" s="233"/>
      <c r="MPA364" s="233"/>
      <c r="MPB364" s="233"/>
      <c r="MPC364" s="233"/>
      <c r="MPD364" s="233"/>
      <c r="MPE364" s="233"/>
      <c r="MPF364" s="233"/>
      <c r="MPG364" s="233"/>
      <c r="MPH364" s="233"/>
      <c r="MPI364" s="233"/>
      <c r="MPJ364" s="233"/>
      <c r="MPK364" s="233"/>
      <c r="MPL364" s="233"/>
      <c r="MPM364" s="233"/>
      <c r="MPN364" s="233"/>
      <c r="MPO364" s="233"/>
      <c r="MPP364" s="233"/>
      <c r="MPQ364" s="233"/>
      <c r="MPR364" s="233"/>
      <c r="MPS364" s="233"/>
      <c r="MPT364" s="233"/>
      <c r="MPU364" s="233"/>
      <c r="MPV364" s="233"/>
      <c r="MPW364" s="233"/>
      <c r="MPX364" s="233"/>
      <c r="MPY364" s="233"/>
      <c r="MPZ364" s="233"/>
      <c r="MQA364" s="233"/>
      <c r="MQB364" s="233"/>
      <c r="MQC364" s="233"/>
      <c r="MQD364" s="233"/>
      <c r="MQE364" s="233"/>
      <c r="MQF364" s="233"/>
      <c r="MQG364" s="233"/>
      <c r="MQH364" s="233"/>
      <c r="MQI364" s="233"/>
      <c r="MQJ364" s="233"/>
      <c r="MQK364" s="233"/>
      <c r="MQL364" s="233"/>
      <c r="MQM364" s="233"/>
      <c r="MQN364" s="233"/>
      <c r="MQO364" s="233"/>
      <c r="MQP364" s="233"/>
      <c r="MQQ364" s="233"/>
      <c r="MQR364" s="233"/>
      <c r="MQS364" s="233"/>
      <c r="MQT364" s="233"/>
      <c r="MQU364" s="233"/>
      <c r="MQV364" s="233"/>
      <c r="MQW364" s="233"/>
      <c r="MQX364" s="233"/>
      <c r="MQY364" s="233"/>
      <c r="MQZ364" s="233"/>
      <c r="MRA364" s="233"/>
      <c r="MRB364" s="233"/>
      <c r="MRC364" s="233"/>
      <c r="MRD364" s="233"/>
      <c r="MRE364" s="233"/>
      <c r="MRF364" s="233"/>
      <c r="MRG364" s="233"/>
      <c r="MRH364" s="233"/>
      <c r="MRI364" s="233"/>
      <c r="MRJ364" s="233"/>
      <c r="MRK364" s="233"/>
      <c r="MRL364" s="233"/>
      <c r="MRM364" s="233"/>
      <c r="MRN364" s="233"/>
      <c r="MRO364" s="233"/>
      <c r="MRP364" s="233"/>
      <c r="MRQ364" s="233"/>
      <c r="MRR364" s="233"/>
      <c r="MRS364" s="233"/>
      <c r="MRT364" s="233"/>
      <c r="MRU364" s="233"/>
      <c r="MRV364" s="233"/>
      <c r="MRW364" s="233"/>
      <c r="MRX364" s="233"/>
      <c r="MRY364" s="233"/>
      <c r="MRZ364" s="233"/>
      <c r="MSA364" s="233"/>
      <c r="MSB364" s="233"/>
      <c r="MSC364" s="233"/>
      <c r="MSD364" s="233"/>
      <c r="MSE364" s="233"/>
      <c r="MSF364" s="233"/>
      <c r="MSG364" s="233"/>
      <c r="MSH364" s="233"/>
      <c r="MSI364" s="233"/>
      <c r="MSJ364" s="233"/>
      <c r="MSK364" s="233"/>
      <c r="MSL364" s="233"/>
      <c r="MSM364" s="233"/>
      <c r="MSN364" s="233"/>
      <c r="MSO364" s="233"/>
      <c r="MSP364" s="233"/>
      <c r="MSQ364" s="233"/>
      <c r="MSR364" s="233"/>
      <c r="MSS364" s="233"/>
      <c r="MST364" s="233"/>
      <c r="MSU364" s="233"/>
      <c r="MSV364" s="233"/>
      <c r="MSW364" s="233"/>
      <c r="MSX364" s="233"/>
      <c r="MSY364" s="233"/>
      <c r="MSZ364" s="233"/>
      <c r="MTA364" s="233"/>
      <c r="MTB364" s="233"/>
      <c r="MTC364" s="233"/>
      <c r="MTD364" s="233"/>
      <c r="MTE364" s="233"/>
      <c r="MTF364" s="233"/>
      <c r="MTG364" s="233"/>
      <c r="MTH364" s="233"/>
      <c r="MTI364" s="233"/>
      <c r="MTJ364" s="233"/>
      <c r="MTK364" s="233"/>
      <c r="MTL364" s="233"/>
      <c r="MTM364" s="233"/>
      <c r="MTN364" s="233"/>
      <c r="MTO364" s="233"/>
      <c r="MTP364" s="233"/>
      <c r="MTQ364" s="233"/>
      <c r="MTR364" s="233"/>
      <c r="MTS364" s="233"/>
      <c r="MTT364" s="233"/>
      <c r="MTU364" s="233"/>
      <c r="MTV364" s="233"/>
      <c r="MTW364" s="233"/>
      <c r="MTX364" s="233"/>
      <c r="MTY364" s="233"/>
      <c r="MTZ364" s="233"/>
      <c r="MUA364" s="233"/>
      <c r="MUB364" s="233"/>
      <c r="MUC364" s="233"/>
      <c r="MUD364" s="233"/>
      <c r="MUE364" s="233"/>
      <c r="MUF364" s="233"/>
      <c r="MUG364" s="233"/>
      <c r="MUH364" s="233"/>
      <c r="MUI364" s="233"/>
      <c r="MUJ364" s="233"/>
      <c r="MUK364" s="233"/>
      <c r="MUL364" s="233"/>
      <c r="MUM364" s="233"/>
      <c r="MUN364" s="233"/>
      <c r="MUO364" s="233"/>
      <c r="MUP364" s="233"/>
      <c r="MUQ364" s="233"/>
      <c r="MUR364" s="233"/>
      <c r="MUS364" s="233"/>
      <c r="MUT364" s="233"/>
      <c r="MUU364" s="233"/>
      <c r="MUV364" s="233"/>
      <c r="MUW364" s="233"/>
      <c r="MUX364" s="233"/>
      <c r="MUY364" s="233"/>
      <c r="MUZ364" s="233"/>
      <c r="MVA364" s="233"/>
      <c r="MVB364" s="233"/>
      <c r="MVC364" s="233"/>
      <c r="MVD364" s="233"/>
      <c r="MVE364" s="233"/>
      <c r="MVF364" s="233"/>
      <c r="MVG364" s="233"/>
      <c r="MVH364" s="233"/>
      <c r="MVI364" s="233"/>
      <c r="MVJ364" s="233"/>
      <c r="MVK364" s="233"/>
      <c r="MVL364" s="233"/>
      <c r="MVM364" s="233"/>
      <c r="MVN364" s="233"/>
      <c r="MVO364" s="233"/>
      <c r="MVP364" s="233"/>
      <c r="MVQ364" s="233"/>
      <c r="MVR364" s="233"/>
      <c r="MVS364" s="233"/>
      <c r="MVT364" s="233"/>
      <c r="MVU364" s="233"/>
      <c r="MVV364" s="233"/>
      <c r="MVW364" s="233"/>
      <c r="MVX364" s="233"/>
      <c r="MVY364" s="233"/>
      <c r="MVZ364" s="233"/>
      <c r="MWA364" s="233"/>
      <c r="MWB364" s="233"/>
      <c r="MWC364" s="233"/>
      <c r="MWD364" s="233"/>
      <c r="MWE364" s="233"/>
      <c r="MWF364" s="233"/>
      <c r="MWG364" s="233"/>
      <c r="MWH364" s="233"/>
      <c r="MWI364" s="233"/>
      <c r="MWJ364" s="233"/>
      <c r="MWK364" s="233"/>
      <c r="MWL364" s="233"/>
      <c r="MWM364" s="233"/>
      <c r="MWN364" s="233"/>
      <c r="MWO364" s="233"/>
      <c r="MWP364" s="233"/>
      <c r="MWQ364" s="233"/>
      <c r="MWR364" s="233"/>
      <c r="MWS364" s="233"/>
      <c r="MWT364" s="233"/>
      <c r="MWU364" s="233"/>
      <c r="MWV364" s="233"/>
      <c r="MWW364" s="233"/>
      <c r="MWX364" s="233"/>
      <c r="MWY364" s="233"/>
      <c r="MWZ364" s="233"/>
      <c r="MXA364" s="233"/>
      <c r="MXB364" s="233"/>
      <c r="MXC364" s="233"/>
      <c r="MXD364" s="233"/>
      <c r="MXE364" s="233"/>
      <c r="MXF364" s="233"/>
      <c r="MXG364" s="233"/>
      <c r="MXH364" s="233"/>
      <c r="MXI364" s="233"/>
      <c r="MXJ364" s="233"/>
      <c r="MXK364" s="233"/>
      <c r="MXL364" s="233"/>
      <c r="MXM364" s="233"/>
      <c r="MXN364" s="233"/>
      <c r="MXO364" s="233"/>
      <c r="MXP364" s="233"/>
      <c r="MXQ364" s="233"/>
      <c r="MXR364" s="233"/>
      <c r="MXS364" s="233"/>
      <c r="MXT364" s="233"/>
      <c r="MXU364" s="233"/>
      <c r="MXV364" s="233"/>
      <c r="MXW364" s="233"/>
      <c r="MXX364" s="233"/>
      <c r="MXY364" s="233"/>
      <c r="MXZ364" s="233"/>
      <c r="MYA364" s="233"/>
      <c r="MYB364" s="233"/>
      <c r="MYC364" s="233"/>
      <c r="MYD364" s="233"/>
      <c r="MYE364" s="233"/>
      <c r="MYF364" s="233"/>
      <c r="MYG364" s="233"/>
      <c r="MYH364" s="233"/>
      <c r="MYI364" s="233"/>
      <c r="MYJ364" s="233"/>
      <c r="MYK364" s="233"/>
      <c r="MYL364" s="233"/>
      <c r="MYM364" s="233"/>
      <c r="MYN364" s="233"/>
      <c r="MYO364" s="233"/>
      <c r="MYP364" s="233"/>
      <c r="MYQ364" s="233"/>
      <c r="MYR364" s="233"/>
      <c r="MYS364" s="233"/>
      <c r="MYT364" s="233"/>
      <c r="MYU364" s="233"/>
      <c r="MYV364" s="233"/>
      <c r="MYW364" s="233"/>
      <c r="MYX364" s="233"/>
      <c r="MYY364" s="233"/>
      <c r="MYZ364" s="233"/>
      <c r="MZA364" s="233"/>
      <c r="MZB364" s="233"/>
      <c r="MZC364" s="233"/>
      <c r="MZD364" s="233"/>
      <c r="MZE364" s="233"/>
      <c r="MZF364" s="233"/>
      <c r="MZG364" s="233"/>
      <c r="MZH364" s="233"/>
      <c r="MZI364" s="233"/>
      <c r="MZJ364" s="233"/>
      <c r="MZK364" s="233"/>
      <c r="MZL364" s="233"/>
      <c r="MZM364" s="233"/>
      <c r="MZN364" s="233"/>
      <c r="MZO364" s="233"/>
      <c r="MZP364" s="233"/>
      <c r="MZQ364" s="233"/>
      <c r="MZR364" s="233"/>
      <c r="MZS364" s="233"/>
      <c r="MZT364" s="233"/>
      <c r="MZU364" s="233"/>
      <c r="MZV364" s="233"/>
      <c r="MZW364" s="233"/>
      <c r="MZX364" s="233"/>
      <c r="MZY364" s="233"/>
      <c r="MZZ364" s="233"/>
      <c r="NAA364" s="233"/>
      <c r="NAB364" s="233"/>
      <c r="NAC364" s="233"/>
      <c r="NAD364" s="233"/>
      <c r="NAE364" s="233"/>
      <c r="NAF364" s="233"/>
      <c r="NAG364" s="233"/>
      <c r="NAH364" s="233"/>
      <c r="NAI364" s="233"/>
      <c r="NAJ364" s="233"/>
      <c r="NAK364" s="233"/>
      <c r="NAL364" s="233"/>
      <c r="NAM364" s="233"/>
      <c r="NAN364" s="233"/>
      <c r="NAO364" s="233"/>
      <c r="NAP364" s="233"/>
      <c r="NAQ364" s="233"/>
      <c r="NAR364" s="233"/>
      <c r="NAS364" s="233"/>
      <c r="NAT364" s="233"/>
      <c r="NAU364" s="233"/>
      <c r="NAV364" s="233"/>
      <c r="NAW364" s="233"/>
      <c r="NAX364" s="233"/>
      <c r="NAY364" s="233"/>
      <c r="NAZ364" s="233"/>
      <c r="NBA364" s="233"/>
      <c r="NBB364" s="233"/>
      <c r="NBC364" s="233"/>
      <c r="NBD364" s="233"/>
      <c r="NBE364" s="233"/>
      <c r="NBF364" s="233"/>
      <c r="NBG364" s="233"/>
      <c r="NBH364" s="233"/>
      <c r="NBI364" s="233"/>
      <c r="NBJ364" s="233"/>
      <c r="NBK364" s="233"/>
      <c r="NBL364" s="233"/>
      <c r="NBM364" s="233"/>
      <c r="NBN364" s="233"/>
      <c r="NBO364" s="233"/>
      <c r="NBP364" s="233"/>
      <c r="NBQ364" s="233"/>
      <c r="NBR364" s="233"/>
      <c r="NBS364" s="233"/>
      <c r="NBT364" s="233"/>
      <c r="NBU364" s="233"/>
      <c r="NBV364" s="233"/>
      <c r="NBW364" s="233"/>
      <c r="NBX364" s="233"/>
      <c r="NBY364" s="233"/>
      <c r="NBZ364" s="233"/>
      <c r="NCA364" s="233"/>
      <c r="NCB364" s="233"/>
      <c r="NCC364" s="233"/>
      <c r="NCD364" s="233"/>
      <c r="NCE364" s="233"/>
      <c r="NCF364" s="233"/>
      <c r="NCG364" s="233"/>
      <c r="NCH364" s="233"/>
      <c r="NCI364" s="233"/>
      <c r="NCJ364" s="233"/>
      <c r="NCK364" s="233"/>
      <c r="NCL364" s="233"/>
      <c r="NCM364" s="233"/>
      <c r="NCN364" s="233"/>
      <c r="NCO364" s="233"/>
      <c r="NCP364" s="233"/>
      <c r="NCQ364" s="233"/>
      <c r="NCR364" s="233"/>
      <c r="NCS364" s="233"/>
      <c r="NCT364" s="233"/>
      <c r="NCU364" s="233"/>
      <c r="NCV364" s="233"/>
      <c r="NCW364" s="233"/>
      <c r="NCX364" s="233"/>
      <c r="NCY364" s="233"/>
      <c r="NCZ364" s="233"/>
      <c r="NDA364" s="233"/>
      <c r="NDB364" s="233"/>
      <c r="NDC364" s="233"/>
      <c r="NDD364" s="233"/>
      <c r="NDE364" s="233"/>
      <c r="NDF364" s="233"/>
      <c r="NDG364" s="233"/>
      <c r="NDH364" s="233"/>
      <c r="NDI364" s="233"/>
      <c r="NDJ364" s="233"/>
      <c r="NDK364" s="233"/>
      <c r="NDL364" s="233"/>
      <c r="NDM364" s="233"/>
      <c r="NDN364" s="233"/>
      <c r="NDO364" s="233"/>
      <c r="NDP364" s="233"/>
      <c r="NDQ364" s="233"/>
      <c r="NDR364" s="233"/>
      <c r="NDS364" s="233"/>
      <c r="NDT364" s="233"/>
      <c r="NDU364" s="233"/>
      <c r="NDV364" s="233"/>
      <c r="NDW364" s="233"/>
      <c r="NDX364" s="233"/>
      <c r="NDY364" s="233"/>
      <c r="NDZ364" s="233"/>
      <c r="NEA364" s="233"/>
      <c r="NEB364" s="233"/>
      <c r="NEC364" s="233"/>
      <c r="NED364" s="233"/>
      <c r="NEE364" s="233"/>
      <c r="NEF364" s="233"/>
      <c r="NEG364" s="233"/>
      <c r="NEH364" s="233"/>
      <c r="NEI364" s="233"/>
      <c r="NEJ364" s="233"/>
      <c r="NEK364" s="233"/>
      <c r="NEL364" s="233"/>
      <c r="NEM364" s="233"/>
      <c r="NEN364" s="233"/>
      <c r="NEO364" s="233"/>
      <c r="NEP364" s="233"/>
      <c r="NEQ364" s="233"/>
      <c r="NER364" s="233"/>
      <c r="NES364" s="233"/>
      <c r="NET364" s="233"/>
      <c r="NEU364" s="233"/>
      <c r="NEV364" s="233"/>
      <c r="NEW364" s="233"/>
      <c r="NEX364" s="233"/>
      <c r="NEY364" s="233"/>
      <c r="NEZ364" s="233"/>
      <c r="NFA364" s="233"/>
      <c r="NFB364" s="233"/>
      <c r="NFC364" s="233"/>
      <c r="NFD364" s="233"/>
      <c r="NFE364" s="233"/>
      <c r="NFF364" s="233"/>
      <c r="NFG364" s="233"/>
      <c r="NFH364" s="233"/>
      <c r="NFI364" s="233"/>
      <c r="NFJ364" s="233"/>
      <c r="NFK364" s="233"/>
      <c r="NFL364" s="233"/>
      <c r="NFM364" s="233"/>
      <c r="NFN364" s="233"/>
      <c r="NFO364" s="233"/>
      <c r="NFP364" s="233"/>
      <c r="NFQ364" s="233"/>
      <c r="NFR364" s="233"/>
      <c r="NFS364" s="233"/>
      <c r="NFT364" s="233"/>
      <c r="NFU364" s="233"/>
      <c r="NFV364" s="233"/>
      <c r="NFW364" s="233"/>
      <c r="NFX364" s="233"/>
      <c r="NFY364" s="233"/>
      <c r="NFZ364" s="233"/>
      <c r="NGA364" s="233"/>
      <c r="NGB364" s="233"/>
      <c r="NGC364" s="233"/>
      <c r="NGD364" s="233"/>
      <c r="NGE364" s="233"/>
      <c r="NGF364" s="233"/>
      <c r="NGG364" s="233"/>
      <c r="NGH364" s="233"/>
      <c r="NGI364" s="233"/>
      <c r="NGJ364" s="233"/>
      <c r="NGK364" s="233"/>
      <c r="NGL364" s="233"/>
      <c r="NGM364" s="233"/>
      <c r="NGN364" s="233"/>
      <c r="NGO364" s="233"/>
      <c r="NGP364" s="233"/>
      <c r="NGQ364" s="233"/>
      <c r="NGR364" s="233"/>
      <c r="NGS364" s="233"/>
      <c r="NGT364" s="233"/>
      <c r="NGU364" s="233"/>
      <c r="NGV364" s="233"/>
      <c r="NGW364" s="233"/>
      <c r="NGX364" s="233"/>
      <c r="NGY364" s="233"/>
      <c r="NGZ364" s="233"/>
      <c r="NHA364" s="233"/>
      <c r="NHB364" s="233"/>
      <c r="NHC364" s="233"/>
      <c r="NHD364" s="233"/>
      <c r="NHE364" s="233"/>
      <c r="NHF364" s="233"/>
      <c r="NHG364" s="233"/>
      <c r="NHH364" s="233"/>
      <c r="NHI364" s="233"/>
      <c r="NHJ364" s="233"/>
      <c r="NHK364" s="233"/>
      <c r="NHL364" s="233"/>
      <c r="NHM364" s="233"/>
      <c r="NHN364" s="233"/>
      <c r="NHO364" s="233"/>
      <c r="NHP364" s="233"/>
      <c r="NHQ364" s="233"/>
      <c r="NHR364" s="233"/>
      <c r="NHS364" s="233"/>
      <c r="NHT364" s="233"/>
      <c r="NHU364" s="233"/>
      <c r="NHV364" s="233"/>
      <c r="NHW364" s="233"/>
      <c r="NHX364" s="233"/>
      <c r="NHY364" s="233"/>
      <c r="NHZ364" s="233"/>
      <c r="NIA364" s="233"/>
      <c r="NIB364" s="233"/>
      <c r="NIC364" s="233"/>
      <c r="NID364" s="233"/>
      <c r="NIE364" s="233"/>
      <c r="NIF364" s="233"/>
      <c r="NIG364" s="233"/>
      <c r="NIH364" s="233"/>
      <c r="NII364" s="233"/>
      <c r="NIJ364" s="233"/>
      <c r="NIK364" s="233"/>
      <c r="NIL364" s="233"/>
      <c r="NIM364" s="233"/>
      <c r="NIN364" s="233"/>
      <c r="NIO364" s="233"/>
      <c r="NIP364" s="233"/>
      <c r="NIQ364" s="233"/>
      <c r="NIR364" s="233"/>
      <c r="NIS364" s="233"/>
      <c r="NIT364" s="233"/>
      <c r="NIU364" s="233"/>
      <c r="NIV364" s="233"/>
      <c r="NIW364" s="233"/>
      <c r="NIX364" s="233"/>
      <c r="NIY364" s="233"/>
      <c r="NIZ364" s="233"/>
      <c r="NJA364" s="233"/>
      <c r="NJB364" s="233"/>
      <c r="NJC364" s="233"/>
      <c r="NJD364" s="233"/>
      <c r="NJE364" s="233"/>
      <c r="NJF364" s="233"/>
      <c r="NJG364" s="233"/>
      <c r="NJH364" s="233"/>
      <c r="NJI364" s="233"/>
      <c r="NJJ364" s="233"/>
      <c r="NJK364" s="233"/>
      <c r="NJL364" s="233"/>
      <c r="NJM364" s="233"/>
      <c r="NJN364" s="233"/>
      <c r="NJO364" s="233"/>
      <c r="NJP364" s="233"/>
      <c r="NJQ364" s="233"/>
      <c r="NJR364" s="233"/>
      <c r="NJS364" s="233"/>
      <c r="NJT364" s="233"/>
      <c r="NJU364" s="233"/>
      <c r="NJV364" s="233"/>
      <c r="NJW364" s="233"/>
      <c r="NJX364" s="233"/>
      <c r="NJY364" s="233"/>
      <c r="NJZ364" s="233"/>
      <c r="NKA364" s="233"/>
      <c r="NKB364" s="233"/>
      <c r="NKC364" s="233"/>
      <c r="NKD364" s="233"/>
      <c r="NKE364" s="233"/>
      <c r="NKF364" s="233"/>
      <c r="NKG364" s="233"/>
      <c r="NKH364" s="233"/>
      <c r="NKI364" s="233"/>
      <c r="NKJ364" s="233"/>
      <c r="NKK364" s="233"/>
      <c r="NKL364" s="233"/>
      <c r="NKM364" s="233"/>
      <c r="NKN364" s="233"/>
      <c r="NKO364" s="233"/>
      <c r="NKP364" s="233"/>
      <c r="NKQ364" s="233"/>
      <c r="NKR364" s="233"/>
      <c r="NKS364" s="233"/>
      <c r="NKT364" s="233"/>
      <c r="NKU364" s="233"/>
      <c r="NKV364" s="233"/>
      <c r="NKW364" s="233"/>
      <c r="NKX364" s="233"/>
      <c r="NKY364" s="233"/>
      <c r="NKZ364" s="233"/>
      <c r="NLA364" s="233"/>
      <c r="NLB364" s="233"/>
      <c r="NLC364" s="233"/>
      <c r="NLD364" s="233"/>
      <c r="NLE364" s="233"/>
      <c r="NLF364" s="233"/>
      <c r="NLG364" s="233"/>
      <c r="NLH364" s="233"/>
      <c r="NLI364" s="233"/>
      <c r="NLJ364" s="233"/>
      <c r="NLK364" s="233"/>
      <c r="NLL364" s="233"/>
      <c r="NLM364" s="233"/>
      <c r="NLN364" s="233"/>
      <c r="NLO364" s="233"/>
      <c r="NLP364" s="233"/>
      <c r="NLQ364" s="233"/>
      <c r="NLR364" s="233"/>
      <c r="NLS364" s="233"/>
      <c r="NLT364" s="233"/>
      <c r="NLU364" s="233"/>
      <c r="NLV364" s="233"/>
      <c r="NLW364" s="233"/>
      <c r="NLX364" s="233"/>
      <c r="NLY364" s="233"/>
      <c r="NLZ364" s="233"/>
      <c r="NMA364" s="233"/>
      <c r="NMB364" s="233"/>
      <c r="NMC364" s="233"/>
      <c r="NMD364" s="233"/>
      <c r="NME364" s="233"/>
      <c r="NMF364" s="233"/>
      <c r="NMG364" s="233"/>
      <c r="NMH364" s="233"/>
      <c r="NMI364" s="233"/>
      <c r="NMJ364" s="233"/>
      <c r="NMK364" s="233"/>
      <c r="NML364" s="233"/>
      <c r="NMM364" s="233"/>
      <c r="NMN364" s="233"/>
      <c r="NMO364" s="233"/>
      <c r="NMP364" s="233"/>
      <c r="NMQ364" s="233"/>
      <c r="NMR364" s="233"/>
      <c r="NMS364" s="233"/>
      <c r="NMT364" s="233"/>
      <c r="NMU364" s="233"/>
      <c r="NMV364" s="233"/>
      <c r="NMW364" s="233"/>
      <c r="NMX364" s="233"/>
      <c r="NMY364" s="233"/>
      <c r="NMZ364" s="233"/>
      <c r="NNA364" s="233"/>
      <c r="NNB364" s="233"/>
      <c r="NNC364" s="233"/>
      <c r="NND364" s="233"/>
      <c r="NNE364" s="233"/>
      <c r="NNF364" s="233"/>
      <c r="NNG364" s="233"/>
      <c r="NNH364" s="233"/>
      <c r="NNI364" s="233"/>
      <c r="NNJ364" s="233"/>
      <c r="NNK364" s="233"/>
      <c r="NNL364" s="233"/>
      <c r="NNM364" s="233"/>
      <c r="NNN364" s="233"/>
      <c r="NNO364" s="233"/>
      <c r="NNP364" s="233"/>
      <c r="NNQ364" s="233"/>
      <c r="NNR364" s="233"/>
      <c r="NNS364" s="233"/>
      <c r="NNT364" s="233"/>
      <c r="NNU364" s="233"/>
      <c r="NNV364" s="233"/>
      <c r="NNW364" s="233"/>
      <c r="NNX364" s="233"/>
      <c r="NNY364" s="233"/>
      <c r="NNZ364" s="233"/>
      <c r="NOA364" s="233"/>
      <c r="NOB364" s="233"/>
      <c r="NOC364" s="233"/>
      <c r="NOD364" s="233"/>
      <c r="NOE364" s="233"/>
      <c r="NOF364" s="233"/>
      <c r="NOG364" s="233"/>
      <c r="NOH364" s="233"/>
      <c r="NOI364" s="233"/>
      <c r="NOJ364" s="233"/>
      <c r="NOK364" s="233"/>
      <c r="NOL364" s="233"/>
      <c r="NOM364" s="233"/>
      <c r="NON364" s="233"/>
      <c r="NOO364" s="233"/>
      <c r="NOP364" s="233"/>
      <c r="NOQ364" s="233"/>
      <c r="NOR364" s="233"/>
      <c r="NOS364" s="233"/>
      <c r="NOT364" s="233"/>
      <c r="NOU364" s="233"/>
      <c r="NOV364" s="233"/>
      <c r="NOW364" s="233"/>
      <c r="NOX364" s="233"/>
      <c r="NOY364" s="233"/>
      <c r="NOZ364" s="233"/>
      <c r="NPA364" s="233"/>
      <c r="NPB364" s="233"/>
      <c r="NPC364" s="233"/>
      <c r="NPD364" s="233"/>
      <c r="NPE364" s="233"/>
      <c r="NPF364" s="233"/>
      <c r="NPG364" s="233"/>
      <c r="NPH364" s="233"/>
      <c r="NPI364" s="233"/>
      <c r="NPJ364" s="233"/>
      <c r="NPK364" s="233"/>
      <c r="NPL364" s="233"/>
      <c r="NPM364" s="233"/>
      <c r="NPN364" s="233"/>
      <c r="NPO364" s="233"/>
      <c r="NPP364" s="233"/>
      <c r="NPQ364" s="233"/>
      <c r="NPR364" s="233"/>
      <c r="NPS364" s="233"/>
      <c r="NPT364" s="233"/>
      <c r="NPU364" s="233"/>
      <c r="NPV364" s="233"/>
      <c r="NPW364" s="233"/>
      <c r="NPX364" s="233"/>
      <c r="NPY364" s="233"/>
      <c r="NPZ364" s="233"/>
      <c r="NQA364" s="233"/>
      <c r="NQB364" s="233"/>
      <c r="NQC364" s="233"/>
      <c r="NQD364" s="233"/>
      <c r="NQE364" s="233"/>
      <c r="NQF364" s="233"/>
      <c r="NQG364" s="233"/>
      <c r="NQH364" s="233"/>
      <c r="NQI364" s="233"/>
      <c r="NQJ364" s="233"/>
      <c r="NQK364" s="233"/>
      <c r="NQL364" s="233"/>
      <c r="NQM364" s="233"/>
      <c r="NQN364" s="233"/>
      <c r="NQO364" s="233"/>
      <c r="NQP364" s="233"/>
      <c r="NQQ364" s="233"/>
      <c r="NQR364" s="233"/>
      <c r="NQS364" s="233"/>
      <c r="NQT364" s="233"/>
      <c r="NQU364" s="233"/>
      <c r="NQV364" s="233"/>
      <c r="NQW364" s="233"/>
      <c r="NQX364" s="233"/>
      <c r="NQY364" s="233"/>
      <c r="NQZ364" s="233"/>
      <c r="NRA364" s="233"/>
      <c r="NRB364" s="233"/>
      <c r="NRC364" s="233"/>
      <c r="NRD364" s="233"/>
      <c r="NRE364" s="233"/>
      <c r="NRF364" s="233"/>
      <c r="NRG364" s="233"/>
      <c r="NRH364" s="233"/>
      <c r="NRI364" s="233"/>
      <c r="NRJ364" s="233"/>
      <c r="NRK364" s="233"/>
      <c r="NRL364" s="233"/>
      <c r="NRM364" s="233"/>
      <c r="NRN364" s="233"/>
      <c r="NRO364" s="233"/>
      <c r="NRP364" s="233"/>
      <c r="NRQ364" s="233"/>
      <c r="NRR364" s="233"/>
      <c r="NRS364" s="233"/>
      <c r="NRT364" s="233"/>
      <c r="NRU364" s="233"/>
      <c r="NRV364" s="233"/>
      <c r="NRW364" s="233"/>
      <c r="NRX364" s="233"/>
      <c r="NRY364" s="233"/>
      <c r="NRZ364" s="233"/>
      <c r="NSA364" s="233"/>
      <c r="NSB364" s="233"/>
      <c r="NSC364" s="233"/>
      <c r="NSD364" s="233"/>
      <c r="NSE364" s="233"/>
      <c r="NSF364" s="233"/>
      <c r="NSG364" s="233"/>
      <c r="NSH364" s="233"/>
      <c r="NSI364" s="233"/>
      <c r="NSJ364" s="233"/>
      <c r="NSK364" s="233"/>
      <c r="NSL364" s="233"/>
      <c r="NSM364" s="233"/>
      <c r="NSN364" s="233"/>
      <c r="NSO364" s="233"/>
      <c r="NSP364" s="233"/>
      <c r="NSQ364" s="233"/>
      <c r="NSR364" s="233"/>
      <c r="NSS364" s="233"/>
      <c r="NST364" s="233"/>
      <c r="NSU364" s="233"/>
      <c r="NSV364" s="233"/>
      <c r="NSW364" s="233"/>
      <c r="NSX364" s="233"/>
      <c r="NSY364" s="233"/>
      <c r="NSZ364" s="233"/>
      <c r="NTA364" s="233"/>
      <c r="NTB364" s="233"/>
      <c r="NTC364" s="233"/>
      <c r="NTD364" s="233"/>
      <c r="NTE364" s="233"/>
      <c r="NTF364" s="233"/>
      <c r="NTG364" s="233"/>
      <c r="NTH364" s="233"/>
      <c r="NTI364" s="233"/>
      <c r="NTJ364" s="233"/>
      <c r="NTK364" s="233"/>
      <c r="NTL364" s="233"/>
      <c r="NTM364" s="233"/>
      <c r="NTN364" s="233"/>
      <c r="NTO364" s="233"/>
      <c r="NTP364" s="233"/>
      <c r="NTQ364" s="233"/>
      <c r="NTR364" s="233"/>
      <c r="NTS364" s="233"/>
      <c r="NTT364" s="233"/>
      <c r="NTU364" s="233"/>
      <c r="NTV364" s="233"/>
      <c r="NTW364" s="233"/>
      <c r="NTX364" s="233"/>
      <c r="NTY364" s="233"/>
      <c r="NTZ364" s="233"/>
      <c r="NUA364" s="233"/>
      <c r="NUB364" s="233"/>
      <c r="NUC364" s="233"/>
      <c r="NUD364" s="233"/>
      <c r="NUE364" s="233"/>
      <c r="NUF364" s="233"/>
      <c r="NUG364" s="233"/>
      <c r="NUH364" s="233"/>
      <c r="NUI364" s="233"/>
      <c r="NUJ364" s="233"/>
      <c r="NUK364" s="233"/>
      <c r="NUL364" s="233"/>
      <c r="NUM364" s="233"/>
      <c r="NUN364" s="233"/>
      <c r="NUO364" s="233"/>
      <c r="NUP364" s="233"/>
      <c r="NUQ364" s="233"/>
      <c r="NUR364" s="233"/>
      <c r="NUS364" s="233"/>
      <c r="NUT364" s="233"/>
      <c r="NUU364" s="233"/>
      <c r="NUV364" s="233"/>
      <c r="NUW364" s="233"/>
      <c r="NUX364" s="233"/>
      <c r="NUY364" s="233"/>
      <c r="NUZ364" s="233"/>
      <c r="NVA364" s="233"/>
      <c r="NVB364" s="233"/>
      <c r="NVC364" s="233"/>
      <c r="NVD364" s="233"/>
      <c r="NVE364" s="233"/>
      <c r="NVF364" s="233"/>
      <c r="NVG364" s="233"/>
      <c r="NVH364" s="233"/>
      <c r="NVI364" s="233"/>
      <c r="NVJ364" s="233"/>
      <c r="NVK364" s="233"/>
      <c r="NVL364" s="233"/>
      <c r="NVM364" s="233"/>
      <c r="NVN364" s="233"/>
      <c r="NVO364" s="233"/>
      <c r="NVP364" s="233"/>
      <c r="NVQ364" s="233"/>
      <c r="NVR364" s="233"/>
      <c r="NVS364" s="233"/>
      <c r="NVT364" s="233"/>
      <c r="NVU364" s="233"/>
      <c r="NVV364" s="233"/>
      <c r="NVW364" s="233"/>
      <c r="NVX364" s="233"/>
      <c r="NVY364" s="233"/>
      <c r="NVZ364" s="233"/>
      <c r="NWA364" s="233"/>
      <c r="NWB364" s="233"/>
      <c r="NWC364" s="233"/>
      <c r="NWD364" s="233"/>
      <c r="NWE364" s="233"/>
      <c r="NWF364" s="233"/>
      <c r="NWG364" s="233"/>
      <c r="NWH364" s="233"/>
      <c r="NWI364" s="233"/>
      <c r="NWJ364" s="233"/>
      <c r="NWK364" s="233"/>
      <c r="NWL364" s="233"/>
      <c r="NWM364" s="233"/>
      <c r="NWN364" s="233"/>
      <c r="NWO364" s="233"/>
      <c r="NWP364" s="233"/>
      <c r="NWQ364" s="233"/>
      <c r="NWR364" s="233"/>
      <c r="NWS364" s="233"/>
      <c r="NWT364" s="233"/>
      <c r="NWU364" s="233"/>
      <c r="NWV364" s="233"/>
      <c r="NWW364" s="233"/>
      <c r="NWX364" s="233"/>
      <c r="NWY364" s="233"/>
      <c r="NWZ364" s="233"/>
      <c r="NXA364" s="233"/>
      <c r="NXB364" s="233"/>
      <c r="NXC364" s="233"/>
      <c r="NXD364" s="233"/>
      <c r="NXE364" s="233"/>
      <c r="NXF364" s="233"/>
      <c r="NXG364" s="233"/>
      <c r="NXH364" s="233"/>
      <c r="NXI364" s="233"/>
      <c r="NXJ364" s="233"/>
      <c r="NXK364" s="233"/>
      <c r="NXL364" s="233"/>
      <c r="NXM364" s="233"/>
      <c r="NXN364" s="233"/>
      <c r="NXO364" s="233"/>
      <c r="NXP364" s="233"/>
      <c r="NXQ364" s="233"/>
      <c r="NXR364" s="233"/>
      <c r="NXS364" s="233"/>
      <c r="NXT364" s="233"/>
      <c r="NXU364" s="233"/>
      <c r="NXV364" s="233"/>
      <c r="NXW364" s="233"/>
      <c r="NXX364" s="233"/>
      <c r="NXY364" s="233"/>
      <c r="NXZ364" s="233"/>
      <c r="NYA364" s="233"/>
      <c r="NYB364" s="233"/>
      <c r="NYC364" s="233"/>
      <c r="NYD364" s="233"/>
      <c r="NYE364" s="233"/>
      <c r="NYF364" s="233"/>
      <c r="NYG364" s="233"/>
      <c r="NYH364" s="233"/>
      <c r="NYI364" s="233"/>
      <c r="NYJ364" s="233"/>
      <c r="NYK364" s="233"/>
      <c r="NYL364" s="233"/>
      <c r="NYM364" s="233"/>
      <c r="NYN364" s="233"/>
      <c r="NYO364" s="233"/>
      <c r="NYP364" s="233"/>
      <c r="NYQ364" s="233"/>
      <c r="NYR364" s="233"/>
      <c r="NYS364" s="233"/>
      <c r="NYT364" s="233"/>
      <c r="NYU364" s="233"/>
      <c r="NYV364" s="233"/>
      <c r="NYW364" s="233"/>
      <c r="NYX364" s="233"/>
      <c r="NYY364" s="233"/>
      <c r="NYZ364" s="233"/>
      <c r="NZA364" s="233"/>
      <c r="NZB364" s="233"/>
      <c r="NZC364" s="233"/>
      <c r="NZD364" s="233"/>
      <c r="NZE364" s="233"/>
      <c r="NZF364" s="233"/>
      <c r="NZG364" s="233"/>
      <c r="NZH364" s="233"/>
      <c r="NZI364" s="233"/>
      <c r="NZJ364" s="233"/>
      <c r="NZK364" s="233"/>
      <c r="NZL364" s="233"/>
      <c r="NZM364" s="233"/>
      <c r="NZN364" s="233"/>
      <c r="NZO364" s="233"/>
      <c r="NZP364" s="233"/>
      <c r="NZQ364" s="233"/>
      <c r="NZR364" s="233"/>
      <c r="NZS364" s="233"/>
      <c r="NZT364" s="233"/>
      <c r="NZU364" s="233"/>
      <c r="NZV364" s="233"/>
      <c r="NZW364" s="233"/>
      <c r="NZX364" s="233"/>
      <c r="NZY364" s="233"/>
      <c r="NZZ364" s="233"/>
      <c r="OAA364" s="233"/>
      <c r="OAB364" s="233"/>
      <c r="OAC364" s="233"/>
      <c r="OAD364" s="233"/>
      <c r="OAE364" s="233"/>
      <c r="OAF364" s="233"/>
      <c r="OAG364" s="233"/>
      <c r="OAH364" s="233"/>
      <c r="OAI364" s="233"/>
      <c r="OAJ364" s="233"/>
      <c r="OAK364" s="233"/>
      <c r="OAL364" s="233"/>
      <c r="OAM364" s="233"/>
      <c r="OAN364" s="233"/>
      <c r="OAO364" s="233"/>
      <c r="OAP364" s="233"/>
      <c r="OAQ364" s="233"/>
      <c r="OAR364" s="233"/>
      <c r="OAS364" s="233"/>
      <c r="OAT364" s="233"/>
      <c r="OAU364" s="233"/>
      <c r="OAV364" s="233"/>
      <c r="OAW364" s="233"/>
      <c r="OAX364" s="233"/>
      <c r="OAY364" s="233"/>
      <c r="OAZ364" s="233"/>
      <c r="OBA364" s="233"/>
      <c r="OBB364" s="233"/>
      <c r="OBC364" s="233"/>
      <c r="OBD364" s="233"/>
      <c r="OBE364" s="233"/>
      <c r="OBF364" s="233"/>
      <c r="OBG364" s="233"/>
      <c r="OBH364" s="233"/>
      <c r="OBI364" s="233"/>
      <c r="OBJ364" s="233"/>
      <c r="OBK364" s="233"/>
      <c r="OBL364" s="233"/>
      <c r="OBM364" s="233"/>
      <c r="OBN364" s="233"/>
      <c r="OBO364" s="233"/>
      <c r="OBP364" s="233"/>
      <c r="OBQ364" s="233"/>
      <c r="OBR364" s="233"/>
      <c r="OBS364" s="233"/>
      <c r="OBT364" s="233"/>
      <c r="OBU364" s="233"/>
      <c r="OBV364" s="233"/>
      <c r="OBW364" s="233"/>
      <c r="OBX364" s="233"/>
      <c r="OBY364" s="233"/>
      <c r="OBZ364" s="233"/>
      <c r="OCA364" s="233"/>
      <c r="OCB364" s="233"/>
      <c r="OCC364" s="233"/>
      <c r="OCD364" s="233"/>
      <c r="OCE364" s="233"/>
      <c r="OCF364" s="233"/>
      <c r="OCG364" s="233"/>
      <c r="OCH364" s="233"/>
      <c r="OCI364" s="233"/>
      <c r="OCJ364" s="233"/>
      <c r="OCK364" s="233"/>
      <c r="OCL364" s="233"/>
      <c r="OCM364" s="233"/>
      <c r="OCN364" s="233"/>
      <c r="OCO364" s="233"/>
      <c r="OCP364" s="233"/>
      <c r="OCQ364" s="233"/>
      <c r="OCR364" s="233"/>
      <c r="OCS364" s="233"/>
      <c r="OCT364" s="233"/>
      <c r="OCU364" s="233"/>
      <c r="OCV364" s="233"/>
      <c r="OCW364" s="233"/>
      <c r="OCX364" s="233"/>
      <c r="OCY364" s="233"/>
      <c r="OCZ364" s="233"/>
      <c r="ODA364" s="233"/>
      <c r="ODB364" s="233"/>
      <c r="ODC364" s="233"/>
      <c r="ODD364" s="233"/>
      <c r="ODE364" s="233"/>
      <c r="ODF364" s="233"/>
      <c r="ODG364" s="233"/>
      <c r="ODH364" s="233"/>
      <c r="ODI364" s="233"/>
      <c r="ODJ364" s="233"/>
      <c r="ODK364" s="233"/>
      <c r="ODL364" s="233"/>
      <c r="ODM364" s="233"/>
      <c r="ODN364" s="233"/>
      <c r="ODO364" s="233"/>
      <c r="ODP364" s="233"/>
      <c r="ODQ364" s="233"/>
      <c r="ODR364" s="233"/>
      <c r="ODS364" s="233"/>
      <c r="ODT364" s="233"/>
      <c r="ODU364" s="233"/>
      <c r="ODV364" s="233"/>
      <c r="ODW364" s="233"/>
      <c r="ODX364" s="233"/>
      <c r="ODY364" s="233"/>
      <c r="ODZ364" s="233"/>
      <c r="OEA364" s="233"/>
      <c r="OEB364" s="233"/>
      <c r="OEC364" s="233"/>
      <c r="OED364" s="233"/>
      <c r="OEE364" s="233"/>
      <c r="OEF364" s="233"/>
      <c r="OEG364" s="233"/>
      <c r="OEH364" s="233"/>
      <c r="OEI364" s="233"/>
      <c r="OEJ364" s="233"/>
      <c r="OEK364" s="233"/>
      <c r="OEL364" s="233"/>
      <c r="OEM364" s="233"/>
      <c r="OEN364" s="233"/>
      <c r="OEO364" s="233"/>
      <c r="OEP364" s="233"/>
      <c r="OEQ364" s="233"/>
      <c r="OER364" s="233"/>
      <c r="OES364" s="233"/>
      <c r="OET364" s="233"/>
      <c r="OEU364" s="233"/>
      <c r="OEV364" s="233"/>
      <c r="OEW364" s="233"/>
      <c r="OEX364" s="233"/>
      <c r="OEY364" s="233"/>
      <c r="OEZ364" s="233"/>
      <c r="OFA364" s="233"/>
      <c r="OFB364" s="233"/>
      <c r="OFC364" s="233"/>
      <c r="OFD364" s="233"/>
      <c r="OFE364" s="233"/>
      <c r="OFF364" s="233"/>
      <c r="OFG364" s="233"/>
      <c r="OFH364" s="233"/>
      <c r="OFI364" s="233"/>
      <c r="OFJ364" s="233"/>
      <c r="OFK364" s="233"/>
      <c r="OFL364" s="233"/>
      <c r="OFM364" s="233"/>
      <c r="OFN364" s="233"/>
      <c r="OFO364" s="233"/>
      <c r="OFP364" s="233"/>
      <c r="OFQ364" s="233"/>
      <c r="OFR364" s="233"/>
      <c r="OFS364" s="233"/>
      <c r="OFT364" s="233"/>
      <c r="OFU364" s="233"/>
      <c r="OFV364" s="233"/>
      <c r="OFW364" s="233"/>
      <c r="OFX364" s="233"/>
      <c r="OFY364" s="233"/>
      <c r="OFZ364" s="233"/>
      <c r="OGA364" s="233"/>
      <c r="OGB364" s="233"/>
      <c r="OGC364" s="233"/>
      <c r="OGD364" s="233"/>
      <c r="OGE364" s="233"/>
      <c r="OGF364" s="233"/>
      <c r="OGG364" s="233"/>
      <c r="OGH364" s="233"/>
      <c r="OGI364" s="233"/>
      <c r="OGJ364" s="233"/>
      <c r="OGK364" s="233"/>
      <c r="OGL364" s="233"/>
      <c r="OGM364" s="233"/>
      <c r="OGN364" s="233"/>
      <c r="OGO364" s="233"/>
      <c r="OGP364" s="233"/>
      <c r="OGQ364" s="233"/>
      <c r="OGR364" s="233"/>
      <c r="OGS364" s="233"/>
      <c r="OGT364" s="233"/>
      <c r="OGU364" s="233"/>
      <c r="OGV364" s="233"/>
      <c r="OGW364" s="233"/>
      <c r="OGX364" s="233"/>
      <c r="OGY364" s="233"/>
      <c r="OGZ364" s="233"/>
      <c r="OHA364" s="233"/>
      <c r="OHB364" s="233"/>
      <c r="OHC364" s="233"/>
      <c r="OHD364" s="233"/>
      <c r="OHE364" s="233"/>
      <c r="OHF364" s="233"/>
      <c r="OHG364" s="233"/>
      <c r="OHH364" s="233"/>
      <c r="OHI364" s="233"/>
      <c r="OHJ364" s="233"/>
      <c r="OHK364" s="233"/>
      <c r="OHL364" s="233"/>
      <c r="OHM364" s="233"/>
      <c r="OHN364" s="233"/>
      <c r="OHO364" s="233"/>
      <c r="OHP364" s="233"/>
      <c r="OHQ364" s="233"/>
      <c r="OHR364" s="233"/>
      <c r="OHS364" s="233"/>
      <c r="OHT364" s="233"/>
      <c r="OHU364" s="233"/>
      <c r="OHV364" s="233"/>
      <c r="OHW364" s="233"/>
      <c r="OHX364" s="233"/>
      <c r="OHY364" s="233"/>
      <c r="OHZ364" s="233"/>
      <c r="OIA364" s="233"/>
      <c r="OIB364" s="233"/>
      <c r="OIC364" s="233"/>
      <c r="OID364" s="233"/>
      <c r="OIE364" s="233"/>
      <c r="OIF364" s="233"/>
      <c r="OIG364" s="233"/>
      <c r="OIH364" s="233"/>
      <c r="OII364" s="233"/>
      <c r="OIJ364" s="233"/>
      <c r="OIK364" s="233"/>
      <c r="OIL364" s="233"/>
      <c r="OIM364" s="233"/>
      <c r="OIN364" s="233"/>
      <c r="OIO364" s="233"/>
      <c r="OIP364" s="233"/>
      <c r="OIQ364" s="233"/>
      <c r="OIR364" s="233"/>
      <c r="OIS364" s="233"/>
      <c r="OIT364" s="233"/>
      <c r="OIU364" s="233"/>
      <c r="OIV364" s="233"/>
      <c r="OIW364" s="233"/>
      <c r="OIX364" s="233"/>
      <c r="OIY364" s="233"/>
      <c r="OIZ364" s="233"/>
      <c r="OJA364" s="233"/>
      <c r="OJB364" s="233"/>
      <c r="OJC364" s="233"/>
      <c r="OJD364" s="233"/>
      <c r="OJE364" s="233"/>
      <c r="OJF364" s="233"/>
      <c r="OJG364" s="233"/>
      <c r="OJH364" s="233"/>
      <c r="OJI364" s="233"/>
      <c r="OJJ364" s="233"/>
      <c r="OJK364" s="233"/>
      <c r="OJL364" s="233"/>
      <c r="OJM364" s="233"/>
      <c r="OJN364" s="233"/>
      <c r="OJO364" s="233"/>
      <c r="OJP364" s="233"/>
      <c r="OJQ364" s="233"/>
      <c r="OJR364" s="233"/>
      <c r="OJS364" s="233"/>
      <c r="OJT364" s="233"/>
      <c r="OJU364" s="233"/>
      <c r="OJV364" s="233"/>
      <c r="OJW364" s="233"/>
      <c r="OJX364" s="233"/>
      <c r="OJY364" s="233"/>
      <c r="OJZ364" s="233"/>
      <c r="OKA364" s="233"/>
      <c r="OKB364" s="233"/>
      <c r="OKC364" s="233"/>
      <c r="OKD364" s="233"/>
      <c r="OKE364" s="233"/>
      <c r="OKF364" s="233"/>
      <c r="OKG364" s="233"/>
      <c r="OKH364" s="233"/>
      <c r="OKI364" s="233"/>
      <c r="OKJ364" s="233"/>
      <c r="OKK364" s="233"/>
      <c r="OKL364" s="233"/>
      <c r="OKM364" s="233"/>
      <c r="OKN364" s="233"/>
      <c r="OKO364" s="233"/>
      <c r="OKP364" s="233"/>
      <c r="OKQ364" s="233"/>
      <c r="OKR364" s="233"/>
      <c r="OKS364" s="233"/>
      <c r="OKT364" s="233"/>
      <c r="OKU364" s="233"/>
      <c r="OKV364" s="233"/>
      <c r="OKW364" s="233"/>
      <c r="OKX364" s="233"/>
      <c r="OKY364" s="233"/>
      <c r="OKZ364" s="233"/>
      <c r="OLA364" s="233"/>
      <c r="OLB364" s="233"/>
      <c r="OLC364" s="233"/>
      <c r="OLD364" s="233"/>
      <c r="OLE364" s="233"/>
      <c r="OLF364" s="233"/>
      <c r="OLG364" s="233"/>
      <c r="OLH364" s="233"/>
      <c r="OLI364" s="233"/>
      <c r="OLJ364" s="233"/>
      <c r="OLK364" s="233"/>
      <c r="OLL364" s="233"/>
      <c r="OLM364" s="233"/>
      <c r="OLN364" s="233"/>
      <c r="OLO364" s="233"/>
      <c r="OLP364" s="233"/>
      <c r="OLQ364" s="233"/>
      <c r="OLR364" s="233"/>
      <c r="OLS364" s="233"/>
      <c r="OLT364" s="233"/>
      <c r="OLU364" s="233"/>
      <c r="OLV364" s="233"/>
      <c r="OLW364" s="233"/>
      <c r="OLX364" s="233"/>
      <c r="OLY364" s="233"/>
      <c r="OLZ364" s="233"/>
      <c r="OMA364" s="233"/>
      <c r="OMB364" s="233"/>
      <c r="OMC364" s="233"/>
      <c r="OMD364" s="233"/>
      <c r="OME364" s="233"/>
      <c r="OMF364" s="233"/>
      <c r="OMG364" s="233"/>
      <c r="OMH364" s="233"/>
      <c r="OMI364" s="233"/>
      <c r="OMJ364" s="233"/>
      <c r="OMK364" s="233"/>
      <c r="OML364" s="233"/>
      <c r="OMM364" s="233"/>
      <c r="OMN364" s="233"/>
      <c r="OMO364" s="233"/>
      <c r="OMP364" s="233"/>
      <c r="OMQ364" s="233"/>
      <c r="OMR364" s="233"/>
      <c r="OMS364" s="233"/>
      <c r="OMT364" s="233"/>
      <c r="OMU364" s="233"/>
      <c r="OMV364" s="233"/>
      <c r="OMW364" s="233"/>
      <c r="OMX364" s="233"/>
      <c r="OMY364" s="233"/>
      <c r="OMZ364" s="233"/>
      <c r="ONA364" s="233"/>
      <c r="ONB364" s="233"/>
      <c r="ONC364" s="233"/>
      <c r="OND364" s="233"/>
      <c r="ONE364" s="233"/>
      <c r="ONF364" s="233"/>
      <c r="ONG364" s="233"/>
      <c r="ONH364" s="233"/>
      <c r="ONI364" s="233"/>
      <c r="ONJ364" s="233"/>
      <c r="ONK364" s="233"/>
      <c r="ONL364" s="233"/>
      <c r="ONM364" s="233"/>
      <c r="ONN364" s="233"/>
      <c r="ONO364" s="233"/>
      <c r="ONP364" s="233"/>
      <c r="ONQ364" s="233"/>
      <c r="ONR364" s="233"/>
      <c r="ONS364" s="233"/>
      <c r="ONT364" s="233"/>
      <c r="ONU364" s="233"/>
      <c r="ONV364" s="233"/>
      <c r="ONW364" s="233"/>
      <c r="ONX364" s="233"/>
      <c r="ONY364" s="233"/>
      <c r="ONZ364" s="233"/>
      <c r="OOA364" s="233"/>
      <c r="OOB364" s="233"/>
      <c r="OOC364" s="233"/>
      <c r="OOD364" s="233"/>
      <c r="OOE364" s="233"/>
      <c r="OOF364" s="233"/>
      <c r="OOG364" s="233"/>
      <c r="OOH364" s="233"/>
      <c r="OOI364" s="233"/>
      <c r="OOJ364" s="233"/>
      <c r="OOK364" s="233"/>
      <c r="OOL364" s="233"/>
      <c r="OOM364" s="233"/>
      <c r="OON364" s="233"/>
      <c r="OOO364" s="233"/>
      <c r="OOP364" s="233"/>
      <c r="OOQ364" s="233"/>
      <c r="OOR364" s="233"/>
      <c r="OOS364" s="233"/>
      <c r="OOT364" s="233"/>
      <c r="OOU364" s="233"/>
      <c r="OOV364" s="233"/>
      <c r="OOW364" s="233"/>
      <c r="OOX364" s="233"/>
      <c r="OOY364" s="233"/>
      <c r="OOZ364" s="233"/>
      <c r="OPA364" s="233"/>
      <c r="OPB364" s="233"/>
      <c r="OPC364" s="233"/>
      <c r="OPD364" s="233"/>
      <c r="OPE364" s="233"/>
      <c r="OPF364" s="233"/>
      <c r="OPG364" s="233"/>
      <c r="OPH364" s="233"/>
      <c r="OPI364" s="233"/>
      <c r="OPJ364" s="233"/>
      <c r="OPK364" s="233"/>
      <c r="OPL364" s="233"/>
      <c r="OPM364" s="233"/>
      <c r="OPN364" s="233"/>
      <c r="OPO364" s="233"/>
      <c r="OPP364" s="233"/>
      <c r="OPQ364" s="233"/>
      <c r="OPR364" s="233"/>
      <c r="OPS364" s="233"/>
      <c r="OPT364" s="233"/>
      <c r="OPU364" s="233"/>
      <c r="OPV364" s="233"/>
      <c r="OPW364" s="233"/>
      <c r="OPX364" s="233"/>
      <c r="OPY364" s="233"/>
      <c r="OPZ364" s="233"/>
      <c r="OQA364" s="233"/>
      <c r="OQB364" s="233"/>
      <c r="OQC364" s="233"/>
      <c r="OQD364" s="233"/>
      <c r="OQE364" s="233"/>
      <c r="OQF364" s="233"/>
      <c r="OQG364" s="233"/>
      <c r="OQH364" s="233"/>
      <c r="OQI364" s="233"/>
      <c r="OQJ364" s="233"/>
      <c r="OQK364" s="233"/>
      <c r="OQL364" s="233"/>
      <c r="OQM364" s="233"/>
      <c r="OQN364" s="233"/>
      <c r="OQO364" s="233"/>
      <c r="OQP364" s="233"/>
      <c r="OQQ364" s="233"/>
      <c r="OQR364" s="233"/>
      <c r="OQS364" s="233"/>
      <c r="OQT364" s="233"/>
      <c r="OQU364" s="233"/>
      <c r="OQV364" s="233"/>
      <c r="OQW364" s="233"/>
      <c r="OQX364" s="233"/>
      <c r="OQY364" s="233"/>
      <c r="OQZ364" s="233"/>
      <c r="ORA364" s="233"/>
      <c r="ORB364" s="233"/>
      <c r="ORC364" s="233"/>
      <c r="ORD364" s="233"/>
      <c r="ORE364" s="233"/>
      <c r="ORF364" s="233"/>
      <c r="ORG364" s="233"/>
      <c r="ORH364" s="233"/>
      <c r="ORI364" s="233"/>
      <c r="ORJ364" s="233"/>
      <c r="ORK364" s="233"/>
      <c r="ORL364" s="233"/>
      <c r="ORM364" s="233"/>
      <c r="ORN364" s="233"/>
      <c r="ORO364" s="233"/>
      <c r="ORP364" s="233"/>
      <c r="ORQ364" s="233"/>
      <c r="ORR364" s="233"/>
      <c r="ORS364" s="233"/>
      <c r="ORT364" s="233"/>
      <c r="ORU364" s="233"/>
      <c r="ORV364" s="233"/>
      <c r="ORW364" s="233"/>
      <c r="ORX364" s="233"/>
      <c r="ORY364" s="233"/>
      <c r="ORZ364" s="233"/>
      <c r="OSA364" s="233"/>
      <c r="OSB364" s="233"/>
      <c r="OSC364" s="233"/>
      <c r="OSD364" s="233"/>
      <c r="OSE364" s="233"/>
      <c r="OSF364" s="233"/>
      <c r="OSG364" s="233"/>
      <c r="OSH364" s="233"/>
      <c r="OSI364" s="233"/>
      <c r="OSJ364" s="233"/>
      <c r="OSK364" s="233"/>
      <c r="OSL364" s="233"/>
      <c r="OSM364" s="233"/>
      <c r="OSN364" s="233"/>
      <c r="OSO364" s="233"/>
      <c r="OSP364" s="233"/>
      <c r="OSQ364" s="233"/>
      <c r="OSR364" s="233"/>
      <c r="OSS364" s="233"/>
      <c r="OST364" s="233"/>
      <c r="OSU364" s="233"/>
      <c r="OSV364" s="233"/>
      <c r="OSW364" s="233"/>
      <c r="OSX364" s="233"/>
      <c r="OSY364" s="233"/>
      <c r="OSZ364" s="233"/>
      <c r="OTA364" s="233"/>
      <c r="OTB364" s="233"/>
      <c r="OTC364" s="233"/>
      <c r="OTD364" s="233"/>
      <c r="OTE364" s="233"/>
      <c r="OTF364" s="233"/>
      <c r="OTG364" s="233"/>
      <c r="OTH364" s="233"/>
      <c r="OTI364" s="233"/>
      <c r="OTJ364" s="233"/>
      <c r="OTK364" s="233"/>
      <c r="OTL364" s="233"/>
      <c r="OTM364" s="233"/>
      <c r="OTN364" s="233"/>
      <c r="OTO364" s="233"/>
      <c r="OTP364" s="233"/>
      <c r="OTQ364" s="233"/>
      <c r="OTR364" s="233"/>
      <c r="OTS364" s="233"/>
      <c r="OTT364" s="233"/>
      <c r="OTU364" s="233"/>
      <c r="OTV364" s="233"/>
      <c r="OTW364" s="233"/>
      <c r="OTX364" s="233"/>
      <c r="OTY364" s="233"/>
      <c r="OTZ364" s="233"/>
      <c r="OUA364" s="233"/>
      <c r="OUB364" s="233"/>
      <c r="OUC364" s="233"/>
      <c r="OUD364" s="233"/>
      <c r="OUE364" s="233"/>
      <c r="OUF364" s="233"/>
      <c r="OUG364" s="233"/>
      <c r="OUH364" s="233"/>
      <c r="OUI364" s="233"/>
      <c r="OUJ364" s="233"/>
      <c r="OUK364" s="233"/>
      <c r="OUL364" s="233"/>
      <c r="OUM364" s="233"/>
      <c r="OUN364" s="233"/>
      <c r="OUO364" s="233"/>
      <c r="OUP364" s="233"/>
      <c r="OUQ364" s="233"/>
      <c r="OUR364" s="233"/>
      <c r="OUS364" s="233"/>
      <c r="OUT364" s="233"/>
      <c r="OUU364" s="233"/>
      <c r="OUV364" s="233"/>
      <c r="OUW364" s="233"/>
      <c r="OUX364" s="233"/>
      <c r="OUY364" s="233"/>
      <c r="OUZ364" s="233"/>
      <c r="OVA364" s="233"/>
      <c r="OVB364" s="233"/>
      <c r="OVC364" s="233"/>
      <c r="OVD364" s="233"/>
      <c r="OVE364" s="233"/>
      <c r="OVF364" s="233"/>
      <c r="OVG364" s="233"/>
      <c r="OVH364" s="233"/>
      <c r="OVI364" s="233"/>
      <c r="OVJ364" s="233"/>
      <c r="OVK364" s="233"/>
      <c r="OVL364" s="233"/>
      <c r="OVM364" s="233"/>
      <c r="OVN364" s="233"/>
      <c r="OVO364" s="233"/>
      <c r="OVP364" s="233"/>
      <c r="OVQ364" s="233"/>
      <c r="OVR364" s="233"/>
      <c r="OVS364" s="233"/>
      <c r="OVT364" s="233"/>
      <c r="OVU364" s="233"/>
      <c r="OVV364" s="233"/>
      <c r="OVW364" s="233"/>
      <c r="OVX364" s="233"/>
      <c r="OVY364" s="233"/>
      <c r="OVZ364" s="233"/>
      <c r="OWA364" s="233"/>
      <c r="OWB364" s="233"/>
      <c r="OWC364" s="233"/>
      <c r="OWD364" s="233"/>
      <c r="OWE364" s="233"/>
      <c r="OWF364" s="233"/>
      <c r="OWG364" s="233"/>
      <c r="OWH364" s="233"/>
      <c r="OWI364" s="233"/>
      <c r="OWJ364" s="233"/>
      <c r="OWK364" s="233"/>
      <c r="OWL364" s="233"/>
      <c r="OWM364" s="233"/>
      <c r="OWN364" s="233"/>
      <c r="OWO364" s="233"/>
      <c r="OWP364" s="233"/>
      <c r="OWQ364" s="233"/>
      <c r="OWR364" s="233"/>
      <c r="OWS364" s="233"/>
      <c r="OWT364" s="233"/>
      <c r="OWU364" s="233"/>
      <c r="OWV364" s="233"/>
      <c r="OWW364" s="233"/>
      <c r="OWX364" s="233"/>
      <c r="OWY364" s="233"/>
      <c r="OWZ364" s="233"/>
      <c r="OXA364" s="233"/>
      <c r="OXB364" s="233"/>
      <c r="OXC364" s="233"/>
      <c r="OXD364" s="233"/>
      <c r="OXE364" s="233"/>
      <c r="OXF364" s="233"/>
      <c r="OXG364" s="233"/>
      <c r="OXH364" s="233"/>
      <c r="OXI364" s="233"/>
      <c r="OXJ364" s="233"/>
      <c r="OXK364" s="233"/>
      <c r="OXL364" s="233"/>
      <c r="OXM364" s="233"/>
      <c r="OXN364" s="233"/>
      <c r="OXO364" s="233"/>
      <c r="OXP364" s="233"/>
      <c r="OXQ364" s="233"/>
      <c r="OXR364" s="233"/>
      <c r="OXS364" s="233"/>
      <c r="OXT364" s="233"/>
      <c r="OXU364" s="233"/>
      <c r="OXV364" s="233"/>
      <c r="OXW364" s="233"/>
      <c r="OXX364" s="233"/>
      <c r="OXY364" s="233"/>
      <c r="OXZ364" s="233"/>
      <c r="OYA364" s="233"/>
      <c r="OYB364" s="233"/>
      <c r="OYC364" s="233"/>
      <c r="OYD364" s="233"/>
      <c r="OYE364" s="233"/>
      <c r="OYF364" s="233"/>
      <c r="OYG364" s="233"/>
      <c r="OYH364" s="233"/>
      <c r="OYI364" s="233"/>
      <c r="OYJ364" s="233"/>
      <c r="OYK364" s="233"/>
      <c r="OYL364" s="233"/>
      <c r="OYM364" s="233"/>
      <c r="OYN364" s="233"/>
      <c r="OYO364" s="233"/>
      <c r="OYP364" s="233"/>
      <c r="OYQ364" s="233"/>
      <c r="OYR364" s="233"/>
      <c r="OYS364" s="233"/>
      <c r="OYT364" s="233"/>
      <c r="OYU364" s="233"/>
      <c r="OYV364" s="233"/>
      <c r="OYW364" s="233"/>
      <c r="OYX364" s="233"/>
      <c r="OYY364" s="233"/>
      <c r="OYZ364" s="233"/>
      <c r="OZA364" s="233"/>
      <c r="OZB364" s="233"/>
      <c r="OZC364" s="233"/>
      <c r="OZD364" s="233"/>
      <c r="OZE364" s="233"/>
      <c r="OZF364" s="233"/>
      <c r="OZG364" s="233"/>
      <c r="OZH364" s="233"/>
      <c r="OZI364" s="233"/>
      <c r="OZJ364" s="233"/>
      <c r="OZK364" s="233"/>
      <c r="OZL364" s="233"/>
      <c r="OZM364" s="233"/>
      <c r="OZN364" s="233"/>
      <c r="OZO364" s="233"/>
      <c r="OZP364" s="233"/>
      <c r="OZQ364" s="233"/>
      <c r="OZR364" s="233"/>
      <c r="OZS364" s="233"/>
      <c r="OZT364" s="233"/>
      <c r="OZU364" s="233"/>
      <c r="OZV364" s="233"/>
      <c r="OZW364" s="233"/>
      <c r="OZX364" s="233"/>
      <c r="OZY364" s="233"/>
      <c r="OZZ364" s="233"/>
      <c r="PAA364" s="233"/>
      <c r="PAB364" s="233"/>
      <c r="PAC364" s="233"/>
      <c r="PAD364" s="233"/>
      <c r="PAE364" s="233"/>
      <c r="PAF364" s="233"/>
      <c r="PAG364" s="233"/>
      <c r="PAH364" s="233"/>
      <c r="PAI364" s="233"/>
      <c r="PAJ364" s="233"/>
      <c r="PAK364" s="233"/>
      <c r="PAL364" s="233"/>
      <c r="PAM364" s="233"/>
      <c r="PAN364" s="233"/>
      <c r="PAO364" s="233"/>
      <c r="PAP364" s="233"/>
      <c r="PAQ364" s="233"/>
      <c r="PAR364" s="233"/>
      <c r="PAS364" s="233"/>
      <c r="PAT364" s="233"/>
      <c r="PAU364" s="233"/>
      <c r="PAV364" s="233"/>
      <c r="PAW364" s="233"/>
      <c r="PAX364" s="233"/>
      <c r="PAY364" s="233"/>
      <c r="PAZ364" s="233"/>
      <c r="PBA364" s="233"/>
      <c r="PBB364" s="233"/>
      <c r="PBC364" s="233"/>
      <c r="PBD364" s="233"/>
      <c r="PBE364" s="233"/>
      <c r="PBF364" s="233"/>
      <c r="PBG364" s="233"/>
      <c r="PBH364" s="233"/>
      <c r="PBI364" s="233"/>
      <c r="PBJ364" s="233"/>
      <c r="PBK364" s="233"/>
      <c r="PBL364" s="233"/>
      <c r="PBM364" s="233"/>
      <c r="PBN364" s="233"/>
      <c r="PBO364" s="233"/>
      <c r="PBP364" s="233"/>
      <c r="PBQ364" s="233"/>
      <c r="PBR364" s="233"/>
      <c r="PBS364" s="233"/>
      <c r="PBT364" s="233"/>
      <c r="PBU364" s="233"/>
      <c r="PBV364" s="233"/>
      <c r="PBW364" s="233"/>
      <c r="PBX364" s="233"/>
      <c r="PBY364" s="233"/>
      <c r="PBZ364" s="233"/>
      <c r="PCA364" s="233"/>
      <c r="PCB364" s="233"/>
      <c r="PCC364" s="233"/>
      <c r="PCD364" s="233"/>
      <c r="PCE364" s="233"/>
      <c r="PCF364" s="233"/>
      <c r="PCG364" s="233"/>
      <c r="PCH364" s="233"/>
      <c r="PCI364" s="233"/>
      <c r="PCJ364" s="233"/>
      <c r="PCK364" s="233"/>
      <c r="PCL364" s="233"/>
      <c r="PCM364" s="233"/>
      <c r="PCN364" s="233"/>
      <c r="PCO364" s="233"/>
      <c r="PCP364" s="233"/>
      <c r="PCQ364" s="233"/>
      <c r="PCR364" s="233"/>
      <c r="PCS364" s="233"/>
      <c r="PCT364" s="233"/>
      <c r="PCU364" s="233"/>
      <c r="PCV364" s="233"/>
      <c r="PCW364" s="233"/>
      <c r="PCX364" s="233"/>
      <c r="PCY364" s="233"/>
      <c r="PCZ364" s="233"/>
      <c r="PDA364" s="233"/>
      <c r="PDB364" s="233"/>
      <c r="PDC364" s="233"/>
      <c r="PDD364" s="233"/>
      <c r="PDE364" s="233"/>
      <c r="PDF364" s="233"/>
      <c r="PDG364" s="233"/>
      <c r="PDH364" s="233"/>
      <c r="PDI364" s="233"/>
      <c r="PDJ364" s="233"/>
      <c r="PDK364" s="233"/>
      <c r="PDL364" s="233"/>
      <c r="PDM364" s="233"/>
      <c r="PDN364" s="233"/>
      <c r="PDO364" s="233"/>
      <c r="PDP364" s="233"/>
      <c r="PDQ364" s="233"/>
      <c r="PDR364" s="233"/>
      <c r="PDS364" s="233"/>
      <c r="PDT364" s="233"/>
      <c r="PDU364" s="233"/>
      <c r="PDV364" s="233"/>
      <c r="PDW364" s="233"/>
      <c r="PDX364" s="233"/>
      <c r="PDY364" s="233"/>
      <c r="PDZ364" s="233"/>
      <c r="PEA364" s="233"/>
      <c r="PEB364" s="233"/>
      <c r="PEC364" s="233"/>
      <c r="PED364" s="233"/>
      <c r="PEE364" s="233"/>
      <c r="PEF364" s="233"/>
      <c r="PEG364" s="233"/>
      <c r="PEH364" s="233"/>
      <c r="PEI364" s="233"/>
      <c r="PEJ364" s="233"/>
      <c r="PEK364" s="233"/>
      <c r="PEL364" s="233"/>
      <c r="PEM364" s="233"/>
      <c r="PEN364" s="233"/>
      <c r="PEO364" s="233"/>
      <c r="PEP364" s="233"/>
      <c r="PEQ364" s="233"/>
      <c r="PER364" s="233"/>
      <c r="PES364" s="233"/>
      <c r="PET364" s="233"/>
      <c r="PEU364" s="233"/>
      <c r="PEV364" s="233"/>
      <c r="PEW364" s="233"/>
      <c r="PEX364" s="233"/>
      <c r="PEY364" s="233"/>
      <c r="PEZ364" s="233"/>
      <c r="PFA364" s="233"/>
      <c r="PFB364" s="233"/>
      <c r="PFC364" s="233"/>
      <c r="PFD364" s="233"/>
      <c r="PFE364" s="233"/>
      <c r="PFF364" s="233"/>
      <c r="PFG364" s="233"/>
      <c r="PFH364" s="233"/>
      <c r="PFI364" s="233"/>
      <c r="PFJ364" s="233"/>
      <c r="PFK364" s="233"/>
      <c r="PFL364" s="233"/>
      <c r="PFM364" s="233"/>
      <c r="PFN364" s="233"/>
      <c r="PFO364" s="233"/>
      <c r="PFP364" s="233"/>
      <c r="PFQ364" s="233"/>
      <c r="PFR364" s="233"/>
      <c r="PFS364" s="233"/>
      <c r="PFT364" s="233"/>
      <c r="PFU364" s="233"/>
      <c r="PFV364" s="233"/>
      <c r="PFW364" s="233"/>
      <c r="PFX364" s="233"/>
      <c r="PFY364" s="233"/>
      <c r="PFZ364" s="233"/>
      <c r="PGA364" s="233"/>
      <c r="PGB364" s="233"/>
      <c r="PGC364" s="233"/>
      <c r="PGD364" s="233"/>
      <c r="PGE364" s="233"/>
      <c r="PGF364" s="233"/>
      <c r="PGG364" s="233"/>
      <c r="PGH364" s="233"/>
      <c r="PGI364" s="233"/>
      <c r="PGJ364" s="233"/>
      <c r="PGK364" s="233"/>
      <c r="PGL364" s="233"/>
      <c r="PGM364" s="233"/>
      <c r="PGN364" s="233"/>
      <c r="PGO364" s="233"/>
      <c r="PGP364" s="233"/>
      <c r="PGQ364" s="233"/>
      <c r="PGR364" s="233"/>
      <c r="PGS364" s="233"/>
      <c r="PGT364" s="233"/>
      <c r="PGU364" s="233"/>
      <c r="PGV364" s="233"/>
      <c r="PGW364" s="233"/>
      <c r="PGX364" s="233"/>
      <c r="PGY364" s="233"/>
      <c r="PGZ364" s="233"/>
      <c r="PHA364" s="233"/>
      <c r="PHB364" s="233"/>
      <c r="PHC364" s="233"/>
      <c r="PHD364" s="233"/>
      <c r="PHE364" s="233"/>
      <c r="PHF364" s="233"/>
      <c r="PHG364" s="233"/>
      <c r="PHH364" s="233"/>
      <c r="PHI364" s="233"/>
      <c r="PHJ364" s="233"/>
      <c r="PHK364" s="233"/>
      <c r="PHL364" s="233"/>
      <c r="PHM364" s="233"/>
      <c r="PHN364" s="233"/>
      <c r="PHO364" s="233"/>
      <c r="PHP364" s="233"/>
      <c r="PHQ364" s="233"/>
      <c r="PHR364" s="233"/>
      <c r="PHS364" s="233"/>
      <c r="PHT364" s="233"/>
      <c r="PHU364" s="233"/>
      <c r="PHV364" s="233"/>
      <c r="PHW364" s="233"/>
      <c r="PHX364" s="233"/>
      <c r="PHY364" s="233"/>
      <c r="PHZ364" s="233"/>
      <c r="PIA364" s="233"/>
      <c r="PIB364" s="233"/>
      <c r="PIC364" s="233"/>
      <c r="PID364" s="233"/>
      <c r="PIE364" s="233"/>
      <c r="PIF364" s="233"/>
      <c r="PIG364" s="233"/>
      <c r="PIH364" s="233"/>
      <c r="PII364" s="233"/>
      <c r="PIJ364" s="233"/>
      <c r="PIK364" s="233"/>
      <c r="PIL364" s="233"/>
      <c r="PIM364" s="233"/>
      <c r="PIN364" s="233"/>
      <c r="PIO364" s="233"/>
      <c r="PIP364" s="233"/>
      <c r="PIQ364" s="233"/>
      <c r="PIR364" s="233"/>
      <c r="PIS364" s="233"/>
      <c r="PIT364" s="233"/>
      <c r="PIU364" s="233"/>
      <c r="PIV364" s="233"/>
      <c r="PIW364" s="233"/>
      <c r="PIX364" s="233"/>
      <c r="PIY364" s="233"/>
      <c r="PIZ364" s="233"/>
      <c r="PJA364" s="233"/>
      <c r="PJB364" s="233"/>
      <c r="PJC364" s="233"/>
      <c r="PJD364" s="233"/>
      <c r="PJE364" s="233"/>
      <c r="PJF364" s="233"/>
      <c r="PJG364" s="233"/>
      <c r="PJH364" s="233"/>
      <c r="PJI364" s="233"/>
      <c r="PJJ364" s="233"/>
      <c r="PJK364" s="233"/>
      <c r="PJL364" s="233"/>
      <c r="PJM364" s="233"/>
      <c r="PJN364" s="233"/>
      <c r="PJO364" s="233"/>
      <c r="PJP364" s="233"/>
      <c r="PJQ364" s="233"/>
      <c r="PJR364" s="233"/>
      <c r="PJS364" s="233"/>
      <c r="PJT364" s="233"/>
      <c r="PJU364" s="233"/>
      <c r="PJV364" s="233"/>
      <c r="PJW364" s="233"/>
      <c r="PJX364" s="233"/>
      <c r="PJY364" s="233"/>
      <c r="PJZ364" s="233"/>
      <c r="PKA364" s="233"/>
      <c r="PKB364" s="233"/>
      <c r="PKC364" s="233"/>
      <c r="PKD364" s="233"/>
      <c r="PKE364" s="233"/>
      <c r="PKF364" s="233"/>
      <c r="PKG364" s="233"/>
      <c r="PKH364" s="233"/>
      <c r="PKI364" s="233"/>
      <c r="PKJ364" s="233"/>
      <c r="PKK364" s="233"/>
      <c r="PKL364" s="233"/>
      <c r="PKM364" s="233"/>
      <c r="PKN364" s="233"/>
      <c r="PKO364" s="233"/>
      <c r="PKP364" s="233"/>
      <c r="PKQ364" s="233"/>
      <c r="PKR364" s="233"/>
      <c r="PKS364" s="233"/>
      <c r="PKT364" s="233"/>
      <c r="PKU364" s="233"/>
      <c r="PKV364" s="233"/>
      <c r="PKW364" s="233"/>
      <c r="PKX364" s="233"/>
      <c r="PKY364" s="233"/>
      <c r="PKZ364" s="233"/>
      <c r="PLA364" s="233"/>
      <c r="PLB364" s="233"/>
      <c r="PLC364" s="233"/>
      <c r="PLD364" s="233"/>
      <c r="PLE364" s="233"/>
      <c r="PLF364" s="233"/>
      <c r="PLG364" s="233"/>
      <c r="PLH364" s="233"/>
      <c r="PLI364" s="233"/>
      <c r="PLJ364" s="233"/>
      <c r="PLK364" s="233"/>
      <c r="PLL364" s="233"/>
      <c r="PLM364" s="233"/>
      <c r="PLN364" s="233"/>
      <c r="PLO364" s="233"/>
      <c r="PLP364" s="233"/>
      <c r="PLQ364" s="233"/>
      <c r="PLR364" s="233"/>
      <c r="PLS364" s="233"/>
      <c r="PLT364" s="233"/>
      <c r="PLU364" s="233"/>
      <c r="PLV364" s="233"/>
      <c r="PLW364" s="233"/>
      <c r="PLX364" s="233"/>
      <c r="PLY364" s="233"/>
      <c r="PLZ364" s="233"/>
      <c r="PMA364" s="233"/>
      <c r="PMB364" s="233"/>
      <c r="PMC364" s="233"/>
      <c r="PMD364" s="233"/>
      <c r="PME364" s="233"/>
      <c r="PMF364" s="233"/>
      <c r="PMG364" s="233"/>
      <c r="PMH364" s="233"/>
      <c r="PMI364" s="233"/>
      <c r="PMJ364" s="233"/>
      <c r="PMK364" s="233"/>
      <c r="PML364" s="233"/>
      <c r="PMM364" s="233"/>
      <c r="PMN364" s="233"/>
      <c r="PMO364" s="233"/>
      <c r="PMP364" s="233"/>
      <c r="PMQ364" s="233"/>
      <c r="PMR364" s="233"/>
      <c r="PMS364" s="233"/>
      <c r="PMT364" s="233"/>
      <c r="PMU364" s="233"/>
      <c r="PMV364" s="233"/>
      <c r="PMW364" s="233"/>
      <c r="PMX364" s="233"/>
      <c r="PMY364" s="233"/>
      <c r="PMZ364" s="233"/>
      <c r="PNA364" s="233"/>
      <c r="PNB364" s="233"/>
      <c r="PNC364" s="233"/>
      <c r="PND364" s="233"/>
      <c r="PNE364" s="233"/>
      <c r="PNF364" s="233"/>
      <c r="PNG364" s="233"/>
      <c r="PNH364" s="233"/>
      <c r="PNI364" s="233"/>
      <c r="PNJ364" s="233"/>
      <c r="PNK364" s="233"/>
      <c r="PNL364" s="233"/>
      <c r="PNM364" s="233"/>
      <c r="PNN364" s="233"/>
      <c r="PNO364" s="233"/>
      <c r="PNP364" s="233"/>
      <c r="PNQ364" s="233"/>
      <c r="PNR364" s="233"/>
      <c r="PNS364" s="233"/>
      <c r="PNT364" s="233"/>
      <c r="PNU364" s="233"/>
      <c r="PNV364" s="233"/>
      <c r="PNW364" s="233"/>
      <c r="PNX364" s="233"/>
      <c r="PNY364" s="233"/>
      <c r="PNZ364" s="233"/>
      <c r="POA364" s="233"/>
      <c r="POB364" s="233"/>
      <c r="POC364" s="233"/>
      <c r="POD364" s="233"/>
      <c r="POE364" s="233"/>
      <c r="POF364" s="233"/>
      <c r="POG364" s="233"/>
      <c r="POH364" s="233"/>
      <c r="POI364" s="233"/>
      <c r="POJ364" s="233"/>
      <c r="POK364" s="233"/>
      <c r="POL364" s="233"/>
      <c r="POM364" s="233"/>
      <c r="PON364" s="233"/>
      <c r="POO364" s="233"/>
      <c r="POP364" s="233"/>
      <c r="POQ364" s="233"/>
      <c r="POR364" s="233"/>
      <c r="POS364" s="233"/>
      <c r="POT364" s="233"/>
      <c r="POU364" s="233"/>
      <c r="POV364" s="233"/>
      <c r="POW364" s="233"/>
      <c r="POX364" s="233"/>
      <c r="POY364" s="233"/>
      <c r="POZ364" s="233"/>
      <c r="PPA364" s="233"/>
      <c r="PPB364" s="233"/>
      <c r="PPC364" s="233"/>
      <c r="PPD364" s="233"/>
      <c r="PPE364" s="233"/>
      <c r="PPF364" s="233"/>
      <c r="PPG364" s="233"/>
      <c r="PPH364" s="233"/>
      <c r="PPI364" s="233"/>
      <c r="PPJ364" s="233"/>
      <c r="PPK364" s="233"/>
      <c r="PPL364" s="233"/>
      <c r="PPM364" s="233"/>
      <c r="PPN364" s="233"/>
      <c r="PPO364" s="233"/>
      <c r="PPP364" s="233"/>
      <c r="PPQ364" s="233"/>
      <c r="PPR364" s="233"/>
      <c r="PPS364" s="233"/>
      <c r="PPT364" s="233"/>
      <c r="PPU364" s="233"/>
      <c r="PPV364" s="233"/>
      <c r="PPW364" s="233"/>
      <c r="PPX364" s="233"/>
      <c r="PPY364" s="233"/>
      <c r="PPZ364" s="233"/>
      <c r="PQA364" s="233"/>
      <c r="PQB364" s="233"/>
      <c r="PQC364" s="233"/>
      <c r="PQD364" s="233"/>
      <c r="PQE364" s="233"/>
      <c r="PQF364" s="233"/>
      <c r="PQG364" s="233"/>
      <c r="PQH364" s="233"/>
      <c r="PQI364" s="233"/>
      <c r="PQJ364" s="233"/>
      <c r="PQK364" s="233"/>
      <c r="PQL364" s="233"/>
      <c r="PQM364" s="233"/>
      <c r="PQN364" s="233"/>
      <c r="PQO364" s="233"/>
      <c r="PQP364" s="233"/>
      <c r="PQQ364" s="233"/>
      <c r="PQR364" s="233"/>
      <c r="PQS364" s="233"/>
      <c r="PQT364" s="233"/>
      <c r="PQU364" s="233"/>
      <c r="PQV364" s="233"/>
      <c r="PQW364" s="233"/>
      <c r="PQX364" s="233"/>
      <c r="PQY364" s="233"/>
      <c r="PQZ364" s="233"/>
      <c r="PRA364" s="233"/>
      <c r="PRB364" s="233"/>
      <c r="PRC364" s="233"/>
      <c r="PRD364" s="233"/>
      <c r="PRE364" s="233"/>
      <c r="PRF364" s="233"/>
      <c r="PRG364" s="233"/>
      <c r="PRH364" s="233"/>
      <c r="PRI364" s="233"/>
      <c r="PRJ364" s="233"/>
      <c r="PRK364" s="233"/>
      <c r="PRL364" s="233"/>
      <c r="PRM364" s="233"/>
      <c r="PRN364" s="233"/>
      <c r="PRO364" s="233"/>
      <c r="PRP364" s="233"/>
      <c r="PRQ364" s="233"/>
      <c r="PRR364" s="233"/>
      <c r="PRS364" s="233"/>
      <c r="PRT364" s="233"/>
      <c r="PRU364" s="233"/>
      <c r="PRV364" s="233"/>
      <c r="PRW364" s="233"/>
      <c r="PRX364" s="233"/>
      <c r="PRY364" s="233"/>
      <c r="PRZ364" s="233"/>
      <c r="PSA364" s="233"/>
      <c r="PSB364" s="233"/>
      <c r="PSC364" s="233"/>
      <c r="PSD364" s="233"/>
      <c r="PSE364" s="233"/>
      <c r="PSF364" s="233"/>
      <c r="PSG364" s="233"/>
      <c r="PSH364" s="233"/>
      <c r="PSI364" s="233"/>
      <c r="PSJ364" s="233"/>
      <c r="PSK364" s="233"/>
      <c r="PSL364" s="233"/>
      <c r="PSM364" s="233"/>
      <c r="PSN364" s="233"/>
      <c r="PSO364" s="233"/>
      <c r="PSP364" s="233"/>
      <c r="PSQ364" s="233"/>
      <c r="PSR364" s="233"/>
      <c r="PSS364" s="233"/>
      <c r="PST364" s="233"/>
      <c r="PSU364" s="233"/>
      <c r="PSV364" s="233"/>
      <c r="PSW364" s="233"/>
      <c r="PSX364" s="233"/>
      <c r="PSY364" s="233"/>
      <c r="PSZ364" s="233"/>
      <c r="PTA364" s="233"/>
      <c r="PTB364" s="233"/>
      <c r="PTC364" s="233"/>
      <c r="PTD364" s="233"/>
      <c r="PTE364" s="233"/>
      <c r="PTF364" s="233"/>
      <c r="PTG364" s="233"/>
      <c r="PTH364" s="233"/>
      <c r="PTI364" s="233"/>
      <c r="PTJ364" s="233"/>
      <c r="PTK364" s="233"/>
      <c r="PTL364" s="233"/>
      <c r="PTM364" s="233"/>
      <c r="PTN364" s="233"/>
      <c r="PTO364" s="233"/>
      <c r="PTP364" s="233"/>
      <c r="PTQ364" s="233"/>
      <c r="PTR364" s="233"/>
      <c r="PTS364" s="233"/>
      <c r="PTT364" s="233"/>
      <c r="PTU364" s="233"/>
      <c r="PTV364" s="233"/>
      <c r="PTW364" s="233"/>
      <c r="PTX364" s="233"/>
      <c r="PTY364" s="233"/>
      <c r="PTZ364" s="233"/>
      <c r="PUA364" s="233"/>
      <c r="PUB364" s="233"/>
      <c r="PUC364" s="233"/>
      <c r="PUD364" s="233"/>
      <c r="PUE364" s="233"/>
      <c r="PUF364" s="233"/>
      <c r="PUG364" s="233"/>
      <c r="PUH364" s="233"/>
      <c r="PUI364" s="233"/>
      <c r="PUJ364" s="233"/>
      <c r="PUK364" s="233"/>
      <c r="PUL364" s="233"/>
      <c r="PUM364" s="233"/>
      <c r="PUN364" s="233"/>
      <c r="PUO364" s="233"/>
      <c r="PUP364" s="233"/>
      <c r="PUQ364" s="233"/>
      <c r="PUR364" s="233"/>
      <c r="PUS364" s="233"/>
      <c r="PUT364" s="233"/>
      <c r="PUU364" s="233"/>
      <c r="PUV364" s="233"/>
      <c r="PUW364" s="233"/>
      <c r="PUX364" s="233"/>
      <c r="PUY364" s="233"/>
      <c r="PUZ364" s="233"/>
      <c r="PVA364" s="233"/>
      <c r="PVB364" s="233"/>
      <c r="PVC364" s="233"/>
      <c r="PVD364" s="233"/>
      <c r="PVE364" s="233"/>
      <c r="PVF364" s="233"/>
      <c r="PVG364" s="233"/>
      <c r="PVH364" s="233"/>
      <c r="PVI364" s="233"/>
      <c r="PVJ364" s="233"/>
      <c r="PVK364" s="233"/>
      <c r="PVL364" s="233"/>
      <c r="PVM364" s="233"/>
      <c r="PVN364" s="233"/>
      <c r="PVO364" s="233"/>
      <c r="PVP364" s="233"/>
      <c r="PVQ364" s="233"/>
      <c r="PVR364" s="233"/>
      <c r="PVS364" s="233"/>
      <c r="PVT364" s="233"/>
      <c r="PVU364" s="233"/>
      <c r="PVV364" s="233"/>
      <c r="PVW364" s="233"/>
      <c r="PVX364" s="233"/>
      <c r="PVY364" s="233"/>
      <c r="PVZ364" s="233"/>
      <c r="PWA364" s="233"/>
      <c r="PWB364" s="233"/>
      <c r="PWC364" s="233"/>
      <c r="PWD364" s="233"/>
      <c r="PWE364" s="233"/>
      <c r="PWF364" s="233"/>
      <c r="PWG364" s="233"/>
      <c r="PWH364" s="233"/>
      <c r="PWI364" s="233"/>
      <c r="PWJ364" s="233"/>
      <c r="PWK364" s="233"/>
      <c r="PWL364" s="233"/>
      <c r="PWM364" s="233"/>
      <c r="PWN364" s="233"/>
      <c r="PWO364" s="233"/>
      <c r="PWP364" s="233"/>
      <c r="PWQ364" s="233"/>
      <c r="PWR364" s="233"/>
      <c r="PWS364" s="233"/>
      <c r="PWT364" s="233"/>
      <c r="PWU364" s="233"/>
      <c r="PWV364" s="233"/>
      <c r="PWW364" s="233"/>
      <c r="PWX364" s="233"/>
      <c r="PWY364" s="233"/>
      <c r="PWZ364" s="233"/>
      <c r="PXA364" s="233"/>
      <c r="PXB364" s="233"/>
      <c r="PXC364" s="233"/>
      <c r="PXD364" s="233"/>
      <c r="PXE364" s="233"/>
      <c r="PXF364" s="233"/>
      <c r="PXG364" s="233"/>
      <c r="PXH364" s="233"/>
      <c r="PXI364" s="233"/>
      <c r="PXJ364" s="233"/>
      <c r="PXK364" s="233"/>
      <c r="PXL364" s="233"/>
      <c r="PXM364" s="233"/>
      <c r="PXN364" s="233"/>
      <c r="PXO364" s="233"/>
      <c r="PXP364" s="233"/>
      <c r="PXQ364" s="233"/>
      <c r="PXR364" s="233"/>
      <c r="PXS364" s="233"/>
      <c r="PXT364" s="233"/>
      <c r="PXU364" s="233"/>
      <c r="PXV364" s="233"/>
      <c r="PXW364" s="233"/>
      <c r="PXX364" s="233"/>
      <c r="PXY364" s="233"/>
      <c r="PXZ364" s="233"/>
      <c r="PYA364" s="233"/>
      <c r="PYB364" s="233"/>
      <c r="PYC364" s="233"/>
      <c r="PYD364" s="233"/>
      <c r="PYE364" s="233"/>
      <c r="PYF364" s="233"/>
      <c r="PYG364" s="233"/>
      <c r="PYH364" s="233"/>
      <c r="PYI364" s="233"/>
      <c r="PYJ364" s="233"/>
      <c r="PYK364" s="233"/>
      <c r="PYL364" s="233"/>
      <c r="PYM364" s="233"/>
      <c r="PYN364" s="233"/>
      <c r="PYO364" s="233"/>
      <c r="PYP364" s="233"/>
      <c r="PYQ364" s="233"/>
      <c r="PYR364" s="233"/>
      <c r="PYS364" s="233"/>
      <c r="PYT364" s="233"/>
      <c r="PYU364" s="233"/>
      <c r="PYV364" s="233"/>
      <c r="PYW364" s="233"/>
      <c r="PYX364" s="233"/>
      <c r="PYY364" s="233"/>
      <c r="PYZ364" s="233"/>
      <c r="PZA364" s="233"/>
      <c r="PZB364" s="233"/>
      <c r="PZC364" s="233"/>
      <c r="PZD364" s="233"/>
      <c r="PZE364" s="233"/>
      <c r="PZF364" s="233"/>
      <c r="PZG364" s="233"/>
      <c r="PZH364" s="233"/>
      <c r="PZI364" s="233"/>
      <c r="PZJ364" s="233"/>
      <c r="PZK364" s="233"/>
      <c r="PZL364" s="233"/>
      <c r="PZM364" s="233"/>
      <c r="PZN364" s="233"/>
      <c r="PZO364" s="233"/>
      <c r="PZP364" s="233"/>
      <c r="PZQ364" s="233"/>
      <c r="PZR364" s="233"/>
      <c r="PZS364" s="233"/>
      <c r="PZT364" s="233"/>
      <c r="PZU364" s="233"/>
      <c r="PZV364" s="233"/>
      <c r="PZW364" s="233"/>
      <c r="PZX364" s="233"/>
      <c r="PZY364" s="233"/>
      <c r="PZZ364" s="233"/>
      <c r="QAA364" s="233"/>
      <c r="QAB364" s="233"/>
      <c r="QAC364" s="233"/>
      <c r="QAD364" s="233"/>
      <c r="QAE364" s="233"/>
      <c r="QAF364" s="233"/>
      <c r="QAG364" s="233"/>
      <c r="QAH364" s="233"/>
      <c r="QAI364" s="233"/>
      <c r="QAJ364" s="233"/>
      <c r="QAK364" s="233"/>
      <c r="QAL364" s="233"/>
      <c r="QAM364" s="233"/>
      <c r="QAN364" s="233"/>
      <c r="QAO364" s="233"/>
      <c r="QAP364" s="233"/>
      <c r="QAQ364" s="233"/>
      <c r="QAR364" s="233"/>
      <c r="QAS364" s="233"/>
      <c r="QAT364" s="233"/>
      <c r="QAU364" s="233"/>
      <c r="QAV364" s="233"/>
      <c r="QAW364" s="233"/>
      <c r="QAX364" s="233"/>
      <c r="QAY364" s="233"/>
      <c r="QAZ364" s="233"/>
      <c r="QBA364" s="233"/>
      <c r="QBB364" s="233"/>
      <c r="QBC364" s="233"/>
      <c r="QBD364" s="233"/>
      <c r="QBE364" s="233"/>
      <c r="QBF364" s="233"/>
      <c r="QBG364" s="233"/>
      <c r="QBH364" s="233"/>
      <c r="QBI364" s="233"/>
      <c r="QBJ364" s="233"/>
      <c r="QBK364" s="233"/>
      <c r="QBL364" s="233"/>
      <c r="QBM364" s="233"/>
      <c r="QBN364" s="233"/>
      <c r="QBO364" s="233"/>
      <c r="QBP364" s="233"/>
      <c r="QBQ364" s="233"/>
      <c r="QBR364" s="233"/>
      <c r="QBS364" s="233"/>
      <c r="QBT364" s="233"/>
      <c r="QBU364" s="233"/>
      <c r="QBV364" s="233"/>
      <c r="QBW364" s="233"/>
      <c r="QBX364" s="233"/>
      <c r="QBY364" s="233"/>
      <c r="QBZ364" s="233"/>
      <c r="QCA364" s="233"/>
      <c r="QCB364" s="233"/>
      <c r="QCC364" s="233"/>
      <c r="QCD364" s="233"/>
      <c r="QCE364" s="233"/>
      <c r="QCF364" s="233"/>
      <c r="QCG364" s="233"/>
      <c r="QCH364" s="233"/>
      <c r="QCI364" s="233"/>
      <c r="QCJ364" s="233"/>
      <c r="QCK364" s="233"/>
      <c r="QCL364" s="233"/>
      <c r="QCM364" s="233"/>
      <c r="QCN364" s="233"/>
      <c r="QCO364" s="233"/>
      <c r="QCP364" s="233"/>
      <c r="QCQ364" s="233"/>
      <c r="QCR364" s="233"/>
      <c r="QCS364" s="233"/>
      <c r="QCT364" s="233"/>
      <c r="QCU364" s="233"/>
      <c r="QCV364" s="233"/>
      <c r="QCW364" s="233"/>
      <c r="QCX364" s="233"/>
      <c r="QCY364" s="233"/>
      <c r="QCZ364" s="233"/>
      <c r="QDA364" s="233"/>
      <c r="QDB364" s="233"/>
      <c r="QDC364" s="233"/>
      <c r="QDD364" s="233"/>
      <c r="QDE364" s="233"/>
      <c r="QDF364" s="233"/>
      <c r="QDG364" s="233"/>
      <c r="QDH364" s="233"/>
      <c r="QDI364" s="233"/>
      <c r="QDJ364" s="233"/>
      <c r="QDK364" s="233"/>
      <c r="QDL364" s="233"/>
      <c r="QDM364" s="233"/>
      <c r="QDN364" s="233"/>
      <c r="QDO364" s="233"/>
      <c r="QDP364" s="233"/>
      <c r="QDQ364" s="233"/>
      <c r="QDR364" s="233"/>
      <c r="QDS364" s="233"/>
      <c r="QDT364" s="233"/>
      <c r="QDU364" s="233"/>
      <c r="QDV364" s="233"/>
      <c r="QDW364" s="233"/>
      <c r="QDX364" s="233"/>
      <c r="QDY364" s="233"/>
      <c r="QDZ364" s="233"/>
      <c r="QEA364" s="233"/>
      <c r="QEB364" s="233"/>
      <c r="QEC364" s="233"/>
      <c r="QED364" s="233"/>
      <c r="QEE364" s="233"/>
      <c r="QEF364" s="233"/>
      <c r="QEG364" s="233"/>
      <c r="QEH364" s="233"/>
      <c r="QEI364" s="233"/>
      <c r="QEJ364" s="233"/>
      <c r="QEK364" s="233"/>
      <c r="QEL364" s="233"/>
      <c r="QEM364" s="233"/>
      <c r="QEN364" s="233"/>
      <c r="QEO364" s="233"/>
      <c r="QEP364" s="233"/>
      <c r="QEQ364" s="233"/>
      <c r="QER364" s="233"/>
      <c r="QES364" s="233"/>
      <c r="QET364" s="233"/>
      <c r="QEU364" s="233"/>
      <c r="QEV364" s="233"/>
      <c r="QEW364" s="233"/>
      <c r="QEX364" s="233"/>
      <c r="QEY364" s="233"/>
      <c r="QEZ364" s="233"/>
      <c r="QFA364" s="233"/>
      <c r="QFB364" s="233"/>
      <c r="QFC364" s="233"/>
      <c r="QFD364" s="233"/>
      <c r="QFE364" s="233"/>
      <c r="QFF364" s="233"/>
      <c r="QFG364" s="233"/>
      <c r="QFH364" s="233"/>
      <c r="QFI364" s="233"/>
      <c r="QFJ364" s="233"/>
      <c r="QFK364" s="233"/>
      <c r="QFL364" s="233"/>
      <c r="QFM364" s="233"/>
      <c r="QFN364" s="233"/>
      <c r="QFO364" s="233"/>
      <c r="QFP364" s="233"/>
      <c r="QFQ364" s="233"/>
      <c r="QFR364" s="233"/>
      <c r="QFS364" s="233"/>
      <c r="QFT364" s="233"/>
      <c r="QFU364" s="233"/>
      <c r="QFV364" s="233"/>
      <c r="QFW364" s="233"/>
      <c r="QFX364" s="233"/>
      <c r="QFY364" s="233"/>
      <c r="QFZ364" s="233"/>
      <c r="QGA364" s="233"/>
      <c r="QGB364" s="233"/>
      <c r="QGC364" s="233"/>
      <c r="QGD364" s="233"/>
      <c r="QGE364" s="233"/>
      <c r="QGF364" s="233"/>
      <c r="QGG364" s="233"/>
      <c r="QGH364" s="233"/>
      <c r="QGI364" s="233"/>
      <c r="QGJ364" s="233"/>
      <c r="QGK364" s="233"/>
      <c r="QGL364" s="233"/>
      <c r="QGM364" s="233"/>
      <c r="QGN364" s="233"/>
      <c r="QGO364" s="233"/>
      <c r="QGP364" s="233"/>
      <c r="QGQ364" s="233"/>
      <c r="QGR364" s="233"/>
      <c r="QGS364" s="233"/>
      <c r="QGT364" s="233"/>
      <c r="QGU364" s="233"/>
      <c r="QGV364" s="233"/>
      <c r="QGW364" s="233"/>
      <c r="QGX364" s="233"/>
      <c r="QGY364" s="233"/>
      <c r="QGZ364" s="233"/>
      <c r="QHA364" s="233"/>
      <c r="QHB364" s="233"/>
      <c r="QHC364" s="233"/>
      <c r="QHD364" s="233"/>
      <c r="QHE364" s="233"/>
      <c r="QHF364" s="233"/>
      <c r="QHG364" s="233"/>
      <c r="QHH364" s="233"/>
      <c r="QHI364" s="233"/>
      <c r="QHJ364" s="233"/>
      <c r="QHK364" s="233"/>
      <c r="QHL364" s="233"/>
      <c r="QHM364" s="233"/>
      <c r="QHN364" s="233"/>
      <c r="QHO364" s="233"/>
      <c r="QHP364" s="233"/>
      <c r="QHQ364" s="233"/>
      <c r="QHR364" s="233"/>
      <c r="QHS364" s="233"/>
      <c r="QHT364" s="233"/>
      <c r="QHU364" s="233"/>
      <c r="QHV364" s="233"/>
      <c r="QHW364" s="233"/>
      <c r="QHX364" s="233"/>
      <c r="QHY364" s="233"/>
      <c r="QHZ364" s="233"/>
      <c r="QIA364" s="233"/>
      <c r="QIB364" s="233"/>
      <c r="QIC364" s="233"/>
      <c r="QID364" s="233"/>
      <c r="QIE364" s="233"/>
      <c r="QIF364" s="233"/>
      <c r="QIG364" s="233"/>
      <c r="QIH364" s="233"/>
      <c r="QII364" s="233"/>
      <c r="QIJ364" s="233"/>
      <c r="QIK364" s="233"/>
      <c r="QIL364" s="233"/>
      <c r="QIM364" s="233"/>
      <c r="QIN364" s="233"/>
      <c r="QIO364" s="233"/>
      <c r="QIP364" s="233"/>
      <c r="QIQ364" s="233"/>
      <c r="QIR364" s="233"/>
      <c r="QIS364" s="233"/>
      <c r="QIT364" s="233"/>
      <c r="QIU364" s="233"/>
      <c r="QIV364" s="233"/>
      <c r="QIW364" s="233"/>
      <c r="QIX364" s="233"/>
      <c r="QIY364" s="233"/>
      <c r="QIZ364" s="233"/>
      <c r="QJA364" s="233"/>
      <c r="QJB364" s="233"/>
      <c r="QJC364" s="233"/>
      <c r="QJD364" s="233"/>
      <c r="QJE364" s="233"/>
      <c r="QJF364" s="233"/>
      <c r="QJG364" s="233"/>
      <c r="QJH364" s="233"/>
      <c r="QJI364" s="233"/>
      <c r="QJJ364" s="233"/>
      <c r="QJK364" s="233"/>
      <c r="QJL364" s="233"/>
      <c r="QJM364" s="233"/>
      <c r="QJN364" s="233"/>
      <c r="QJO364" s="233"/>
      <c r="QJP364" s="233"/>
      <c r="QJQ364" s="233"/>
      <c r="QJR364" s="233"/>
      <c r="QJS364" s="233"/>
      <c r="QJT364" s="233"/>
      <c r="QJU364" s="233"/>
      <c r="QJV364" s="233"/>
      <c r="QJW364" s="233"/>
      <c r="QJX364" s="233"/>
      <c r="QJY364" s="233"/>
      <c r="QJZ364" s="233"/>
      <c r="QKA364" s="233"/>
      <c r="QKB364" s="233"/>
      <c r="QKC364" s="233"/>
      <c r="QKD364" s="233"/>
      <c r="QKE364" s="233"/>
      <c r="QKF364" s="233"/>
      <c r="QKG364" s="233"/>
      <c r="QKH364" s="233"/>
      <c r="QKI364" s="233"/>
      <c r="QKJ364" s="233"/>
      <c r="QKK364" s="233"/>
      <c r="QKL364" s="233"/>
      <c r="QKM364" s="233"/>
      <c r="QKN364" s="233"/>
      <c r="QKO364" s="233"/>
      <c r="QKP364" s="233"/>
      <c r="QKQ364" s="233"/>
      <c r="QKR364" s="233"/>
      <c r="QKS364" s="233"/>
      <c r="QKT364" s="233"/>
      <c r="QKU364" s="233"/>
      <c r="QKV364" s="233"/>
      <c r="QKW364" s="233"/>
      <c r="QKX364" s="233"/>
      <c r="QKY364" s="233"/>
      <c r="QKZ364" s="233"/>
      <c r="QLA364" s="233"/>
      <c r="QLB364" s="233"/>
      <c r="QLC364" s="233"/>
      <c r="QLD364" s="233"/>
      <c r="QLE364" s="233"/>
      <c r="QLF364" s="233"/>
      <c r="QLG364" s="233"/>
      <c r="QLH364" s="233"/>
      <c r="QLI364" s="233"/>
      <c r="QLJ364" s="233"/>
      <c r="QLK364" s="233"/>
      <c r="QLL364" s="233"/>
      <c r="QLM364" s="233"/>
      <c r="QLN364" s="233"/>
      <c r="QLO364" s="233"/>
      <c r="QLP364" s="233"/>
      <c r="QLQ364" s="233"/>
      <c r="QLR364" s="233"/>
      <c r="QLS364" s="233"/>
      <c r="QLT364" s="233"/>
      <c r="QLU364" s="233"/>
      <c r="QLV364" s="233"/>
      <c r="QLW364" s="233"/>
      <c r="QLX364" s="233"/>
      <c r="QLY364" s="233"/>
      <c r="QLZ364" s="233"/>
      <c r="QMA364" s="233"/>
      <c r="QMB364" s="233"/>
      <c r="QMC364" s="233"/>
      <c r="QMD364" s="233"/>
      <c r="QME364" s="233"/>
      <c r="QMF364" s="233"/>
      <c r="QMG364" s="233"/>
      <c r="QMH364" s="233"/>
      <c r="QMI364" s="233"/>
      <c r="QMJ364" s="233"/>
      <c r="QMK364" s="233"/>
      <c r="QML364" s="233"/>
      <c r="QMM364" s="233"/>
      <c r="QMN364" s="233"/>
      <c r="QMO364" s="233"/>
      <c r="QMP364" s="233"/>
      <c r="QMQ364" s="233"/>
      <c r="QMR364" s="233"/>
      <c r="QMS364" s="233"/>
      <c r="QMT364" s="233"/>
      <c r="QMU364" s="233"/>
      <c r="QMV364" s="233"/>
      <c r="QMW364" s="233"/>
      <c r="QMX364" s="233"/>
      <c r="QMY364" s="233"/>
      <c r="QMZ364" s="233"/>
      <c r="QNA364" s="233"/>
      <c r="QNB364" s="233"/>
      <c r="QNC364" s="233"/>
      <c r="QND364" s="233"/>
      <c r="QNE364" s="233"/>
      <c r="QNF364" s="233"/>
      <c r="QNG364" s="233"/>
      <c r="QNH364" s="233"/>
      <c r="QNI364" s="233"/>
      <c r="QNJ364" s="233"/>
      <c r="QNK364" s="233"/>
      <c r="QNL364" s="233"/>
      <c r="QNM364" s="233"/>
      <c r="QNN364" s="233"/>
      <c r="QNO364" s="233"/>
      <c r="QNP364" s="233"/>
      <c r="QNQ364" s="233"/>
      <c r="QNR364" s="233"/>
      <c r="QNS364" s="233"/>
      <c r="QNT364" s="233"/>
      <c r="QNU364" s="233"/>
      <c r="QNV364" s="233"/>
      <c r="QNW364" s="233"/>
      <c r="QNX364" s="233"/>
      <c r="QNY364" s="233"/>
      <c r="QNZ364" s="233"/>
      <c r="QOA364" s="233"/>
      <c r="QOB364" s="233"/>
      <c r="QOC364" s="233"/>
      <c r="QOD364" s="233"/>
      <c r="QOE364" s="233"/>
      <c r="QOF364" s="233"/>
      <c r="QOG364" s="233"/>
      <c r="QOH364" s="233"/>
      <c r="QOI364" s="233"/>
      <c r="QOJ364" s="233"/>
      <c r="QOK364" s="233"/>
      <c r="QOL364" s="233"/>
      <c r="QOM364" s="233"/>
      <c r="QON364" s="233"/>
      <c r="QOO364" s="233"/>
      <c r="QOP364" s="233"/>
      <c r="QOQ364" s="233"/>
      <c r="QOR364" s="233"/>
      <c r="QOS364" s="233"/>
      <c r="QOT364" s="233"/>
      <c r="QOU364" s="233"/>
      <c r="QOV364" s="233"/>
      <c r="QOW364" s="233"/>
      <c r="QOX364" s="233"/>
      <c r="QOY364" s="233"/>
      <c r="QOZ364" s="233"/>
      <c r="QPA364" s="233"/>
      <c r="QPB364" s="233"/>
      <c r="QPC364" s="233"/>
      <c r="QPD364" s="233"/>
      <c r="QPE364" s="233"/>
      <c r="QPF364" s="233"/>
      <c r="QPG364" s="233"/>
      <c r="QPH364" s="233"/>
      <c r="QPI364" s="233"/>
      <c r="QPJ364" s="233"/>
      <c r="QPK364" s="233"/>
      <c r="QPL364" s="233"/>
      <c r="QPM364" s="233"/>
      <c r="QPN364" s="233"/>
      <c r="QPO364" s="233"/>
      <c r="QPP364" s="233"/>
      <c r="QPQ364" s="233"/>
      <c r="QPR364" s="233"/>
      <c r="QPS364" s="233"/>
      <c r="QPT364" s="233"/>
      <c r="QPU364" s="233"/>
      <c r="QPV364" s="233"/>
      <c r="QPW364" s="233"/>
      <c r="QPX364" s="233"/>
      <c r="QPY364" s="233"/>
      <c r="QPZ364" s="233"/>
      <c r="QQA364" s="233"/>
      <c r="QQB364" s="233"/>
      <c r="QQC364" s="233"/>
      <c r="QQD364" s="233"/>
      <c r="QQE364" s="233"/>
      <c r="QQF364" s="233"/>
      <c r="QQG364" s="233"/>
      <c r="QQH364" s="233"/>
      <c r="QQI364" s="233"/>
      <c r="QQJ364" s="233"/>
      <c r="QQK364" s="233"/>
      <c r="QQL364" s="233"/>
      <c r="QQM364" s="233"/>
      <c r="QQN364" s="233"/>
      <c r="QQO364" s="233"/>
      <c r="QQP364" s="233"/>
      <c r="QQQ364" s="233"/>
      <c r="QQR364" s="233"/>
      <c r="QQS364" s="233"/>
      <c r="QQT364" s="233"/>
      <c r="QQU364" s="233"/>
      <c r="QQV364" s="233"/>
      <c r="QQW364" s="233"/>
      <c r="QQX364" s="233"/>
      <c r="QQY364" s="233"/>
      <c r="QQZ364" s="233"/>
      <c r="QRA364" s="233"/>
      <c r="QRB364" s="233"/>
      <c r="QRC364" s="233"/>
      <c r="QRD364" s="233"/>
      <c r="QRE364" s="233"/>
      <c r="QRF364" s="233"/>
      <c r="QRG364" s="233"/>
      <c r="QRH364" s="233"/>
      <c r="QRI364" s="233"/>
      <c r="QRJ364" s="233"/>
      <c r="QRK364" s="233"/>
      <c r="QRL364" s="233"/>
      <c r="QRM364" s="233"/>
      <c r="QRN364" s="233"/>
      <c r="QRO364" s="233"/>
      <c r="QRP364" s="233"/>
      <c r="QRQ364" s="233"/>
      <c r="QRR364" s="233"/>
      <c r="QRS364" s="233"/>
      <c r="QRT364" s="233"/>
      <c r="QRU364" s="233"/>
      <c r="QRV364" s="233"/>
      <c r="QRW364" s="233"/>
      <c r="QRX364" s="233"/>
      <c r="QRY364" s="233"/>
      <c r="QRZ364" s="233"/>
      <c r="QSA364" s="233"/>
      <c r="QSB364" s="233"/>
      <c r="QSC364" s="233"/>
      <c r="QSD364" s="233"/>
      <c r="QSE364" s="233"/>
      <c r="QSF364" s="233"/>
      <c r="QSG364" s="233"/>
      <c r="QSH364" s="233"/>
      <c r="QSI364" s="233"/>
      <c r="QSJ364" s="233"/>
      <c r="QSK364" s="233"/>
      <c r="QSL364" s="233"/>
      <c r="QSM364" s="233"/>
      <c r="QSN364" s="233"/>
      <c r="QSO364" s="233"/>
      <c r="QSP364" s="233"/>
      <c r="QSQ364" s="233"/>
      <c r="QSR364" s="233"/>
      <c r="QSS364" s="233"/>
      <c r="QST364" s="233"/>
      <c r="QSU364" s="233"/>
      <c r="QSV364" s="233"/>
      <c r="QSW364" s="233"/>
      <c r="QSX364" s="233"/>
      <c r="QSY364" s="233"/>
      <c r="QSZ364" s="233"/>
      <c r="QTA364" s="233"/>
      <c r="QTB364" s="233"/>
      <c r="QTC364" s="233"/>
      <c r="QTD364" s="233"/>
      <c r="QTE364" s="233"/>
      <c r="QTF364" s="233"/>
      <c r="QTG364" s="233"/>
      <c r="QTH364" s="233"/>
      <c r="QTI364" s="233"/>
      <c r="QTJ364" s="233"/>
      <c r="QTK364" s="233"/>
      <c r="QTL364" s="233"/>
      <c r="QTM364" s="233"/>
      <c r="QTN364" s="233"/>
      <c r="QTO364" s="233"/>
      <c r="QTP364" s="233"/>
      <c r="QTQ364" s="233"/>
      <c r="QTR364" s="233"/>
      <c r="QTS364" s="233"/>
      <c r="QTT364" s="233"/>
      <c r="QTU364" s="233"/>
      <c r="QTV364" s="233"/>
      <c r="QTW364" s="233"/>
      <c r="QTX364" s="233"/>
      <c r="QTY364" s="233"/>
      <c r="QTZ364" s="233"/>
      <c r="QUA364" s="233"/>
      <c r="QUB364" s="233"/>
      <c r="QUC364" s="233"/>
      <c r="QUD364" s="233"/>
      <c r="QUE364" s="233"/>
      <c r="QUF364" s="233"/>
      <c r="QUG364" s="233"/>
      <c r="QUH364" s="233"/>
      <c r="QUI364" s="233"/>
      <c r="QUJ364" s="233"/>
      <c r="QUK364" s="233"/>
      <c r="QUL364" s="233"/>
      <c r="QUM364" s="233"/>
      <c r="QUN364" s="233"/>
      <c r="QUO364" s="233"/>
      <c r="QUP364" s="233"/>
      <c r="QUQ364" s="233"/>
      <c r="QUR364" s="233"/>
      <c r="QUS364" s="233"/>
      <c r="QUT364" s="233"/>
      <c r="QUU364" s="233"/>
      <c r="QUV364" s="233"/>
      <c r="QUW364" s="233"/>
      <c r="QUX364" s="233"/>
      <c r="QUY364" s="233"/>
      <c r="QUZ364" s="233"/>
      <c r="QVA364" s="233"/>
      <c r="QVB364" s="233"/>
      <c r="QVC364" s="233"/>
      <c r="QVD364" s="233"/>
      <c r="QVE364" s="233"/>
      <c r="QVF364" s="233"/>
      <c r="QVG364" s="233"/>
      <c r="QVH364" s="233"/>
      <c r="QVI364" s="233"/>
      <c r="QVJ364" s="233"/>
      <c r="QVK364" s="233"/>
      <c r="QVL364" s="233"/>
      <c r="QVM364" s="233"/>
      <c r="QVN364" s="233"/>
      <c r="QVO364" s="233"/>
      <c r="QVP364" s="233"/>
      <c r="QVQ364" s="233"/>
      <c r="QVR364" s="233"/>
      <c r="QVS364" s="233"/>
      <c r="QVT364" s="233"/>
      <c r="QVU364" s="233"/>
      <c r="QVV364" s="233"/>
      <c r="QVW364" s="233"/>
      <c r="QVX364" s="233"/>
      <c r="QVY364" s="233"/>
      <c r="QVZ364" s="233"/>
      <c r="QWA364" s="233"/>
      <c r="QWB364" s="233"/>
      <c r="QWC364" s="233"/>
      <c r="QWD364" s="233"/>
      <c r="QWE364" s="233"/>
      <c r="QWF364" s="233"/>
      <c r="QWG364" s="233"/>
      <c r="QWH364" s="233"/>
      <c r="QWI364" s="233"/>
      <c r="QWJ364" s="233"/>
      <c r="QWK364" s="233"/>
      <c r="QWL364" s="233"/>
      <c r="QWM364" s="233"/>
      <c r="QWN364" s="233"/>
      <c r="QWO364" s="233"/>
      <c r="QWP364" s="233"/>
      <c r="QWQ364" s="233"/>
      <c r="QWR364" s="233"/>
      <c r="QWS364" s="233"/>
      <c r="QWT364" s="233"/>
      <c r="QWU364" s="233"/>
      <c r="QWV364" s="233"/>
      <c r="QWW364" s="233"/>
      <c r="QWX364" s="233"/>
      <c r="QWY364" s="233"/>
      <c r="QWZ364" s="233"/>
      <c r="QXA364" s="233"/>
      <c r="QXB364" s="233"/>
      <c r="QXC364" s="233"/>
      <c r="QXD364" s="233"/>
      <c r="QXE364" s="233"/>
      <c r="QXF364" s="233"/>
      <c r="QXG364" s="233"/>
      <c r="QXH364" s="233"/>
      <c r="QXI364" s="233"/>
      <c r="QXJ364" s="233"/>
      <c r="QXK364" s="233"/>
      <c r="QXL364" s="233"/>
      <c r="QXM364" s="233"/>
      <c r="QXN364" s="233"/>
      <c r="QXO364" s="233"/>
      <c r="QXP364" s="233"/>
      <c r="QXQ364" s="233"/>
      <c r="QXR364" s="233"/>
      <c r="QXS364" s="233"/>
      <c r="QXT364" s="233"/>
      <c r="QXU364" s="233"/>
      <c r="QXV364" s="233"/>
      <c r="QXW364" s="233"/>
      <c r="QXX364" s="233"/>
      <c r="QXY364" s="233"/>
      <c r="QXZ364" s="233"/>
      <c r="QYA364" s="233"/>
      <c r="QYB364" s="233"/>
      <c r="QYC364" s="233"/>
      <c r="QYD364" s="233"/>
      <c r="QYE364" s="233"/>
      <c r="QYF364" s="233"/>
      <c r="QYG364" s="233"/>
      <c r="QYH364" s="233"/>
      <c r="QYI364" s="233"/>
      <c r="QYJ364" s="233"/>
      <c r="QYK364" s="233"/>
      <c r="QYL364" s="233"/>
      <c r="QYM364" s="233"/>
      <c r="QYN364" s="233"/>
      <c r="QYO364" s="233"/>
      <c r="QYP364" s="233"/>
      <c r="QYQ364" s="233"/>
      <c r="QYR364" s="233"/>
      <c r="QYS364" s="233"/>
      <c r="QYT364" s="233"/>
      <c r="QYU364" s="233"/>
      <c r="QYV364" s="233"/>
      <c r="QYW364" s="233"/>
      <c r="QYX364" s="233"/>
      <c r="QYY364" s="233"/>
      <c r="QYZ364" s="233"/>
      <c r="QZA364" s="233"/>
      <c r="QZB364" s="233"/>
      <c r="QZC364" s="233"/>
      <c r="QZD364" s="233"/>
      <c r="QZE364" s="233"/>
      <c r="QZF364" s="233"/>
      <c r="QZG364" s="233"/>
      <c r="QZH364" s="233"/>
      <c r="QZI364" s="233"/>
      <c r="QZJ364" s="233"/>
      <c r="QZK364" s="233"/>
      <c r="QZL364" s="233"/>
      <c r="QZM364" s="233"/>
      <c r="QZN364" s="233"/>
      <c r="QZO364" s="233"/>
      <c r="QZP364" s="233"/>
      <c r="QZQ364" s="233"/>
      <c r="QZR364" s="233"/>
      <c r="QZS364" s="233"/>
      <c r="QZT364" s="233"/>
      <c r="QZU364" s="233"/>
      <c r="QZV364" s="233"/>
      <c r="QZW364" s="233"/>
      <c r="QZX364" s="233"/>
      <c r="QZY364" s="233"/>
      <c r="QZZ364" s="233"/>
      <c r="RAA364" s="233"/>
      <c r="RAB364" s="233"/>
      <c r="RAC364" s="233"/>
      <c r="RAD364" s="233"/>
      <c r="RAE364" s="233"/>
      <c r="RAF364" s="233"/>
      <c r="RAG364" s="233"/>
      <c r="RAH364" s="233"/>
      <c r="RAI364" s="233"/>
      <c r="RAJ364" s="233"/>
      <c r="RAK364" s="233"/>
      <c r="RAL364" s="233"/>
      <c r="RAM364" s="233"/>
      <c r="RAN364" s="233"/>
      <c r="RAO364" s="233"/>
      <c r="RAP364" s="233"/>
      <c r="RAQ364" s="233"/>
      <c r="RAR364" s="233"/>
      <c r="RAS364" s="233"/>
      <c r="RAT364" s="233"/>
      <c r="RAU364" s="233"/>
      <c r="RAV364" s="233"/>
      <c r="RAW364" s="233"/>
      <c r="RAX364" s="233"/>
      <c r="RAY364" s="233"/>
      <c r="RAZ364" s="233"/>
      <c r="RBA364" s="233"/>
      <c r="RBB364" s="233"/>
      <c r="RBC364" s="233"/>
      <c r="RBD364" s="233"/>
      <c r="RBE364" s="233"/>
      <c r="RBF364" s="233"/>
      <c r="RBG364" s="233"/>
      <c r="RBH364" s="233"/>
      <c r="RBI364" s="233"/>
      <c r="RBJ364" s="233"/>
      <c r="RBK364" s="233"/>
      <c r="RBL364" s="233"/>
      <c r="RBM364" s="233"/>
      <c r="RBN364" s="233"/>
      <c r="RBO364" s="233"/>
      <c r="RBP364" s="233"/>
      <c r="RBQ364" s="233"/>
      <c r="RBR364" s="233"/>
      <c r="RBS364" s="233"/>
      <c r="RBT364" s="233"/>
      <c r="RBU364" s="233"/>
      <c r="RBV364" s="233"/>
      <c r="RBW364" s="233"/>
      <c r="RBX364" s="233"/>
      <c r="RBY364" s="233"/>
      <c r="RBZ364" s="233"/>
      <c r="RCA364" s="233"/>
      <c r="RCB364" s="233"/>
      <c r="RCC364" s="233"/>
      <c r="RCD364" s="233"/>
      <c r="RCE364" s="233"/>
      <c r="RCF364" s="233"/>
      <c r="RCG364" s="233"/>
      <c r="RCH364" s="233"/>
      <c r="RCI364" s="233"/>
      <c r="RCJ364" s="233"/>
      <c r="RCK364" s="233"/>
      <c r="RCL364" s="233"/>
      <c r="RCM364" s="233"/>
      <c r="RCN364" s="233"/>
      <c r="RCO364" s="233"/>
      <c r="RCP364" s="233"/>
      <c r="RCQ364" s="233"/>
      <c r="RCR364" s="233"/>
      <c r="RCS364" s="233"/>
      <c r="RCT364" s="233"/>
      <c r="RCU364" s="233"/>
      <c r="RCV364" s="233"/>
      <c r="RCW364" s="233"/>
      <c r="RCX364" s="233"/>
      <c r="RCY364" s="233"/>
      <c r="RCZ364" s="233"/>
      <c r="RDA364" s="233"/>
      <c r="RDB364" s="233"/>
      <c r="RDC364" s="233"/>
      <c r="RDD364" s="233"/>
      <c r="RDE364" s="233"/>
      <c r="RDF364" s="233"/>
      <c r="RDG364" s="233"/>
      <c r="RDH364" s="233"/>
      <c r="RDI364" s="233"/>
      <c r="RDJ364" s="233"/>
      <c r="RDK364" s="233"/>
      <c r="RDL364" s="233"/>
      <c r="RDM364" s="233"/>
      <c r="RDN364" s="233"/>
      <c r="RDO364" s="233"/>
      <c r="RDP364" s="233"/>
      <c r="RDQ364" s="233"/>
      <c r="RDR364" s="233"/>
      <c r="RDS364" s="233"/>
      <c r="RDT364" s="233"/>
      <c r="RDU364" s="233"/>
      <c r="RDV364" s="233"/>
      <c r="RDW364" s="233"/>
      <c r="RDX364" s="233"/>
      <c r="RDY364" s="233"/>
      <c r="RDZ364" s="233"/>
      <c r="REA364" s="233"/>
      <c r="REB364" s="233"/>
      <c r="REC364" s="233"/>
      <c r="RED364" s="233"/>
      <c r="REE364" s="233"/>
      <c r="REF364" s="233"/>
      <c r="REG364" s="233"/>
      <c r="REH364" s="233"/>
      <c r="REI364" s="233"/>
      <c r="REJ364" s="233"/>
      <c r="REK364" s="233"/>
      <c r="REL364" s="233"/>
      <c r="REM364" s="233"/>
      <c r="REN364" s="233"/>
      <c r="REO364" s="233"/>
      <c r="REP364" s="233"/>
      <c r="REQ364" s="233"/>
      <c r="RER364" s="233"/>
      <c r="RES364" s="233"/>
      <c r="RET364" s="233"/>
      <c r="REU364" s="233"/>
      <c r="REV364" s="233"/>
      <c r="REW364" s="233"/>
      <c r="REX364" s="233"/>
      <c r="REY364" s="233"/>
      <c r="REZ364" s="233"/>
      <c r="RFA364" s="233"/>
      <c r="RFB364" s="233"/>
      <c r="RFC364" s="233"/>
      <c r="RFD364" s="233"/>
      <c r="RFE364" s="233"/>
      <c r="RFF364" s="233"/>
      <c r="RFG364" s="233"/>
      <c r="RFH364" s="233"/>
      <c r="RFI364" s="233"/>
      <c r="RFJ364" s="233"/>
      <c r="RFK364" s="233"/>
      <c r="RFL364" s="233"/>
      <c r="RFM364" s="233"/>
      <c r="RFN364" s="233"/>
      <c r="RFO364" s="233"/>
      <c r="RFP364" s="233"/>
      <c r="RFQ364" s="233"/>
      <c r="RFR364" s="233"/>
      <c r="RFS364" s="233"/>
      <c r="RFT364" s="233"/>
      <c r="RFU364" s="233"/>
      <c r="RFV364" s="233"/>
      <c r="RFW364" s="233"/>
      <c r="RFX364" s="233"/>
      <c r="RFY364" s="233"/>
      <c r="RFZ364" s="233"/>
      <c r="RGA364" s="233"/>
      <c r="RGB364" s="233"/>
      <c r="RGC364" s="233"/>
      <c r="RGD364" s="233"/>
      <c r="RGE364" s="233"/>
      <c r="RGF364" s="233"/>
      <c r="RGG364" s="233"/>
      <c r="RGH364" s="233"/>
      <c r="RGI364" s="233"/>
      <c r="RGJ364" s="233"/>
      <c r="RGK364" s="233"/>
      <c r="RGL364" s="233"/>
      <c r="RGM364" s="233"/>
      <c r="RGN364" s="233"/>
      <c r="RGO364" s="233"/>
      <c r="RGP364" s="233"/>
      <c r="RGQ364" s="233"/>
      <c r="RGR364" s="233"/>
      <c r="RGS364" s="233"/>
      <c r="RGT364" s="233"/>
      <c r="RGU364" s="233"/>
      <c r="RGV364" s="233"/>
      <c r="RGW364" s="233"/>
      <c r="RGX364" s="233"/>
      <c r="RGY364" s="233"/>
      <c r="RGZ364" s="233"/>
      <c r="RHA364" s="233"/>
      <c r="RHB364" s="233"/>
      <c r="RHC364" s="233"/>
      <c r="RHD364" s="233"/>
      <c r="RHE364" s="233"/>
      <c r="RHF364" s="233"/>
      <c r="RHG364" s="233"/>
      <c r="RHH364" s="233"/>
      <c r="RHI364" s="233"/>
      <c r="RHJ364" s="233"/>
      <c r="RHK364" s="233"/>
      <c r="RHL364" s="233"/>
      <c r="RHM364" s="233"/>
      <c r="RHN364" s="233"/>
      <c r="RHO364" s="233"/>
      <c r="RHP364" s="233"/>
      <c r="RHQ364" s="233"/>
      <c r="RHR364" s="233"/>
      <c r="RHS364" s="233"/>
      <c r="RHT364" s="233"/>
      <c r="RHU364" s="233"/>
      <c r="RHV364" s="233"/>
      <c r="RHW364" s="233"/>
      <c r="RHX364" s="233"/>
      <c r="RHY364" s="233"/>
      <c r="RHZ364" s="233"/>
      <c r="RIA364" s="233"/>
      <c r="RIB364" s="233"/>
      <c r="RIC364" s="233"/>
      <c r="RID364" s="233"/>
      <c r="RIE364" s="233"/>
      <c r="RIF364" s="233"/>
      <c r="RIG364" s="233"/>
      <c r="RIH364" s="233"/>
      <c r="RII364" s="233"/>
      <c r="RIJ364" s="233"/>
      <c r="RIK364" s="233"/>
      <c r="RIL364" s="233"/>
      <c r="RIM364" s="233"/>
      <c r="RIN364" s="233"/>
      <c r="RIO364" s="233"/>
      <c r="RIP364" s="233"/>
      <c r="RIQ364" s="233"/>
      <c r="RIR364" s="233"/>
      <c r="RIS364" s="233"/>
      <c r="RIT364" s="233"/>
      <c r="RIU364" s="233"/>
      <c r="RIV364" s="233"/>
      <c r="RIW364" s="233"/>
      <c r="RIX364" s="233"/>
      <c r="RIY364" s="233"/>
      <c r="RIZ364" s="233"/>
      <c r="RJA364" s="233"/>
      <c r="RJB364" s="233"/>
      <c r="RJC364" s="233"/>
      <c r="RJD364" s="233"/>
      <c r="RJE364" s="233"/>
      <c r="RJF364" s="233"/>
      <c r="RJG364" s="233"/>
      <c r="RJH364" s="233"/>
      <c r="RJI364" s="233"/>
      <c r="RJJ364" s="233"/>
      <c r="RJK364" s="233"/>
      <c r="RJL364" s="233"/>
      <c r="RJM364" s="233"/>
      <c r="RJN364" s="233"/>
      <c r="RJO364" s="233"/>
      <c r="RJP364" s="233"/>
      <c r="RJQ364" s="233"/>
      <c r="RJR364" s="233"/>
      <c r="RJS364" s="233"/>
      <c r="RJT364" s="233"/>
      <c r="RJU364" s="233"/>
      <c r="RJV364" s="233"/>
      <c r="RJW364" s="233"/>
      <c r="RJX364" s="233"/>
      <c r="RJY364" s="233"/>
      <c r="RJZ364" s="233"/>
      <c r="RKA364" s="233"/>
      <c r="RKB364" s="233"/>
      <c r="RKC364" s="233"/>
      <c r="RKD364" s="233"/>
      <c r="RKE364" s="233"/>
      <c r="RKF364" s="233"/>
      <c r="RKG364" s="233"/>
      <c r="RKH364" s="233"/>
      <c r="RKI364" s="233"/>
      <c r="RKJ364" s="233"/>
      <c r="RKK364" s="233"/>
      <c r="RKL364" s="233"/>
      <c r="RKM364" s="233"/>
      <c r="RKN364" s="233"/>
      <c r="RKO364" s="233"/>
      <c r="RKP364" s="233"/>
      <c r="RKQ364" s="233"/>
      <c r="RKR364" s="233"/>
      <c r="RKS364" s="233"/>
      <c r="RKT364" s="233"/>
      <c r="RKU364" s="233"/>
      <c r="RKV364" s="233"/>
      <c r="RKW364" s="233"/>
      <c r="RKX364" s="233"/>
      <c r="RKY364" s="233"/>
      <c r="RKZ364" s="233"/>
      <c r="RLA364" s="233"/>
      <c r="RLB364" s="233"/>
      <c r="RLC364" s="233"/>
      <c r="RLD364" s="233"/>
      <c r="RLE364" s="233"/>
      <c r="RLF364" s="233"/>
      <c r="RLG364" s="233"/>
      <c r="RLH364" s="233"/>
      <c r="RLI364" s="233"/>
      <c r="RLJ364" s="233"/>
      <c r="RLK364" s="233"/>
      <c r="RLL364" s="233"/>
      <c r="RLM364" s="233"/>
      <c r="RLN364" s="233"/>
      <c r="RLO364" s="233"/>
      <c r="RLP364" s="233"/>
      <c r="RLQ364" s="233"/>
      <c r="RLR364" s="233"/>
      <c r="RLS364" s="233"/>
      <c r="RLT364" s="233"/>
      <c r="RLU364" s="233"/>
      <c r="RLV364" s="233"/>
      <c r="RLW364" s="233"/>
      <c r="RLX364" s="233"/>
      <c r="RLY364" s="233"/>
      <c r="RLZ364" s="233"/>
      <c r="RMA364" s="233"/>
      <c r="RMB364" s="233"/>
      <c r="RMC364" s="233"/>
      <c r="RMD364" s="233"/>
      <c r="RME364" s="233"/>
      <c r="RMF364" s="233"/>
      <c r="RMG364" s="233"/>
      <c r="RMH364" s="233"/>
      <c r="RMI364" s="233"/>
      <c r="RMJ364" s="233"/>
      <c r="RMK364" s="233"/>
      <c r="RML364" s="233"/>
      <c r="RMM364" s="233"/>
      <c r="RMN364" s="233"/>
      <c r="RMO364" s="233"/>
      <c r="RMP364" s="233"/>
      <c r="RMQ364" s="233"/>
      <c r="RMR364" s="233"/>
      <c r="RMS364" s="233"/>
      <c r="RMT364" s="233"/>
      <c r="RMU364" s="233"/>
      <c r="RMV364" s="233"/>
      <c r="RMW364" s="233"/>
      <c r="RMX364" s="233"/>
      <c r="RMY364" s="233"/>
      <c r="RMZ364" s="233"/>
      <c r="RNA364" s="233"/>
      <c r="RNB364" s="233"/>
      <c r="RNC364" s="233"/>
      <c r="RND364" s="233"/>
      <c r="RNE364" s="233"/>
      <c r="RNF364" s="233"/>
      <c r="RNG364" s="233"/>
      <c r="RNH364" s="233"/>
      <c r="RNI364" s="233"/>
      <c r="RNJ364" s="233"/>
      <c r="RNK364" s="233"/>
      <c r="RNL364" s="233"/>
      <c r="RNM364" s="233"/>
      <c r="RNN364" s="233"/>
      <c r="RNO364" s="233"/>
      <c r="RNP364" s="233"/>
      <c r="RNQ364" s="233"/>
      <c r="RNR364" s="233"/>
      <c r="RNS364" s="233"/>
      <c r="RNT364" s="233"/>
      <c r="RNU364" s="233"/>
      <c r="RNV364" s="233"/>
      <c r="RNW364" s="233"/>
      <c r="RNX364" s="233"/>
      <c r="RNY364" s="233"/>
      <c r="RNZ364" s="233"/>
      <c r="ROA364" s="233"/>
      <c r="ROB364" s="233"/>
      <c r="ROC364" s="233"/>
      <c r="ROD364" s="233"/>
      <c r="ROE364" s="233"/>
      <c r="ROF364" s="233"/>
      <c r="ROG364" s="233"/>
      <c r="ROH364" s="233"/>
      <c r="ROI364" s="233"/>
      <c r="ROJ364" s="233"/>
      <c r="ROK364" s="233"/>
      <c r="ROL364" s="233"/>
      <c r="ROM364" s="233"/>
      <c r="RON364" s="233"/>
      <c r="ROO364" s="233"/>
      <c r="ROP364" s="233"/>
      <c r="ROQ364" s="233"/>
      <c r="ROR364" s="233"/>
      <c r="ROS364" s="233"/>
      <c r="ROT364" s="233"/>
      <c r="ROU364" s="233"/>
      <c r="ROV364" s="233"/>
      <c r="ROW364" s="233"/>
      <c r="ROX364" s="233"/>
      <c r="ROY364" s="233"/>
      <c r="ROZ364" s="233"/>
      <c r="RPA364" s="233"/>
      <c r="RPB364" s="233"/>
      <c r="RPC364" s="233"/>
      <c r="RPD364" s="233"/>
      <c r="RPE364" s="233"/>
      <c r="RPF364" s="233"/>
      <c r="RPG364" s="233"/>
      <c r="RPH364" s="233"/>
      <c r="RPI364" s="233"/>
      <c r="RPJ364" s="233"/>
      <c r="RPK364" s="233"/>
      <c r="RPL364" s="233"/>
      <c r="RPM364" s="233"/>
      <c r="RPN364" s="233"/>
      <c r="RPO364" s="233"/>
      <c r="RPP364" s="233"/>
      <c r="RPQ364" s="233"/>
      <c r="RPR364" s="233"/>
      <c r="RPS364" s="233"/>
      <c r="RPT364" s="233"/>
      <c r="RPU364" s="233"/>
      <c r="RPV364" s="233"/>
      <c r="RPW364" s="233"/>
      <c r="RPX364" s="233"/>
      <c r="RPY364" s="233"/>
      <c r="RPZ364" s="233"/>
      <c r="RQA364" s="233"/>
      <c r="RQB364" s="233"/>
      <c r="RQC364" s="233"/>
      <c r="RQD364" s="233"/>
      <c r="RQE364" s="233"/>
      <c r="RQF364" s="233"/>
      <c r="RQG364" s="233"/>
      <c r="RQH364" s="233"/>
      <c r="RQI364" s="233"/>
      <c r="RQJ364" s="233"/>
      <c r="RQK364" s="233"/>
      <c r="RQL364" s="233"/>
      <c r="RQM364" s="233"/>
      <c r="RQN364" s="233"/>
      <c r="RQO364" s="233"/>
      <c r="RQP364" s="233"/>
      <c r="RQQ364" s="233"/>
      <c r="RQR364" s="233"/>
      <c r="RQS364" s="233"/>
      <c r="RQT364" s="233"/>
      <c r="RQU364" s="233"/>
      <c r="RQV364" s="233"/>
      <c r="RQW364" s="233"/>
      <c r="RQX364" s="233"/>
      <c r="RQY364" s="233"/>
      <c r="RQZ364" s="233"/>
      <c r="RRA364" s="233"/>
      <c r="RRB364" s="233"/>
      <c r="RRC364" s="233"/>
      <c r="RRD364" s="233"/>
      <c r="RRE364" s="233"/>
      <c r="RRF364" s="233"/>
      <c r="RRG364" s="233"/>
      <c r="RRH364" s="233"/>
      <c r="RRI364" s="233"/>
      <c r="RRJ364" s="233"/>
      <c r="RRK364" s="233"/>
      <c r="RRL364" s="233"/>
      <c r="RRM364" s="233"/>
      <c r="RRN364" s="233"/>
      <c r="RRO364" s="233"/>
      <c r="RRP364" s="233"/>
      <c r="RRQ364" s="233"/>
      <c r="RRR364" s="233"/>
      <c r="RRS364" s="233"/>
      <c r="RRT364" s="233"/>
      <c r="RRU364" s="233"/>
      <c r="RRV364" s="233"/>
      <c r="RRW364" s="233"/>
      <c r="RRX364" s="233"/>
      <c r="RRY364" s="233"/>
      <c r="RRZ364" s="233"/>
      <c r="RSA364" s="233"/>
      <c r="RSB364" s="233"/>
      <c r="RSC364" s="233"/>
      <c r="RSD364" s="233"/>
      <c r="RSE364" s="233"/>
      <c r="RSF364" s="233"/>
      <c r="RSG364" s="233"/>
      <c r="RSH364" s="233"/>
      <c r="RSI364" s="233"/>
      <c r="RSJ364" s="233"/>
      <c r="RSK364" s="233"/>
      <c r="RSL364" s="233"/>
      <c r="RSM364" s="233"/>
      <c r="RSN364" s="233"/>
      <c r="RSO364" s="233"/>
      <c r="RSP364" s="233"/>
      <c r="RSQ364" s="233"/>
      <c r="RSR364" s="233"/>
      <c r="RSS364" s="233"/>
      <c r="RST364" s="233"/>
      <c r="RSU364" s="233"/>
      <c r="RSV364" s="233"/>
      <c r="RSW364" s="233"/>
      <c r="RSX364" s="233"/>
      <c r="RSY364" s="233"/>
      <c r="RSZ364" s="233"/>
      <c r="RTA364" s="233"/>
      <c r="RTB364" s="233"/>
      <c r="RTC364" s="233"/>
      <c r="RTD364" s="233"/>
      <c r="RTE364" s="233"/>
      <c r="RTF364" s="233"/>
      <c r="RTG364" s="233"/>
      <c r="RTH364" s="233"/>
      <c r="RTI364" s="233"/>
      <c r="RTJ364" s="233"/>
      <c r="RTK364" s="233"/>
      <c r="RTL364" s="233"/>
      <c r="RTM364" s="233"/>
      <c r="RTN364" s="233"/>
      <c r="RTO364" s="233"/>
      <c r="RTP364" s="233"/>
      <c r="RTQ364" s="233"/>
      <c r="RTR364" s="233"/>
      <c r="RTS364" s="233"/>
      <c r="RTT364" s="233"/>
      <c r="RTU364" s="233"/>
      <c r="RTV364" s="233"/>
      <c r="RTW364" s="233"/>
      <c r="RTX364" s="233"/>
      <c r="RTY364" s="233"/>
      <c r="RTZ364" s="233"/>
      <c r="RUA364" s="233"/>
      <c r="RUB364" s="233"/>
      <c r="RUC364" s="233"/>
      <c r="RUD364" s="233"/>
      <c r="RUE364" s="233"/>
      <c r="RUF364" s="233"/>
      <c r="RUG364" s="233"/>
      <c r="RUH364" s="233"/>
      <c r="RUI364" s="233"/>
      <c r="RUJ364" s="233"/>
      <c r="RUK364" s="233"/>
      <c r="RUL364" s="233"/>
      <c r="RUM364" s="233"/>
      <c r="RUN364" s="233"/>
      <c r="RUO364" s="233"/>
      <c r="RUP364" s="233"/>
      <c r="RUQ364" s="233"/>
      <c r="RUR364" s="233"/>
      <c r="RUS364" s="233"/>
      <c r="RUT364" s="233"/>
      <c r="RUU364" s="233"/>
      <c r="RUV364" s="233"/>
      <c r="RUW364" s="233"/>
      <c r="RUX364" s="233"/>
      <c r="RUY364" s="233"/>
      <c r="RUZ364" s="233"/>
      <c r="RVA364" s="233"/>
      <c r="RVB364" s="233"/>
      <c r="RVC364" s="233"/>
      <c r="RVD364" s="233"/>
      <c r="RVE364" s="233"/>
      <c r="RVF364" s="233"/>
      <c r="RVG364" s="233"/>
      <c r="RVH364" s="233"/>
      <c r="RVI364" s="233"/>
      <c r="RVJ364" s="233"/>
      <c r="RVK364" s="233"/>
      <c r="RVL364" s="233"/>
      <c r="RVM364" s="233"/>
      <c r="RVN364" s="233"/>
      <c r="RVO364" s="233"/>
      <c r="RVP364" s="233"/>
      <c r="RVQ364" s="233"/>
      <c r="RVR364" s="233"/>
      <c r="RVS364" s="233"/>
      <c r="RVT364" s="233"/>
      <c r="RVU364" s="233"/>
      <c r="RVV364" s="233"/>
      <c r="RVW364" s="233"/>
      <c r="RVX364" s="233"/>
      <c r="RVY364" s="233"/>
      <c r="RVZ364" s="233"/>
      <c r="RWA364" s="233"/>
      <c r="RWB364" s="233"/>
      <c r="RWC364" s="233"/>
      <c r="RWD364" s="233"/>
      <c r="RWE364" s="233"/>
      <c r="RWF364" s="233"/>
      <c r="RWG364" s="233"/>
      <c r="RWH364" s="233"/>
      <c r="RWI364" s="233"/>
      <c r="RWJ364" s="233"/>
      <c r="RWK364" s="233"/>
      <c r="RWL364" s="233"/>
      <c r="RWM364" s="233"/>
      <c r="RWN364" s="233"/>
      <c r="RWO364" s="233"/>
      <c r="RWP364" s="233"/>
      <c r="RWQ364" s="233"/>
      <c r="RWR364" s="233"/>
      <c r="RWS364" s="233"/>
      <c r="RWT364" s="233"/>
      <c r="RWU364" s="233"/>
      <c r="RWV364" s="233"/>
      <c r="RWW364" s="233"/>
      <c r="RWX364" s="233"/>
      <c r="RWY364" s="233"/>
      <c r="RWZ364" s="233"/>
      <c r="RXA364" s="233"/>
      <c r="RXB364" s="233"/>
      <c r="RXC364" s="233"/>
      <c r="RXD364" s="233"/>
      <c r="RXE364" s="233"/>
      <c r="RXF364" s="233"/>
      <c r="RXG364" s="233"/>
      <c r="RXH364" s="233"/>
      <c r="RXI364" s="233"/>
      <c r="RXJ364" s="233"/>
      <c r="RXK364" s="233"/>
      <c r="RXL364" s="233"/>
      <c r="RXM364" s="233"/>
      <c r="RXN364" s="233"/>
      <c r="RXO364" s="233"/>
      <c r="RXP364" s="233"/>
      <c r="RXQ364" s="233"/>
      <c r="RXR364" s="233"/>
      <c r="RXS364" s="233"/>
      <c r="RXT364" s="233"/>
      <c r="RXU364" s="233"/>
      <c r="RXV364" s="233"/>
      <c r="RXW364" s="233"/>
      <c r="RXX364" s="233"/>
      <c r="RXY364" s="233"/>
      <c r="RXZ364" s="233"/>
      <c r="RYA364" s="233"/>
      <c r="RYB364" s="233"/>
      <c r="RYC364" s="233"/>
      <c r="RYD364" s="233"/>
      <c r="RYE364" s="233"/>
      <c r="RYF364" s="233"/>
      <c r="RYG364" s="233"/>
      <c r="RYH364" s="233"/>
      <c r="RYI364" s="233"/>
      <c r="RYJ364" s="233"/>
      <c r="RYK364" s="233"/>
      <c r="RYL364" s="233"/>
      <c r="RYM364" s="233"/>
      <c r="RYN364" s="233"/>
      <c r="RYO364" s="233"/>
      <c r="RYP364" s="233"/>
      <c r="RYQ364" s="233"/>
      <c r="RYR364" s="233"/>
      <c r="RYS364" s="233"/>
      <c r="RYT364" s="233"/>
      <c r="RYU364" s="233"/>
      <c r="RYV364" s="233"/>
      <c r="RYW364" s="233"/>
      <c r="RYX364" s="233"/>
      <c r="RYY364" s="233"/>
      <c r="RYZ364" s="233"/>
      <c r="RZA364" s="233"/>
      <c r="RZB364" s="233"/>
      <c r="RZC364" s="233"/>
      <c r="RZD364" s="233"/>
      <c r="RZE364" s="233"/>
      <c r="RZF364" s="233"/>
      <c r="RZG364" s="233"/>
      <c r="RZH364" s="233"/>
      <c r="RZI364" s="233"/>
      <c r="RZJ364" s="233"/>
      <c r="RZK364" s="233"/>
      <c r="RZL364" s="233"/>
      <c r="RZM364" s="233"/>
      <c r="RZN364" s="233"/>
      <c r="RZO364" s="233"/>
      <c r="RZP364" s="233"/>
      <c r="RZQ364" s="233"/>
      <c r="RZR364" s="233"/>
      <c r="RZS364" s="233"/>
      <c r="RZT364" s="233"/>
      <c r="RZU364" s="233"/>
      <c r="RZV364" s="233"/>
      <c r="RZW364" s="233"/>
      <c r="RZX364" s="233"/>
      <c r="RZY364" s="233"/>
      <c r="RZZ364" s="233"/>
      <c r="SAA364" s="233"/>
      <c r="SAB364" s="233"/>
      <c r="SAC364" s="233"/>
      <c r="SAD364" s="233"/>
      <c r="SAE364" s="233"/>
      <c r="SAF364" s="233"/>
      <c r="SAG364" s="233"/>
      <c r="SAH364" s="233"/>
      <c r="SAI364" s="233"/>
      <c r="SAJ364" s="233"/>
      <c r="SAK364" s="233"/>
      <c r="SAL364" s="233"/>
      <c r="SAM364" s="233"/>
      <c r="SAN364" s="233"/>
      <c r="SAO364" s="233"/>
      <c r="SAP364" s="233"/>
      <c r="SAQ364" s="233"/>
      <c r="SAR364" s="233"/>
      <c r="SAS364" s="233"/>
      <c r="SAT364" s="233"/>
      <c r="SAU364" s="233"/>
      <c r="SAV364" s="233"/>
      <c r="SAW364" s="233"/>
      <c r="SAX364" s="233"/>
      <c r="SAY364" s="233"/>
      <c r="SAZ364" s="233"/>
      <c r="SBA364" s="233"/>
      <c r="SBB364" s="233"/>
      <c r="SBC364" s="233"/>
      <c r="SBD364" s="233"/>
      <c r="SBE364" s="233"/>
      <c r="SBF364" s="233"/>
      <c r="SBG364" s="233"/>
      <c r="SBH364" s="233"/>
      <c r="SBI364" s="233"/>
      <c r="SBJ364" s="233"/>
      <c r="SBK364" s="233"/>
      <c r="SBL364" s="233"/>
      <c r="SBM364" s="233"/>
      <c r="SBN364" s="233"/>
      <c r="SBO364" s="233"/>
      <c r="SBP364" s="233"/>
      <c r="SBQ364" s="233"/>
      <c r="SBR364" s="233"/>
      <c r="SBS364" s="233"/>
      <c r="SBT364" s="233"/>
      <c r="SBU364" s="233"/>
      <c r="SBV364" s="233"/>
      <c r="SBW364" s="233"/>
      <c r="SBX364" s="233"/>
      <c r="SBY364" s="233"/>
      <c r="SBZ364" s="233"/>
      <c r="SCA364" s="233"/>
      <c r="SCB364" s="233"/>
      <c r="SCC364" s="233"/>
      <c r="SCD364" s="233"/>
      <c r="SCE364" s="233"/>
      <c r="SCF364" s="233"/>
      <c r="SCG364" s="233"/>
      <c r="SCH364" s="233"/>
      <c r="SCI364" s="233"/>
      <c r="SCJ364" s="233"/>
      <c r="SCK364" s="233"/>
      <c r="SCL364" s="233"/>
      <c r="SCM364" s="233"/>
      <c r="SCN364" s="233"/>
      <c r="SCO364" s="233"/>
      <c r="SCP364" s="233"/>
      <c r="SCQ364" s="233"/>
      <c r="SCR364" s="233"/>
      <c r="SCS364" s="233"/>
      <c r="SCT364" s="233"/>
      <c r="SCU364" s="233"/>
      <c r="SCV364" s="233"/>
      <c r="SCW364" s="233"/>
      <c r="SCX364" s="233"/>
      <c r="SCY364" s="233"/>
      <c r="SCZ364" s="233"/>
      <c r="SDA364" s="233"/>
      <c r="SDB364" s="233"/>
      <c r="SDC364" s="233"/>
      <c r="SDD364" s="233"/>
      <c r="SDE364" s="233"/>
      <c r="SDF364" s="233"/>
      <c r="SDG364" s="233"/>
      <c r="SDH364" s="233"/>
      <c r="SDI364" s="233"/>
      <c r="SDJ364" s="233"/>
      <c r="SDK364" s="233"/>
      <c r="SDL364" s="233"/>
      <c r="SDM364" s="233"/>
      <c r="SDN364" s="233"/>
      <c r="SDO364" s="233"/>
      <c r="SDP364" s="233"/>
      <c r="SDQ364" s="233"/>
      <c r="SDR364" s="233"/>
      <c r="SDS364" s="233"/>
      <c r="SDT364" s="233"/>
      <c r="SDU364" s="233"/>
      <c r="SDV364" s="233"/>
      <c r="SDW364" s="233"/>
      <c r="SDX364" s="233"/>
      <c r="SDY364" s="233"/>
      <c r="SDZ364" s="233"/>
      <c r="SEA364" s="233"/>
      <c r="SEB364" s="233"/>
      <c r="SEC364" s="233"/>
      <c r="SED364" s="233"/>
      <c r="SEE364" s="233"/>
      <c r="SEF364" s="233"/>
      <c r="SEG364" s="233"/>
      <c r="SEH364" s="233"/>
      <c r="SEI364" s="233"/>
      <c r="SEJ364" s="233"/>
      <c r="SEK364" s="233"/>
      <c r="SEL364" s="233"/>
      <c r="SEM364" s="233"/>
      <c r="SEN364" s="233"/>
      <c r="SEO364" s="233"/>
      <c r="SEP364" s="233"/>
      <c r="SEQ364" s="233"/>
      <c r="SER364" s="233"/>
      <c r="SES364" s="233"/>
      <c r="SET364" s="233"/>
      <c r="SEU364" s="233"/>
      <c r="SEV364" s="233"/>
      <c r="SEW364" s="233"/>
      <c r="SEX364" s="233"/>
      <c r="SEY364" s="233"/>
      <c r="SEZ364" s="233"/>
      <c r="SFA364" s="233"/>
      <c r="SFB364" s="233"/>
      <c r="SFC364" s="233"/>
      <c r="SFD364" s="233"/>
      <c r="SFE364" s="233"/>
      <c r="SFF364" s="233"/>
      <c r="SFG364" s="233"/>
      <c r="SFH364" s="233"/>
      <c r="SFI364" s="233"/>
      <c r="SFJ364" s="233"/>
      <c r="SFK364" s="233"/>
      <c r="SFL364" s="233"/>
      <c r="SFM364" s="233"/>
      <c r="SFN364" s="233"/>
      <c r="SFO364" s="233"/>
      <c r="SFP364" s="233"/>
      <c r="SFQ364" s="233"/>
      <c r="SFR364" s="233"/>
      <c r="SFS364" s="233"/>
      <c r="SFT364" s="233"/>
      <c r="SFU364" s="233"/>
      <c r="SFV364" s="233"/>
      <c r="SFW364" s="233"/>
      <c r="SFX364" s="233"/>
      <c r="SFY364" s="233"/>
      <c r="SFZ364" s="233"/>
      <c r="SGA364" s="233"/>
      <c r="SGB364" s="233"/>
      <c r="SGC364" s="233"/>
      <c r="SGD364" s="233"/>
      <c r="SGE364" s="233"/>
      <c r="SGF364" s="233"/>
      <c r="SGG364" s="233"/>
      <c r="SGH364" s="233"/>
      <c r="SGI364" s="233"/>
      <c r="SGJ364" s="233"/>
      <c r="SGK364" s="233"/>
      <c r="SGL364" s="233"/>
      <c r="SGM364" s="233"/>
      <c r="SGN364" s="233"/>
      <c r="SGO364" s="233"/>
      <c r="SGP364" s="233"/>
      <c r="SGQ364" s="233"/>
      <c r="SGR364" s="233"/>
      <c r="SGS364" s="233"/>
      <c r="SGT364" s="233"/>
      <c r="SGU364" s="233"/>
      <c r="SGV364" s="233"/>
      <c r="SGW364" s="233"/>
      <c r="SGX364" s="233"/>
      <c r="SGY364" s="233"/>
      <c r="SGZ364" s="233"/>
      <c r="SHA364" s="233"/>
      <c r="SHB364" s="233"/>
      <c r="SHC364" s="233"/>
      <c r="SHD364" s="233"/>
      <c r="SHE364" s="233"/>
      <c r="SHF364" s="233"/>
      <c r="SHG364" s="233"/>
      <c r="SHH364" s="233"/>
      <c r="SHI364" s="233"/>
      <c r="SHJ364" s="233"/>
      <c r="SHK364" s="233"/>
      <c r="SHL364" s="233"/>
      <c r="SHM364" s="233"/>
      <c r="SHN364" s="233"/>
      <c r="SHO364" s="233"/>
      <c r="SHP364" s="233"/>
      <c r="SHQ364" s="233"/>
      <c r="SHR364" s="233"/>
      <c r="SHS364" s="233"/>
      <c r="SHT364" s="233"/>
      <c r="SHU364" s="233"/>
      <c r="SHV364" s="233"/>
      <c r="SHW364" s="233"/>
      <c r="SHX364" s="233"/>
      <c r="SHY364" s="233"/>
      <c r="SHZ364" s="233"/>
      <c r="SIA364" s="233"/>
      <c r="SIB364" s="233"/>
      <c r="SIC364" s="233"/>
      <c r="SID364" s="233"/>
      <c r="SIE364" s="233"/>
      <c r="SIF364" s="233"/>
      <c r="SIG364" s="233"/>
      <c r="SIH364" s="233"/>
      <c r="SII364" s="233"/>
      <c r="SIJ364" s="233"/>
      <c r="SIK364" s="233"/>
      <c r="SIL364" s="233"/>
      <c r="SIM364" s="233"/>
      <c r="SIN364" s="233"/>
      <c r="SIO364" s="233"/>
      <c r="SIP364" s="233"/>
      <c r="SIQ364" s="233"/>
      <c r="SIR364" s="233"/>
      <c r="SIS364" s="233"/>
      <c r="SIT364" s="233"/>
      <c r="SIU364" s="233"/>
      <c r="SIV364" s="233"/>
      <c r="SIW364" s="233"/>
      <c r="SIX364" s="233"/>
      <c r="SIY364" s="233"/>
      <c r="SIZ364" s="233"/>
      <c r="SJA364" s="233"/>
      <c r="SJB364" s="233"/>
      <c r="SJC364" s="233"/>
      <c r="SJD364" s="233"/>
      <c r="SJE364" s="233"/>
      <c r="SJF364" s="233"/>
      <c r="SJG364" s="233"/>
      <c r="SJH364" s="233"/>
      <c r="SJI364" s="233"/>
      <c r="SJJ364" s="233"/>
      <c r="SJK364" s="233"/>
      <c r="SJL364" s="233"/>
      <c r="SJM364" s="233"/>
      <c r="SJN364" s="233"/>
      <c r="SJO364" s="233"/>
      <c r="SJP364" s="233"/>
      <c r="SJQ364" s="233"/>
      <c r="SJR364" s="233"/>
      <c r="SJS364" s="233"/>
      <c r="SJT364" s="233"/>
      <c r="SJU364" s="233"/>
      <c r="SJV364" s="233"/>
      <c r="SJW364" s="233"/>
      <c r="SJX364" s="233"/>
      <c r="SJY364" s="233"/>
      <c r="SJZ364" s="233"/>
      <c r="SKA364" s="233"/>
      <c r="SKB364" s="233"/>
      <c r="SKC364" s="233"/>
      <c r="SKD364" s="233"/>
      <c r="SKE364" s="233"/>
      <c r="SKF364" s="233"/>
      <c r="SKG364" s="233"/>
      <c r="SKH364" s="233"/>
      <c r="SKI364" s="233"/>
      <c r="SKJ364" s="233"/>
      <c r="SKK364" s="233"/>
      <c r="SKL364" s="233"/>
      <c r="SKM364" s="233"/>
      <c r="SKN364" s="233"/>
      <c r="SKO364" s="233"/>
      <c r="SKP364" s="233"/>
      <c r="SKQ364" s="233"/>
      <c r="SKR364" s="233"/>
      <c r="SKS364" s="233"/>
      <c r="SKT364" s="233"/>
      <c r="SKU364" s="233"/>
      <c r="SKV364" s="233"/>
      <c r="SKW364" s="233"/>
      <c r="SKX364" s="233"/>
      <c r="SKY364" s="233"/>
      <c r="SKZ364" s="233"/>
      <c r="SLA364" s="233"/>
      <c r="SLB364" s="233"/>
      <c r="SLC364" s="233"/>
      <c r="SLD364" s="233"/>
      <c r="SLE364" s="233"/>
      <c r="SLF364" s="233"/>
      <c r="SLG364" s="233"/>
      <c r="SLH364" s="233"/>
      <c r="SLI364" s="233"/>
      <c r="SLJ364" s="233"/>
      <c r="SLK364" s="233"/>
      <c r="SLL364" s="233"/>
      <c r="SLM364" s="233"/>
      <c r="SLN364" s="233"/>
      <c r="SLO364" s="233"/>
      <c r="SLP364" s="233"/>
      <c r="SLQ364" s="233"/>
      <c r="SLR364" s="233"/>
      <c r="SLS364" s="233"/>
      <c r="SLT364" s="233"/>
      <c r="SLU364" s="233"/>
      <c r="SLV364" s="233"/>
      <c r="SLW364" s="233"/>
      <c r="SLX364" s="233"/>
      <c r="SLY364" s="233"/>
      <c r="SLZ364" s="233"/>
      <c r="SMA364" s="233"/>
      <c r="SMB364" s="233"/>
      <c r="SMC364" s="233"/>
      <c r="SMD364" s="233"/>
      <c r="SME364" s="233"/>
      <c r="SMF364" s="233"/>
      <c r="SMG364" s="233"/>
      <c r="SMH364" s="233"/>
      <c r="SMI364" s="233"/>
      <c r="SMJ364" s="233"/>
      <c r="SMK364" s="233"/>
      <c r="SML364" s="233"/>
      <c r="SMM364" s="233"/>
      <c r="SMN364" s="233"/>
      <c r="SMO364" s="233"/>
      <c r="SMP364" s="233"/>
      <c r="SMQ364" s="233"/>
      <c r="SMR364" s="233"/>
      <c r="SMS364" s="233"/>
      <c r="SMT364" s="233"/>
      <c r="SMU364" s="233"/>
      <c r="SMV364" s="233"/>
      <c r="SMW364" s="233"/>
      <c r="SMX364" s="233"/>
      <c r="SMY364" s="233"/>
      <c r="SMZ364" s="233"/>
      <c r="SNA364" s="233"/>
      <c r="SNB364" s="233"/>
      <c r="SNC364" s="233"/>
      <c r="SND364" s="233"/>
      <c r="SNE364" s="233"/>
      <c r="SNF364" s="233"/>
      <c r="SNG364" s="233"/>
      <c r="SNH364" s="233"/>
      <c r="SNI364" s="233"/>
      <c r="SNJ364" s="233"/>
      <c r="SNK364" s="233"/>
      <c r="SNL364" s="233"/>
      <c r="SNM364" s="233"/>
      <c r="SNN364" s="233"/>
      <c r="SNO364" s="233"/>
      <c r="SNP364" s="233"/>
      <c r="SNQ364" s="233"/>
      <c r="SNR364" s="233"/>
      <c r="SNS364" s="233"/>
      <c r="SNT364" s="233"/>
      <c r="SNU364" s="233"/>
      <c r="SNV364" s="233"/>
      <c r="SNW364" s="233"/>
      <c r="SNX364" s="233"/>
      <c r="SNY364" s="233"/>
      <c r="SNZ364" s="233"/>
      <c r="SOA364" s="233"/>
      <c r="SOB364" s="233"/>
      <c r="SOC364" s="233"/>
      <c r="SOD364" s="233"/>
      <c r="SOE364" s="233"/>
      <c r="SOF364" s="233"/>
      <c r="SOG364" s="233"/>
      <c r="SOH364" s="233"/>
      <c r="SOI364" s="233"/>
      <c r="SOJ364" s="233"/>
      <c r="SOK364" s="233"/>
      <c r="SOL364" s="233"/>
      <c r="SOM364" s="233"/>
      <c r="SON364" s="233"/>
      <c r="SOO364" s="233"/>
      <c r="SOP364" s="233"/>
      <c r="SOQ364" s="233"/>
      <c r="SOR364" s="233"/>
      <c r="SOS364" s="233"/>
      <c r="SOT364" s="233"/>
      <c r="SOU364" s="233"/>
      <c r="SOV364" s="233"/>
      <c r="SOW364" s="233"/>
      <c r="SOX364" s="233"/>
      <c r="SOY364" s="233"/>
      <c r="SOZ364" s="233"/>
      <c r="SPA364" s="233"/>
      <c r="SPB364" s="233"/>
      <c r="SPC364" s="233"/>
      <c r="SPD364" s="233"/>
      <c r="SPE364" s="233"/>
      <c r="SPF364" s="233"/>
      <c r="SPG364" s="233"/>
      <c r="SPH364" s="233"/>
      <c r="SPI364" s="233"/>
      <c r="SPJ364" s="233"/>
      <c r="SPK364" s="233"/>
      <c r="SPL364" s="233"/>
      <c r="SPM364" s="233"/>
      <c r="SPN364" s="233"/>
      <c r="SPO364" s="233"/>
      <c r="SPP364" s="233"/>
      <c r="SPQ364" s="233"/>
      <c r="SPR364" s="233"/>
      <c r="SPS364" s="233"/>
      <c r="SPT364" s="233"/>
      <c r="SPU364" s="233"/>
      <c r="SPV364" s="233"/>
      <c r="SPW364" s="233"/>
      <c r="SPX364" s="233"/>
      <c r="SPY364" s="233"/>
      <c r="SPZ364" s="233"/>
      <c r="SQA364" s="233"/>
      <c r="SQB364" s="233"/>
      <c r="SQC364" s="233"/>
      <c r="SQD364" s="233"/>
      <c r="SQE364" s="233"/>
      <c r="SQF364" s="233"/>
      <c r="SQG364" s="233"/>
      <c r="SQH364" s="233"/>
      <c r="SQI364" s="233"/>
      <c r="SQJ364" s="233"/>
      <c r="SQK364" s="233"/>
      <c r="SQL364" s="233"/>
      <c r="SQM364" s="233"/>
      <c r="SQN364" s="233"/>
      <c r="SQO364" s="233"/>
      <c r="SQP364" s="233"/>
      <c r="SQQ364" s="233"/>
      <c r="SQR364" s="233"/>
      <c r="SQS364" s="233"/>
      <c r="SQT364" s="233"/>
      <c r="SQU364" s="233"/>
      <c r="SQV364" s="233"/>
      <c r="SQW364" s="233"/>
      <c r="SQX364" s="233"/>
      <c r="SQY364" s="233"/>
      <c r="SQZ364" s="233"/>
      <c r="SRA364" s="233"/>
      <c r="SRB364" s="233"/>
      <c r="SRC364" s="233"/>
      <c r="SRD364" s="233"/>
      <c r="SRE364" s="233"/>
      <c r="SRF364" s="233"/>
      <c r="SRG364" s="233"/>
      <c r="SRH364" s="233"/>
      <c r="SRI364" s="233"/>
      <c r="SRJ364" s="233"/>
      <c r="SRK364" s="233"/>
      <c r="SRL364" s="233"/>
      <c r="SRM364" s="233"/>
      <c r="SRN364" s="233"/>
      <c r="SRO364" s="233"/>
      <c r="SRP364" s="233"/>
      <c r="SRQ364" s="233"/>
      <c r="SRR364" s="233"/>
      <c r="SRS364" s="233"/>
      <c r="SRT364" s="233"/>
      <c r="SRU364" s="233"/>
      <c r="SRV364" s="233"/>
      <c r="SRW364" s="233"/>
      <c r="SRX364" s="233"/>
      <c r="SRY364" s="233"/>
      <c r="SRZ364" s="233"/>
      <c r="SSA364" s="233"/>
      <c r="SSB364" s="233"/>
      <c r="SSC364" s="233"/>
      <c r="SSD364" s="233"/>
      <c r="SSE364" s="233"/>
      <c r="SSF364" s="233"/>
      <c r="SSG364" s="233"/>
      <c r="SSH364" s="233"/>
      <c r="SSI364" s="233"/>
      <c r="SSJ364" s="233"/>
      <c r="SSK364" s="233"/>
      <c r="SSL364" s="233"/>
      <c r="SSM364" s="233"/>
      <c r="SSN364" s="233"/>
      <c r="SSO364" s="233"/>
      <c r="SSP364" s="233"/>
      <c r="SSQ364" s="233"/>
      <c r="SSR364" s="233"/>
      <c r="SSS364" s="233"/>
      <c r="SST364" s="233"/>
      <c r="SSU364" s="233"/>
      <c r="SSV364" s="233"/>
      <c r="SSW364" s="233"/>
      <c r="SSX364" s="233"/>
      <c r="SSY364" s="233"/>
      <c r="SSZ364" s="233"/>
      <c r="STA364" s="233"/>
      <c r="STB364" s="233"/>
      <c r="STC364" s="233"/>
      <c r="STD364" s="233"/>
      <c r="STE364" s="233"/>
      <c r="STF364" s="233"/>
      <c r="STG364" s="233"/>
      <c r="STH364" s="233"/>
      <c r="STI364" s="233"/>
      <c r="STJ364" s="233"/>
      <c r="STK364" s="233"/>
      <c r="STL364" s="233"/>
      <c r="STM364" s="233"/>
      <c r="STN364" s="233"/>
      <c r="STO364" s="233"/>
      <c r="STP364" s="233"/>
      <c r="STQ364" s="233"/>
      <c r="STR364" s="233"/>
      <c r="STS364" s="233"/>
      <c r="STT364" s="233"/>
      <c r="STU364" s="233"/>
      <c r="STV364" s="233"/>
      <c r="STW364" s="233"/>
      <c r="STX364" s="233"/>
      <c r="STY364" s="233"/>
      <c r="STZ364" s="233"/>
      <c r="SUA364" s="233"/>
      <c r="SUB364" s="233"/>
      <c r="SUC364" s="233"/>
      <c r="SUD364" s="233"/>
      <c r="SUE364" s="233"/>
      <c r="SUF364" s="233"/>
      <c r="SUG364" s="233"/>
      <c r="SUH364" s="233"/>
      <c r="SUI364" s="233"/>
      <c r="SUJ364" s="233"/>
      <c r="SUK364" s="233"/>
      <c r="SUL364" s="233"/>
      <c r="SUM364" s="233"/>
      <c r="SUN364" s="233"/>
      <c r="SUO364" s="233"/>
      <c r="SUP364" s="233"/>
      <c r="SUQ364" s="233"/>
      <c r="SUR364" s="233"/>
      <c r="SUS364" s="233"/>
      <c r="SUT364" s="233"/>
      <c r="SUU364" s="233"/>
      <c r="SUV364" s="233"/>
      <c r="SUW364" s="233"/>
      <c r="SUX364" s="233"/>
      <c r="SUY364" s="233"/>
      <c r="SUZ364" s="233"/>
      <c r="SVA364" s="233"/>
      <c r="SVB364" s="233"/>
      <c r="SVC364" s="233"/>
      <c r="SVD364" s="233"/>
      <c r="SVE364" s="233"/>
      <c r="SVF364" s="233"/>
      <c r="SVG364" s="233"/>
      <c r="SVH364" s="233"/>
      <c r="SVI364" s="233"/>
      <c r="SVJ364" s="233"/>
      <c r="SVK364" s="233"/>
      <c r="SVL364" s="233"/>
      <c r="SVM364" s="233"/>
      <c r="SVN364" s="233"/>
      <c r="SVO364" s="233"/>
      <c r="SVP364" s="233"/>
      <c r="SVQ364" s="233"/>
      <c r="SVR364" s="233"/>
      <c r="SVS364" s="233"/>
      <c r="SVT364" s="233"/>
      <c r="SVU364" s="233"/>
      <c r="SVV364" s="233"/>
      <c r="SVW364" s="233"/>
      <c r="SVX364" s="233"/>
      <c r="SVY364" s="233"/>
      <c r="SVZ364" s="233"/>
      <c r="SWA364" s="233"/>
      <c r="SWB364" s="233"/>
      <c r="SWC364" s="233"/>
      <c r="SWD364" s="233"/>
      <c r="SWE364" s="233"/>
      <c r="SWF364" s="233"/>
      <c r="SWG364" s="233"/>
      <c r="SWH364" s="233"/>
      <c r="SWI364" s="233"/>
      <c r="SWJ364" s="233"/>
      <c r="SWK364" s="233"/>
      <c r="SWL364" s="233"/>
      <c r="SWM364" s="233"/>
      <c r="SWN364" s="233"/>
      <c r="SWO364" s="233"/>
      <c r="SWP364" s="233"/>
      <c r="SWQ364" s="233"/>
      <c r="SWR364" s="233"/>
      <c r="SWS364" s="233"/>
      <c r="SWT364" s="233"/>
      <c r="SWU364" s="233"/>
      <c r="SWV364" s="233"/>
      <c r="SWW364" s="233"/>
      <c r="SWX364" s="233"/>
      <c r="SWY364" s="233"/>
      <c r="SWZ364" s="233"/>
      <c r="SXA364" s="233"/>
      <c r="SXB364" s="233"/>
      <c r="SXC364" s="233"/>
      <c r="SXD364" s="233"/>
      <c r="SXE364" s="233"/>
      <c r="SXF364" s="233"/>
      <c r="SXG364" s="233"/>
      <c r="SXH364" s="233"/>
      <c r="SXI364" s="233"/>
      <c r="SXJ364" s="233"/>
      <c r="SXK364" s="233"/>
      <c r="SXL364" s="233"/>
      <c r="SXM364" s="233"/>
      <c r="SXN364" s="233"/>
      <c r="SXO364" s="233"/>
      <c r="SXP364" s="233"/>
      <c r="SXQ364" s="233"/>
      <c r="SXR364" s="233"/>
      <c r="SXS364" s="233"/>
      <c r="SXT364" s="233"/>
      <c r="SXU364" s="233"/>
      <c r="SXV364" s="233"/>
      <c r="SXW364" s="233"/>
      <c r="SXX364" s="233"/>
      <c r="SXY364" s="233"/>
      <c r="SXZ364" s="233"/>
      <c r="SYA364" s="233"/>
      <c r="SYB364" s="233"/>
      <c r="SYC364" s="233"/>
      <c r="SYD364" s="233"/>
      <c r="SYE364" s="233"/>
      <c r="SYF364" s="233"/>
      <c r="SYG364" s="233"/>
      <c r="SYH364" s="233"/>
      <c r="SYI364" s="233"/>
      <c r="SYJ364" s="233"/>
      <c r="SYK364" s="233"/>
      <c r="SYL364" s="233"/>
      <c r="SYM364" s="233"/>
      <c r="SYN364" s="233"/>
      <c r="SYO364" s="233"/>
      <c r="SYP364" s="233"/>
      <c r="SYQ364" s="233"/>
      <c r="SYR364" s="233"/>
      <c r="SYS364" s="233"/>
      <c r="SYT364" s="233"/>
      <c r="SYU364" s="233"/>
      <c r="SYV364" s="233"/>
      <c r="SYW364" s="233"/>
      <c r="SYX364" s="233"/>
      <c r="SYY364" s="233"/>
      <c r="SYZ364" s="233"/>
      <c r="SZA364" s="233"/>
      <c r="SZB364" s="233"/>
      <c r="SZC364" s="233"/>
      <c r="SZD364" s="233"/>
      <c r="SZE364" s="233"/>
      <c r="SZF364" s="233"/>
      <c r="SZG364" s="233"/>
      <c r="SZH364" s="233"/>
      <c r="SZI364" s="233"/>
      <c r="SZJ364" s="233"/>
      <c r="SZK364" s="233"/>
      <c r="SZL364" s="233"/>
      <c r="SZM364" s="233"/>
      <c r="SZN364" s="233"/>
      <c r="SZO364" s="233"/>
      <c r="SZP364" s="233"/>
      <c r="SZQ364" s="233"/>
      <c r="SZR364" s="233"/>
      <c r="SZS364" s="233"/>
      <c r="SZT364" s="233"/>
      <c r="SZU364" s="233"/>
      <c r="SZV364" s="233"/>
      <c r="SZW364" s="233"/>
      <c r="SZX364" s="233"/>
      <c r="SZY364" s="233"/>
      <c r="SZZ364" s="233"/>
      <c r="TAA364" s="233"/>
      <c r="TAB364" s="233"/>
      <c r="TAC364" s="233"/>
      <c r="TAD364" s="233"/>
      <c r="TAE364" s="233"/>
      <c r="TAF364" s="233"/>
      <c r="TAG364" s="233"/>
      <c r="TAH364" s="233"/>
      <c r="TAI364" s="233"/>
      <c r="TAJ364" s="233"/>
      <c r="TAK364" s="233"/>
      <c r="TAL364" s="233"/>
      <c r="TAM364" s="233"/>
      <c r="TAN364" s="233"/>
      <c r="TAO364" s="233"/>
      <c r="TAP364" s="233"/>
      <c r="TAQ364" s="233"/>
      <c r="TAR364" s="233"/>
      <c r="TAS364" s="233"/>
      <c r="TAT364" s="233"/>
      <c r="TAU364" s="233"/>
      <c r="TAV364" s="233"/>
      <c r="TAW364" s="233"/>
      <c r="TAX364" s="233"/>
      <c r="TAY364" s="233"/>
      <c r="TAZ364" s="233"/>
      <c r="TBA364" s="233"/>
      <c r="TBB364" s="233"/>
      <c r="TBC364" s="233"/>
      <c r="TBD364" s="233"/>
      <c r="TBE364" s="233"/>
      <c r="TBF364" s="233"/>
      <c r="TBG364" s="233"/>
      <c r="TBH364" s="233"/>
      <c r="TBI364" s="233"/>
      <c r="TBJ364" s="233"/>
      <c r="TBK364" s="233"/>
      <c r="TBL364" s="233"/>
      <c r="TBM364" s="233"/>
      <c r="TBN364" s="233"/>
      <c r="TBO364" s="233"/>
      <c r="TBP364" s="233"/>
      <c r="TBQ364" s="233"/>
      <c r="TBR364" s="233"/>
      <c r="TBS364" s="233"/>
      <c r="TBT364" s="233"/>
      <c r="TBU364" s="233"/>
      <c r="TBV364" s="233"/>
      <c r="TBW364" s="233"/>
      <c r="TBX364" s="233"/>
      <c r="TBY364" s="233"/>
      <c r="TBZ364" s="233"/>
      <c r="TCA364" s="233"/>
      <c r="TCB364" s="233"/>
      <c r="TCC364" s="233"/>
      <c r="TCD364" s="233"/>
      <c r="TCE364" s="233"/>
      <c r="TCF364" s="233"/>
      <c r="TCG364" s="233"/>
      <c r="TCH364" s="233"/>
      <c r="TCI364" s="233"/>
      <c r="TCJ364" s="233"/>
      <c r="TCK364" s="233"/>
      <c r="TCL364" s="233"/>
      <c r="TCM364" s="233"/>
      <c r="TCN364" s="233"/>
      <c r="TCO364" s="233"/>
      <c r="TCP364" s="233"/>
      <c r="TCQ364" s="233"/>
      <c r="TCR364" s="233"/>
      <c r="TCS364" s="233"/>
      <c r="TCT364" s="233"/>
      <c r="TCU364" s="233"/>
      <c r="TCV364" s="233"/>
      <c r="TCW364" s="233"/>
      <c r="TCX364" s="233"/>
      <c r="TCY364" s="233"/>
      <c r="TCZ364" s="233"/>
      <c r="TDA364" s="233"/>
      <c r="TDB364" s="233"/>
      <c r="TDC364" s="233"/>
      <c r="TDD364" s="233"/>
      <c r="TDE364" s="233"/>
      <c r="TDF364" s="233"/>
      <c r="TDG364" s="233"/>
      <c r="TDH364" s="233"/>
      <c r="TDI364" s="233"/>
      <c r="TDJ364" s="233"/>
      <c r="TDK364" s="233"/>
      <c r="TDL364" s="233"/>
      <c r="TDM364" s="233"/>
      <c r="TDN364" s="233"/>
      <c r="TDO364" s="233"/>
      <c r="TDP364" s="233"/>
      <c r="TDQ364" s="233"/>
      <c r="TDR364" s="233"/>
      <c r="TDS364" s="233"/>
      <c r="TDT364" s="233"/>
      <c r="TDU364" s="233"/>
      <c r="TDV364" s="233"/>
      <c r="TDW364" s="233"/>
      <c r="TDX364" s="233"/>
      <c r="TDY364" s="233"/>
      <c r="TDZ364" s="233"/>
      <c r="TEA364" s="233"/>
      <c r="TEB364" s="233"/>
      <c r="TEC364" s="233"/>
      <c r="TED364" s="233"/>
      <c r="TEE364" s="233"/>
      <c r="TEF364" s="233"/>
      <c r="TEG364" s="233"/>
      <c r="TEH364" s="233"/>
      <c r="TEI364" s="233"/>
      <c r="TEJ364" s="233"/>
      <c r="TEK364" s="233"/>
      <c r="TEL364" s="233"/>
      <c r="TEM364" s="233"/>
      <c r="TEN364" s="233"/>
      <c r="TEO364" s="233"/>
      <c r="TEP364" s="233"/>
      <c r="TEQ364" s="233"/>
      <c r="TER364" s="233"/>
      <c r="TES364" s="233"/>
      <c r="TET364" s="233"/>
      <c r="TEU364" s="233"/>
      <c r="TEV364" s="233"/>
      <c r="TEW364" s="233"/>
      <c r="TEX364" s="233"/>
      <c r="TEY364" s="233"/>
      <c r="TEZ364" s="233"/>
      <c r="TFA364" s="233"/>
      <c r="TFB364" s="233"/>
      <c r="TFC364" s="233"/>
      <c r="TFD364" s="233"/>
      <c r="TFE364" s="233"/>
      <c r="TFF364" s="233"/>
      <c r="TFG364" s="233"/>
      <c r="TFH364" s="233"/>
      <c r="TFI364" s="233"/>
      <c r="TFJ364" s="233"/>
      <c r="TFK364" s="233"/>
      <c r="TFL364" s="233"/>
      <c r="TFM364" s="233"/>
      <c r="TFN364" s="233"/>
      <c r="TFO364" s="233"/>
      <c r="TFP364" s="233"/>
      <c r="TFQ364" s="233"/>
      <c r="TFR364" s="233"/>
      <c r="TFS364" s="233"/>
      <c r="TFT364" s="233"/>
      <c r="TFU364" s="233"/>
      <c r="TFV364" s="233"/>
      <c r="TFW364" s="233"/>
      <c r="TFX364" s="233"/>
      <c r="TFY364" s="233"/>
      <c r="TFZ364" s="233"/>
      <c r="TGA364" s="233"/>
      <c r="TGB364" s="233"/>
      <c r="TGC364" s="233"/>
      <c r="TGD364" s="233"/>
      <c r="TGE364" s="233"/>
      <c r="TGF364" s="233"/>
      <c r="TGG364" s="233"/>
      <c r="TGH364" s="233"/>
      <c r="TGI364" s="233"/>
      <c r="TGJ364" s="233"/>
      <c r="TGK364" s="233"/>
      <c r="TGL364" s="233"/>
      <c r="TGM364" s="233"/>
      <c r="TGN364" s="233"/>
      <c r="TGO364" s="233"/>
      <c r="TGP364" s="233"/>
      <c r="TGQ364" s="233"/>
      <c r="TGR364" s="233"/>
      <c r="TGS364" s="233"/>
      <c r="TGT364" s="233"/>
      <c r="TGU364" s="233"/>
      <c r="TGV364" s="233"/>
      <c r="TGW364" s="233"/>
      <c r="TGX364" s="233"/>
      <c r="TGY364" s="233"/>
      <c r="TGZ364" s="233"/>
      <c r="THA364" s="233"/>
      <c r="THB364" s="233"/>
      <c r="THC364" s="233"/>
      <c r="THD364" s="233"/>
      <c r="THE364" s="233"/>
      <c r="THF364" s="233"/>
      <c r="THG364" s="233"/>
      <c r="THH364" s="233"/>
      <c r="THI364" s="233"/>
      <c r="THJ364" s="233"/>
      <c r="THK364" s="233"/>
      <c r="THL364" s="233"/>
      <c r="THM364" s="233"/>
      <c r="THN364" s="233"/>
      <c r="THO364" s="233"/>
      <c r="THP364" s="233"/>
      <c r="THQ364" s="233"/>
      <c r="THR364" s="233"/>
      <c r="THS364" s="233"/>
      <c r="THT364" s="233"/>
      <c r="THU364" s="233"/>
      <c r="THV364" s="233"/>
      <c r="THW364" s="233"/>
      <c r="THX364" s="233"/>
      <c r="THY364" s="233"/>
      <c r="THZ364" s="233"/>
      <c r="TIA364" s="233"/>
      <c r="TIB364" s="233"/>
      <c r="TIC364" s="233"/>
      <c r="TID364" s="233"/>
      <c r="TIE364" s="233"/>
      <c r="TIF364" s="233"/>
      <c r="TIG364" s="233"/>
      <c r="TIH364" s="233"/>
      <c r="TII364" s="233"/>
      <c r="TIJ364" s="233"/>
      <c r="TIK364" s="233"/>
      <c r="TIL364" s="233"/>
      <c r="TIM364" s="233"/>
      <c r="TIN364" s="233"/>
      <c r="TIO364" s="233"/>
      <c r="TIP364" s="233"/>
      <c r="TIQ364" s="233"/>
      <c r="TIR364" s="233"/>
      <c r="TIS364" s="233"/>
      <c r="TIT364" s="233"/>
      <c r="TIU364" s="233"/>
      <c r="TIV364" s="233"/>
      <c r="TIW364" s="233"/>
      <c r="TIX364" s="233"/>
      <c r="TIY364" s="233"/>
      <c r="TIZ364" s="233"/>
      <c r="TJA364" s="233"/>
      <c r="TJB364" s="233"/>
      <c r="TJC364" s="233"/>
      <c r="TJD364" s="233"/>
      <c r="TJE364" s="233"/>
      <c r="TJF364" s="233"/>
      <c r="TJG364" s="233"/>
      <c r="TJH364" s="233"/>
      <c r="TJI364" s="233"/>
      <c r="TJJ364" s="233"/>
      <c r="TJK364" s="233"/>
      <c r="TJL364" s="233"/>
      <c r="TJM364" s="233"/>
      <c r="TJN364" s="233"/>
      <c r="TJO364" s="233"/>
      <c r="TJP364" s="233"/>
      <c r="TJQ364" s="233"/>
      <c r="TJR364" s="233"/>
      <c r="TJS364" s="233"/>
      <c r="TJT364" s="233"/>
      <c r="TJU364" s="233"/>
      <c r="TJV364" s="233"/>
      <c r="TJW364" s="233"/>
      <c r="TJX364" s="233"/>
      <c r="TJY364" s="233"/>
      <c r="TJZ364" s="233"/>
      <c r="TKA364" s="233"/>
      <c r="TKB364" s="233"/>
      <c r="TKC364" s="233"/>
      <c r="TKD364" s="233"/>
      <c r="TKE364" s="233"/>
      <c r="TKF364" s="233"/>
      <c r="TKG364" s="233"/>
      <c r="TKH364" s="233"/>
      <c r="TKI364" s="233"/>
      <c r="TKJ364" s="233"/>
      <c r="TKK364" s="233"/>
      <c r="TKL364" s="233"/>
      <c r="TKM364" s="233"/>
      <c r="TKN364" s="233"/>
      <c r="TKO364" s="233"/>
      <c r="TKP364" s="233"/>
      <c r="TKQ364" s="233"/>
      <c r="TKR364" s="233"/>
      <c r="TKS364" s="233"/>
      <c r="TKT364" s="233"/>
      <c r="TKU364" s="233"/>
      <c r="TKV364" s="233"/>
      <c r="TKW364" s="233"/>
      <c r="TKX364" s="233"/>
      <c r="TKY364" s="233"/>
      <c r="TKZ364" s="233"/>
      <c r="TLA364" s="233"/>
      <c r="TLB364" s="233"/>
      <c r="TLC364" s="233"/>
      <c r="TLD364" s="233"/>
      <c r="TLE364" s="233"/>
      <c r="TLF364" s="233"/>
      <c r="TLG364" s="233"/>
      <c r="TLH364" s="233"/>
      <c r="TLI364" s="233"/>
      <c r="TLJ364" s="233"/>
      <c r="TLK364" s="233"/>
      <c r="TLL364" s="233"/>
      <c r="TLM364" s="233"/>
      <c r="TLN364" s="233"/>
      <c r="TLO364" s="233"/>
      <c r="TLP364" s="233"/>
      <c r="TLQ364" s="233"/>
      <c r="TLR364" s="233"/>
      <c r="TLS364" s="233"/>
      <c r="TLT364" s="233"/>
      <c r="TLU364" s="233"/>
      <c r="TLV364" s="233"/>
      <c r="TLW364" s="233"/>
      <c r="TLX364" s="233"/>
      <c r="TLY364" s="233"/>
      <c r="TLZ364" s="233"/>
      <c r="TMA364" s="233"/>
      <c r="TMB364" s="233"/>
      <c r="TMC364" s="233"/>
      <c r="TMD364" s="233"/>
      <c r="TME364" s="233"/>
      <c r="TMF364" s="233"/>
      <c r="TMG364" s="233"/>
      <c r="TMH364" s="233"/>
      <c r="TMI364" s="233"/>
      <c r="TMJ364" s="233"/>
      <c r="TMK364" s="233"/>
      <c r="TML364" s="233"/>
      <c r="TMM364" s="233"/>
      <c r="TMN364" s="233"/>
      <c r="TMO364" s="233"/>
      <c r="TMP364" s="233"/>
      <c r="TMQ364" s="233"/>
      <c r="TMR364" s="233"/>
      <c r="TMS364" s="233"/>
      <c r="TMT364" s="233"/>
      <c r="TMU364" s="233"/>
      <c r="TMV364" s="233"/>
      <c r="TMW364" s="233"/>
      <c r="TMX364" s="233"/>
      <c r="TMY364" s="233"/>
      <c r="TMZ364" s="233"/>
      <c r="TNA364" s="233"/>
      <c r="TNB364" s="233"/>
      <c r="TNC364" s="233"/>
      <c r="TND364" s="233"/>
      <c r="TNE364" s="233"/>
      <c r="TNF364" s="233"/>
      <c r="TNG364" s="233"/>
      <c r="TNH364" s="233"/>
      <c r="TNI364" s="233"/>
      <c r="TNJ364" s="233"/>
      <c r="TNK364" s="233"/>
      <c r="TNL364" s="233"/>
      <c r="TNM364" s="233"/>
      <c r="TNN364" s="233"/>
      <c r="TNO364" s="233"/>
      <c r="TNP364" s="233"/>
      <c r="TNQ364" s="233"/>
      <c r="TNR364" s="233"/>
      <c r="TNS364" s="233"/>
      <c r="TNT364" s="233"/>
      <c r="TNU364" s="233"/>
      <c r="TNV364" s="233"/>
      <c r="TNW364" s="233"/>
      <c r="TNX364" s="233"/>
      <c r="TNY364" s="233"/>
      <c r="TNZ364" s="233"/>
      <c r="TOA364" s="233"/>
      <c r="TOB364" s="233"/>
      <c r="TOC364" s="233"/>
      <c r="TOD364" s="233"/>
      <c r="TOE364" s="233"/>
      <c r="TOF364" s="233"/>
      <c r="TOG364" s="233"/>
      <c r="TOH364" s="233"/>
      <c r="TOI364" s="233"/>
      <c r="TOJ364" s="233"/>
      <c r="TOK364" s="233"/>
      <c r="TOL364" s="233"/>
      <c r="TOM364" s="233"/>
      <c r="TON364" s="233"/>
      <c r="TOO364" s="233"/>
      <c r="TOP364" s="233"/>
      <c r="TOQ364" s="233"/>
      <c r="TOR364" s="233"/>
      <c r="TOS364" s="233"/>
      <c r="TOT364" s="233"/>
      <c r="TOU364" s="233"/>
      <c r="TOV364" s="233"/>
      <c r="TOW364" s="233"/>
      <c r="TOX364" s="233"/>
      <c r="TOY364" s="233"/>
      <c r="TOZ364" s="233"/>
      <c r="TPA364" s="233"/>
      <c r="TPB364" s="233"/>
      <c r="TPC364" s="233"/>
      <c r="TPD364" s="233"/>
      <c r="TPE364" s="233"/>
      <c r="TPF364" s="233"/>
      <c r="TPG364" s="233"/>
      <c r="TPH364" s="233"/>
      <c r="TPI364" s="233"/>
      <c r="TPJ364" s="233"/>
      <c r="TPK364" s="233"/>
      <c r="TPL364" s="233"/>
      <c r="TPM364" s="233"/>
      <c r="TPN364" s="233"/>
      <c r="TPO364" s="233"/>
      <c r="TPP364" s="233"/>
      <c r="TPQ364" s="233"/>
      <c r="TPR364" s="233"/>
      <c r="TPS364" s="233"/>
      <c r="TPT364" s="233"/>
      <c r="TPU364" s="233"/>
      <c r="TPV364" s="233"/>
      <c r="TPW364" s="233"/>
      <c r="TPX364" s="233"/>
      <c r="TPY364" s="233"/>
      <c r="TPZ364" s="233"/>
      <c r="TQA364" s="233"/>
      <c r="TQB364" s="233"/>
      <c r="TQC364" s="233"/>
      <c r="TQD364" s="233"/>
      <c r="TQE364" s="233"/>
      <c r="TQF364" s="233"/>
      <c r="TQG364" s="233"/>
      <c r="TQH364" s="233"/>
      <c r="TQI364" s="233"/>
      <c r="TQJ364" s="233"/>
      <c r="TQK364" s="233"/>
      <c r="TQL364" s="233"/>
      <c r="TQM364" s="233"/>
      <c r="TQN364" s="233"/>
      <c r="TQO364" s="233"/>
      <c r="TQP364" s="233"/>
      <c r="TQQ364" s="233"/>
      <c r="TQR364" s="233"/>
      <c r="TQS364" s="233"/>
      <c r="TQT364" s="233"/>
      <c r="TQU364" s="233"/>
      <c r="TQV364" s="233"/>
      <c r="TQW364" s="233"/>
      <c r="TQX364" s="233"/>
      <c r="TQY364" s="233"/>
      <c r="TQZ364" s="233"/>
      <c r="TRA364" s="233"/>
      <c r="TRB364" s="233"/>
      <c r="TRC364" s="233"/>
      <c r="TRD364" s="233"/>
      <c r="TRE364" s="233"/>
      <c r="TRF364" s="233"/>
      <c r="TRG364" s="233"/>
      <c r="TRH364" s="233"/>
      <c r="TRI364" s="233"/>
      <c r="TRJ364" s="233"/>
      <c r="TRK364" s="233"/>
      <c r="TRL364" s="233"/>
      <c r="TRM364" s="233"/>
      <c r="TRN364" s="233"/>
      <c r="TRO364" s="233"/>
      <c r="TRP364" s="233"/>
      <c r="TRQ364" s="233"/>
      <c r="TRR364" s="233"/>
      <c r="TRS364" s="233"/>
      <c r="TRT364" s="233"/>
      <c r="TRU364" s="233"/>
      <c r="TRV364" s="233"/>
      <c r="TRW364" s="233"/>
      <c r="TRX364" s="233"/>
      <c r="TRY364" s="233"/>
      <c r="TRZ364" s="233"/>
      <c r="TSA364" s="233"/>
      <c r="TSB364" s="233"/>
      <c r="TSC364" s="233"/>
      <c r="TSD364" s="233"/>
      <c r="TSE364" s="233"/>
      <c r="TSF364" s="233"/>
      <c r="TSG364" s="233"/>
      <c r="TSH364" s="233"/>
      <c r="TSI364" s="233"/>
      <c r="TSJ364" s="233"/>
      <c r="TSK364" s="233"/>
      <c r="TSL364" s="233"/>
      <c r="TSM364" s="233"/>
      <c r="TSN364" s="233"/>
      <c r="TSO364" s="233"/>
      <c r="TSP364" s="233"/>
      <c r="TSQ364" s="233"/>
      <c r="TSR364" s="233"/>
      <c r="TSS364" s="233"/>
      <c r="TST364" s="233"/>
      <c r="TSU364" s="233"/>
      <c r="TSV364" s="233"/>
      <c r="TSW364" s="233"/>
      <c r="TSX364" s="233"/>
      <c r="TSY364" s="233"/>
      <c r="TSZ364" s="233"/>
      <c r="TTA364" s="233"/>
      <c r="TTB364" s="233"/>
      <c r="TTC364" s="233"/>
      <c r="TTD364" s="233"/>
      <c r="TTE364" s="233"/>
      <c r="TTF364" s="233"/>
      <c r="TTG364" s="233"/>
      <c r="TTH364" s="233"/>
      <c r="TTI364" s="233"/>
      <c r="TTJ364" s="233"/>
      <c r="TTK364" s="233"/>
      <c r="TTL364" s="233"/>
      <c r="TTM364" s="233"/>
      <c r="TTN364" s="233"/>
      <c r="TTO364" s="233"/>
      <c r="TTP364" s="233"/>
      <c r="TTQ364" s="233"/>
      <c r="TTR364" s="233"/>
      <c r="TTS364" s="233"/>
      <c r="TTT364" s="233"/>
      <c r="TTU364" s="233"/>
      <c r="TTV364" s="233"/>
      <c r="TTW364" s="233"/>
      <c r="TTX364" s="233"/>
      <c r="TTY364" s="233"/>
      <c r="TTZ364" s="233"/>
      <c r="TUA364" s="233"/>
      <c r="TUB364" s="233"/>
      <c r="TUC364" s="233"/>
      <c r="TUD364" s="233"/>
      <c r="TUE364" s="233"/>
      <c r="TUF364" s="233"/>
      <c r="TUG364" s="233"/>
      <c r="TUH364" s="233"/>
      <c r="TUI364" s="233"/>
      <c r="TUJ364" s="233"/>
      <c r="TUK364" s="233"/>
      <c r="TUL364" s="233"/>
      <c r="TUM364" s="233"/>
      <c r="TUN364" s="233"/>
      <c r="TUO364" s="233"/>
      <c r="TUP364" s="233"/>
      <c r="TUQ364" s="233"/>
      <c r="TUR364" s="233"/>
      <c r="TUS364" s="233"/>
      <c r="TUT364" s="233"/>
      <c r="TUU364" s="233"/>
      <c r="TUV364" s="233"/>
      <c r="TUW364" s="233"/>
      <c r="TUX364" s="233"/>
      <c r="TUY364" s="233"/>
      <c r="TUZ364" s="233"/>
      <c r="TVA364" s="233"/>
      <c r="TVB364" s="233"/>
      <c r="TVC364" s="233"/>
      <c r="TVD364" s="233"/>
      <c r="TVE364" s="233"/>
      <c r="TVF364" s="233"/>
      <c r="TVG364" s="233"/>
      <c r="TVH364" s="233"/>
      <c r="TVI364" s="233"/>
      <c r="TVJ364" s="233"/>
      <c r="TVK364" s="233"/>
      <c r="TVL364" s="233"/>
      <c r="TVM364" s="233"/>
      <c r="TVN364" s="233"/>
      <c r="TVO364" s="233"/>
      <c r="TVP364" s="233"/>
      <c r="TVQ364" s="233"/>
      <c r="TVR364" s="233"/>
      <c r="TVS364" s="233"/>
      <c r="TVT364" s="233"/>
      <c r="TVU364" s="233"/>
      <c r="TVV364" s="233"/>
      <c r="TVW364" s="233"/>
      <c r="TVX364" s="233"/>
      <c r="TVY364" s="233"/>
      <c r="TVZ364" s="233"/>
      <c r="TWA364" s="233"/>
      <c r="TWB364" s="233"/>
      <c r="TWC364" s="233"/>
      <c r="TWD364" s="233"/>
      <c r="TWE364" s="233"/>
      <c r="TWF364" s="233"/>
      <c r="TWG364" s="233"/>
      <c r="TWH364" s="233"/>
      <c r="TWI364" s="233"/>
      <c r="TWJ364" s="233"/>
      <c r="TWK364" s="233"/>
      <c r="TWL364" s="233"/>
      <c r="TWM364" s="233"/>
      <c r="TWN364" s="233"/>
      <c r="TWO364" s="233"/>
      <c r="TWP364" s="233"/>
      <c r="TWQ364" s="233"/>
      <c r="TWR364" s="233"/>
      <c r="TWS364" s="233"/>
      <c r="TWT364" s="233"/>
      <c r="TWU364" s="233"/>
      <c r="TWV364" s="233"/>
      <c r="TWW364" s="233"/>
      <c r="TWX364" s="233"/>
      <c r="TWY364" s="233"/>
      <c r="TWZ364" s="233"/>
      <c r="TXA364" s="233"/>
      <c r="TXB364" s="233"/>
      <c r="TXC364" s="233"/>
      <c r="TXD364" s="233"/>
      <c r="TXE364" s="233"/>
      <c r="TXF364" s="233"/>
      <c r="TXG364" s="233"/>
      <c r="TXH364" s="233"/>
      <c r="TXI364" s="233"/>
      <c r="TXJ364" s="233"/>
      <c r="TXK364" s="233"/>
      <c r="TXL364" s="233"/>
      <c r="TXM364" s="233"/>
      <c r="TXN364" s="233"/>
      <c r="TXO364" s="233"/>
      <c r="TXP364" s="233"/>
      <c r="TXQ364" s="233"/>
      <c r="TXR364" s="233"/>
      <c r="TXS364" s="233"/>
      <c r="TXT364" s="233"/>
      <c r="TXU364" s="233"/>
      <c r="TXV364" s="233"/>
      <c r="TXW364" s="233"/>
      <c r="TXX364" s="233"/>
      <c r="TXY364" s="233"/>
      <c r="TXZ364" s="233"/>
      <c r="TYA364" s="233"/>
      <c r="TYB364" s="233"/>
      <c r="TYC364" s="233"/>
      <c r="TYD364" s="233"/>
      <c r="TYE364" s="233"/>
      <c r="TYF364" s="233"/>
      <c r="TYG364" s="233"/>
      <c r="TYH364" s="233"/>
      <c r="TYI364" s="233"/>
      <c r="TYJ364" s="233"/>
      <c r="TYK364" s="233"/>
      <c r="TYL364" s="233"/>
      <c r="TYM364" s="233"/>
      <c r="TYN364" s="233"/>
      <c r="TYO364" s="233"/>
      <c r="TYP364" s="233"/>
      <c r="TYQ364" s="233"/>
      <c r="TYR364" s="233"/>
      <c r="TYS364" s="233"/>
      <c r="TYT364" s="233"/>
      <c r="TYU364" s="233"/>
      <c r="TYV364" s="233"/>
      <c r="TYW364" s="233"/>
      <c r="TYX364" s="233"/>
      <c r="TYY364" s="233"/>
      <c r="TYZ364" s="233"/>
      <c r="TZA364" s="233"/>
      <c r="TZB364" s="233"/>
      <c r="TZC364" s="233"/>
      <c r="TZD364" s="233"/>
      <c r="TZE364" s="233"/>
      <c r="TZF364" s="233"/>
      <c r="TZG364" s="233"/>
      <c r="TZH364" s="233"/>
      <c r="TZI364" s="233"/>
      <c r="TZJ364" s="233"/>
      <c r="TZK364" s="233"/>
      <c r="TZL364" s="233"/>
      <c r="TZM364" s="233"/>
      <c r="TZN364" s="233"/>
      <c r="TZO364" s="233"/>
      <c r="TZP364" s="233"/>
      <c r="TZQ364" s="233"/>
      <c r="TZR364" s="233"/>
      <c r="TZS364" s="233"/>
      <c r="TZT364" s="233"/>
      <c r="TZU364" s="233"/>
      <c r="TZV364" s="233"/>
      <c r="TZW364" s="233"/>
      <c r="TZX364" s="233"/>
      <c r="TZY364" s="233"/>
      <c r="TZZ364" s="233"/>
      <c r="UAA364" s="233"/>
      <c r="UAB364" s="233"/>
      <c r="UAC364" s="233"/>
      <c r="UAD364" s="233"/>
      <c r="UAE364" s="233"/>
      <c r="UAF364" s="233"/>
      <c r="UAG364" s="233"/>
      <c r="UAH364" s="233"/>
      <c r="UAI364" s="233"/>
      <c r="UAJ364" s="233"/>
      <c r="UAK364" s="233"/>
      <c r="UAL364" s="233"/>
      <c r="UAM364" s="233"/>
      <c r="UAN364" s="233"/>
      <c r="UAO364" s="233"/>
      <c r="UAP364" s="233"/>
      <c r="UAQ364" s="233"/>
      <c r="UAR364" s="233"/>
      <c r="UAS364" s="233"/>
      <c r="UAT364" s="233"/>
      <c r="UAU364" s="233"/>
      <c r="UAV364" s="233"/>
      <c r="UAW364" s="233"/>
      <c r="UAX364" s="233"/>
      <c r="UAY364" s="233"/>
      <c r="UAZ364" s="233"/>
      <c r="UBA364" s="233"/>
      <c r="UBB364" s="233"/>
      <c r="UBC364" s="233"/>
      <c r="UBD364" s="233"/>
      <c r="UBE364" s="233"/>
      <c r="UBF364" s="233"/>
      <c r="UBG364" s="233"/>
      <c r="UBH364" s="233"/>
      <c r="UBI364" s="233"/>
      <c r="UBJ364" s="233"/>
      <c r="UBK364" s="233"/>
      <c r="UBL364" s="233"/>
      <c r="UBM364" s="233"/>
      <c r="UBN364" s="233"/>
      <c r="UBO364" s="233"/>
      <c r="UBP364" s="233"/>
      <c r="UBQ364" s="233"/>
      <c r="UBR364" s="233"/>
      <c r="UBS364" s="233"/>
      <c r="UBT364" s="233"/>
      <c r="UBU364" s="233"/>
      <c r="UBV364" s="233"/>
      <c r="UBW364" s="233"/>
      <c r="UBX364" s="233"/>
      <c r="UBY364" s="233"/>
      <c r="UBZ364" s="233"/>
      <c r="UCA364" s="233"/>
      <c r="UCB364" s="233"/>
      <c r="UCC364" s="233"/>
      <c r="UCD364" s="233"/>
      <c r="UCE364" s="233"/>
      <c r="UCF364" s="233"/>
      <c r="UCG364" s="233"/>
      <c r="UCH364" s="233"/>
      <c r="UCI364" s="233"/>
      <c r="UCJ364" s="233"/>
      <c r="UCK364" s="233"/>
      <c r="UCL364" s="233"/>
      <c r="UCM364" s="233"/>
      <c r="UCN364" s="233"/>
      <c r="UCO364" s="233"/>
      <c r="UCP364" s="233"/>
      <c r="UCQ364" s="233"/>
      <c r="UCR364" s="233"/>
      <c r="UCS364" s="233"/>
      <c r="UCT364" s="233"/>
      <c r="UCU364" s="233"/>
      <c r="UCV364" s="233"/>
      <c r="UCW364" s="233"/>
      <c r="UCX364" s="233"/>
      <c r="UCY364" s="233"/>
      <c r="UCZ364" s="233"/>
      <c r="UDA364" s="233"/>
      <c r="UDB364" s="233"/>
      <c r="UDC364" s="233"/>
      <c r="UDD364" s="233"/>
      <c r="UDE364" s="233"/>
      <c r="UDF364" s="233"/>
      <c r="UDG364" s="233"/>
      <c r="UDH364" s="233"/>
      <c r="UDI364" s="233"/>
      <c r="UDJ364" s="233"/>
      <c r="UDK364" s="233"/>
      <c r="UDL364" s="233"/>
      <c r="UDM364" s="233"/>
      <c r="UDN364" s="233"/>
      <c r="UDO364" s="233"/>
      <c r="UDP364" s="233"/>
      <c r="UDQ364" s="233"/>
      <c r="UDR364" s="233"/>
      <c r="UDS364" s="233"/>
      <c r="UDT364" s="233"/>
      <c r="UDU364" s="233"/>
      <c r="UDV364" s="233"/>
      <c r="UDW364" s="233"/>
      <c r="UDX364" s="233"/>
      <c r="UDY364" s="233"/>
      <c r="UDZ364" s="233"/>
      <c r="UEA364" s="233"/>
      <c r="UEB364" s="233"/>
      <c r="UEC364" s="233"/>
      <c r="UED364" s="233"/>
      <c r="UEE364" s="233"/>
      <c r="UEF364" s="233"/>
      <c r="UEG364" s="233"/>
      <c r="UEH364" s="233"/>
      <c r="UEI364" s="233"/>
      <c r="UEJ364" s="233"/>
      <c r="UEK364" s="233"/>
      <c r="UEL364" s="233"/>
      <c r="UEM364" s="233"/>
      <c r="UEN364" s="233"/>
      <c r="UEO364" s="233"/>
      <c r="UEP364" s="233"/>
      <c r="UEQ364" s="233"/>
      <c r="UER364" s="233"/>
      <c r="UES364" s="233"/>
      <c r="UET364" s="233"/>
      <c r="UEU364" s="233"/>
      <c r="UEV364" s="233"/>
      <c r="UEW364" s="233"/>
      <c r="UEX364" s="233"/>
      <c r="UEY364" s="233"/>
      <c r="UEZ364" s="233"/>
      <c r="UFA364" s="233"/>
      <c r="UFB364" s="233"/>
      <c r="UFC364" s="233"/>
      <c r="UFD364" s="233"/>
      <c r="UFE364" s="233"/>
      <c r="UFF364" s="233"/>
      <c r="UFG364" s="233"/>
      <c r="UFH364" s="233"/>
      <c r="UFI364" s="233"/>
      <c r="UFJ364" s="233"/>
      <c r="UFK364" s="233"/>
      <c r="UFL364" s="233"/>
      <c r="UFM364" s="233"/>
      <c r="UFN364" s="233"/>
      <c r="UFO364" s="233"/>
      <c r="UFP364" s="233"/>
      <c r="UFQ364" s="233"/>
      <c r="UFR364" s="233"/>
      <c r="UFS364" s="233"/>
      <c r="UFT364" s="233"/>
      <c r="UFU364" s="233"/>
      <c r="UFV364" s="233"/>
      <c r="UFW364" s="233"/>
      <c r="UFX364" s="233"/>
      <c r="UFY364" s="233"/>
      <c r="UFZ364" s="233"/>
      <c r="UGA364" s="233"/>
      <c r="UGB364" s="233"/>
      <c r="UGC364" s="233"/>
      <c r="UGD364" s="233"/>
      <c r="UGE364" s="233"/>
      <c r="UGF364" s="233"/>
      <c r="UGG364" s="233"/>
      <c r="UGH364" s="233"/>
      <c r="UGI364" s="233"/>
      <c r="UGJ364" s="233"/>
      <c r="UGK364" s="233"/>
      <c r="UGL364" s="233"/>
      <c r="UGM364" s="233"/>
      <c r="UGN364" s="233"/>
      <c r="UGO364" s="233"/>
      <c r="UGP364" s="233"/>
      <c r="UGQ364" s="233"/>
      <c r="UGR364" s="233"/>
      <c r="UGS364" s="233"/>
      <c r="UGT364" s="233"/>
      <c r="UGU364" s="233"/>
      <c r="UGV364" s="233"/>
      <c r="UGW364" s="233"/>
      <c r="UGX364" s="233"/>
      <c r="UGY364" s="233"/>
      <c r="UGZ364" s="233"/>
      <c r="UHA364" s="233"/>
      <c r="UHB364" s="233"/>
      <c r="UHC364" s="233"/>
      <c r="UHD364" s="233"/>
      <c r="UHE364" s="233"/>
      <c r="UHF364" s="233"/>
      <c r="UHG364" s="233"/>
      <c r="UHH364" s="233"/>
      <c r="UHI364" s="233"/>
      <c r="UHJ364" s="233"/>
      <c r="UHK364" s="233"/>
      <c r="UHL364" s="233"/>
      <c r="UHM364" s="233"/>
      <c r="UHN364" s="233"/>
      <c r="UHO364" s="233"/>
      <c r="UHP364" s="233"/>
      <c r="UHQ364" s="233"/>
      <c r="UHR364" s="233"/>
      <c r="UHS364" s="233"/>
      <c r="UHT364" s="233"/>
      <c r="UHU364" s="233"/>
      <c r="UHV364" s="233"/>
      <c r="UHW364" s="233"/>
      <c r="UHX364" s="233"/>
      <c r="UHY364" s="233"/>
      <c r="UHZ364" s="233"/>
      <c r="UIA364" s="233"/>
      <c r="UIB364" s="233"/>
      <c r="UIC364" s="233"/>
      <c r="UID364" s="233"/>
      <c r="UIE364" s="233"/>
      <c r="UIF364" s="233"/>
      <c r="UIG364" s="233"/>
      <c r="UIH364" s="233"/>
      <c r="UII364" s="233"/>
      <c r="UIJ364" s="233"/>
      <c r="UIK364" s="233"/>
      <c r="UIL364" s="233"/>
      <c r="UIM364" s="233"/>
      <c r="UIN364" s="233"/>
      <c r="UIO364" s="233"/>
      <c r="UIP364" s="233"/>
      <c r="UIQ364" s="233"/>
      <c r="UIR364" s="233"/>
      <c r="UIS364" s="233"/>
      <c r="UIT364" s="233"/>
      <c r="UIU364" s="233"/>
      <c r="UIV364" s="233"/>
      <c r="UIW364" s="233"/>
      <c r="UIX364" s="233"/>
      <c r="UIY364" s="233"/>
      <c r="UIZ364" s="233"/>
      <c r="UJA364" s="233"/>
      <c r="UJB364" s="233"/>
      <c r="UJC364" s="233"/>
      <c r="UJD364" s="233"/>
      <c r="UJE364" s="233"/>
      <c r="UJF364" s="233"/>
      <c r="UJG364" s="233"/>
      <c r="UJH364" s="233"/>
      <c r="UJI364" s="233"/>
      <c r="UJJ364" s="233"/>
      <c r="UJK364" s="233"/>
      <c r="UJL364" s="233"/>
      <c r="UJM364" s="233"/>
      <c r="UJN364" s="233"/>
      <c r="UJO364" s="233"/>
      <c r="UJP364" s="233"/>
      <c r="UJQ364" s="233"/>
      <c r="UJR364" s="233"/>
      <c r="UJS364" s="233"/>
      <c r="UJT364" s="233"/>
      <c r="UJU364" s="233"/>
      <c r="UJV364" s="233"/>
      <c r="UJW364" s="233"/>
      <c r="UJX364" s="233"/>
      <c r="UJY364" s="233"/>
      <c r="UJZ364" s="233"/>
      <c r="UKA364" s="233"/>
      <c r="UKB364" s="233"/>
      <c r="UKC364" s="233"/>
      <c r="UKD364" s="233"/>
      <c r="UKE364" s="233"/>
      <c r="UKF364" s="233"/>
      <c r="UKG364" s="233"/>
      <c r="UKH364" s="233"/>
      <c r="UKI364" s="233"/>
      <c r="UKJ364" s="233"/>
      <c r="UKK364" s="233"/>
      <c r="UKL364" s="233"/>
      <c r="UKM364" s="233"/>
      <c r="UKN364" s="233"/>
      <c r="UKO364" s="233"/>
      <c r="UKP364" s="233"/>
      <c r="UKQ364" s="233"/>
      <c r="UKR364" s="233"/>
      <c r="UKS364" s="233"/>
      <c r="UKT364" s="233"/>
      <c r="UKU364" s="233"/>
      <c r="UKV364" s="233"/>
      <c r="UKW364" s="233"/>
      <c r="UKX364" s="233"/>
      <c r="UKY364" s="233"/>
      <c r="UKZ364" s="233"/>
      <c r="ULA364" s="233"/>
      <c r="ULB364" s="233"/>
      <c r="ULC364" s="233"/>
      <c r="ULD364" s="233"/>
      <c r="ULE364" s="233"/>
      <c r="ULF364" s="233"/>
      <c r="ULG364" s="233"/>
      <c r="ULH364" s="233"/>
      <c r="ULI364" s="233"/>
      <c r="ULJ364" s="233"/>
      <c r="ULK364" s="233"/>
      <c r="ULL364" s="233"/>
      <c r="ULM364" s="233"/>
      <c r="ULN364" s="233"/>
      <c r="ULO364" s="233"/>
      <c r="ULP364" s="233"/>
      <c r="ULQ364" s="233"/>
      <c r="ULR364" s="233"/>
      <c r="ULS364" s="233"/>
      <c r="ULT364" s="233"/>
      <c r="ULU364" s="233"/>
      <c r="ULV364" s="233"/>
      <c r="ULW364" s="233"/>
      <c r="ULX364" s="233"/>
      <c r="ULY364" s="233"/>
      <c r="ULZ364" s="233"/>
      <c r="UMA364" s="233"/>
      <c r="UMB364" s="233"/>
      <c r="UMC364" s="233"/>
      <c r="UMD364" s="233"/>
      <c r="UME364" s="233"/>
      <c r="UMF364" s="233"/>
      <c r="UMG364" s="233"/>
      <c r="UMH364" s="233"/>
      <c r="UMI364" s="233"/>
      <c r="UMJ364" s="233"/>
      <c r="UMK364" s="233"/>
      <c r="UML364" s="233"/>
      <c r="UMM364" s="233"/>
      <c r="UMN364" s="233"/>
      <c r="UMO364" s="233"/>
      <c r="UMP364" s="233"/>
      <c r="UMQ364" s="233"/>
      <c r="UMR364" s="233"/>
      <c r="UMS364" s="233"/>
      <c r="UMT364" s="233"/>
      <c r="UMU364" s="233"/>
      <c r="UMV364" s="233"/>
      <c r="UMW364" s="233"/>
      <c r="UMX364" s="233"/>
      <c r="UMY364" s="233"/>
      <c r="UMZ364" s="233"/>
      <c r="UNA364" s="233"/>
      <c r="UNB364" s="233"/>
      <c r="UNC364" s="233"/>
      <c r="UND364" s="233"/>
      <c r="UNE364" s="233"/>
      <c r="UNF364" s="233"/>
      <c r="UNG364" s="233"/>
      <c r="UNH364" s="233"/>
      <c r="UNI364" s="233"/>
      <c r="UNJ364" s="233"/>
      <c r="UNK364" s="233"/>
      <c r="UNL364" s="233"/>
      <c r="UNM364" s="233"/>
      <c r="UNN364" s="233"/>
      <c r="UNO364" s="233"/>
      <c r="UNP364" s="233"/>
      <c r="UNQ364" s="233"/>
      <c r="UNR364" s="233"/>
      <c r="UNS364" s="233"/>
      <c r="UNT364" s="233"/>
      <c r="UNU364" s="233"/>
      <c r="UNV364" s="233"/>
      <c r="UNW364" s="233"/>
      <c r="UNX364" s="233"/>
      <c r="UNY364" s="233"/>
      <c r="UNZ364" s="233"/>
      <c r="UOA364" s="233"/>
      <c r="UOB364" s="233"/>
      <c r="UOC364" s="233"/>
      <c r="UOD364" s="233"/>
      <c r="UOE364" s="233"/>
      <c r="UOF364" s="233"/>
      <c r="UOG364" s="233"/>
      <c r="UOH364" s="233"/>
      <c r="UOI364" s="233"/>
      <c r="UOJ364" s="233"/>
      <c r="UOK364" s="233"/>
      <c r="UOL364" s="233"/>
      <c r="UOM364" s="233"/>
      <c r="UON364" s="233"/>
      <c r="UOO364" s="233"/>
      <c r="UOP364" s="233"/>
      <c r="UOQ364" s="233"/>
      <c r="UOR364" s="233"/>
      <c r="UOS364" s="233"/>
      <c r="UOT364" s="233"/>
      <c r="UOU364" s="233"/>
      <c r="UOV364" s="233"/>
      <c r="UOW364" s="233"/>
      <c r="UOX364" s="233"/>
      <c r="UOY364" s="233"/>
      <c r="UOZ364" s="233"/>
      <c r="UPA364" s="233"/>
      <c r="UPB364" s="233"/>
      <c r="UPC364" s="233"/>
      <c r="UPD364" s="233"/>
      <c r="UPE364" s="233"/>
      <c r="UPF364" s="233"/>
      <c r="UPG364" s="233"/>
      <c r="UPH364" s="233"/>
      <c r="UPI364" s="233"/>
      <c r="UPJ364" s="233"/>
      <c r="UPK364" s="233"/>
      <c r="UPL364" s="233"/>
      <c r="UPM364" s="233"/>
      <c r="UPN364" s="233"/>
      <c r="UPO364" s="233"/>
      <c r="UPP364" s="233"/>
      <c r="UPQ364" s="233"/>
      <c r="UPR364" s="233"/>
      <c r="UPS364" s="233"/>
      <c r="UPT364" s="233"/>
      <c r="UPU364" s="233"/>
      <c r="UPV364" s="233"/>
      <c r="UPW364" s="233"/>
      <c r="UPX364" s="233"/>
      <c r="UPY364" s="233"/>
      <c r="UPZ364" s="233"/>
      <c r="UQA364" s="233"/>
      <c r="UQB364" s="233"/>
      <c r="UQC364" s="233"/>
      <c r="UQD364" s="233"/>
      <c r="UQE364" s="233"/>
      <c r="UQF364" s="233"/>
      <c r="UQG364" s="233"/>
      <c r="UQH364" s="233"/>
      <c r="UQI364" s="233"/>
      <c r="UQJ364" s="233"/>
      <c r="UQK364" s="233"/>
      <c r="UQL364" s="233"/>
      <c r="UQM364" s="233"/>
      <c r="UQN364" s="233"/>
      <c r="UQO364" s="233"/>
      <c r="UQP364" s="233"/>
      <c r="UQQ364" s="233"/>
      <c r="UQR364" s="233"/>
      <c r="UQS364" s="233"/>
      <c r="UQT364" s="233"/>
      <c r="UQU364" s="233"/>
      <c r="UQV364" s="233"/>
      <c r="UQW364" s="233"/>
      <c r="UQX364" s="233"/>
      <c r="UQY364" s="233"/>
      <c r="UQZ364" s="233"/>
      <c r="URA364" s="233"/>
      <c r="URB364" s="233"/>
      <c r="URC364" s="233"/>
      <c r="URD364" s="233"/>
      <c r="URE364" s="233"/>
      <c r="URF364" s="233"/>
      <c r="URG364" s="233"/>
      <c r="URH364" s="233"/>
      <c r="URI364" s="233"/>
      <c r="URJ364" s="233"/>
      <c r="URK364" s="233"/>
      <c r="URL364" s="233"/>
      <c r="URM364" s="233"/>
      <c r="URN364" s="233"/>
      <c r="URO364" s="233"/>
      <c r="URP364" s="233"/>
      <c r="URQ364" s="233"/>
      <c r="URR364" s="233"/>
      <c r="URS364" s="233"/>
      <c r="URT364" s="233"/>
      <c r="URU364" s="233"/>
      <c r="URV364" s="233"/>
      <c r="URW364" s="233"/>
      <c r="URX364" s="233"/>
      <c r="URY364" s="233"/>
      <c r="URZ364" s="233"/>
      <c r="USA364" s="233"/>
      <c r="USB364" s="233"/>
      <c r="USC364" s="233"/>
      <c r="USD364" s="233"/>
      <c r="USE364" s="233"/>
      <c r="USF364" s="233"/>
      <c r="USG364" s="233"/>
      <c r="USH364" s="233"/>
      <c r="USI364" s="233"/>
      <c r="USJ364" s="233"/>
      <c r="USK364" s="233"/>
      <c r="USL364" s="233"/>
      <c r="USM364" s="233"/>
      <c r="USN364" s="233"/>
      <c r="USO364" s="233"/>
      <c r="USP364" s="233"/>
      <c r="USQ364" s="233"/>
      <c r="USR364" s="233"/>
      <c r="USS364" s="233"/>
      <c r="UST364" s="233"/>
      <c r="USU364" s="233"/>
      <c r="USV364" s="233"/>
      <c r="USW364" s="233"/>
      <c r="USX364" s="233"/>
      <c r="USY364" s="233"/>
      <c r="USZ364" s="233"/>
      <c r="UTA364" s="233"/>
      <c r="UTB364" s="233"/>
      <c r="UTC364" s="233"/>
      <c r="UTD364" s="233"/>
      <c r="UTE364" s="233"/>
      <c r="UTF364" s="233"/>
      <c r="UTG364" s="233"/>
      <c r="UTH364" s="233"/>
      <c r="UTI364" s="233"/>
      <c r="UTJ364" s="233"/>
      <c r="UTK364" s="233"/>
      <c r="UTL364" s="233"/>
      <c r="UTM364" s="233"/>
      <c r="UTN364" s="233"/>
      <c r="UTO364" s="233"/>
      <c r="UTP364" s="233"/>
      <c r="UTQ364" s="233"/>
      <c r="UTR364" s="233"/>
      <c r="UTS364" s="233"/>
      <c r="UTT364" s="233"/>
      <c r="UTU364" s="233"/>
      <c r="UTV364" s="233"/>
      <c r="UTW364" s="233"/>
      <c r="UTX364" s="233"/>
      <c r="UTY364" s="233"/>
      <c r="UTZ364" s="233"/>
      <c r="UUA364" s="233"/>
      <c r="UUB364" s="233"/>
      <c r="UUC364" s="233"/>
      <c r="UUD364" s="233"/>
      <c r="UUE364" s="233"/>
      <c r="UUF364" s="233"/>
      <c r="UUG364" s="233"/>
      <c r="UUH364" s="233"/>
      <c r="UUI364" s="233"/>
      <c r="UUJ364" s="233"/>
      <c r="UUK364" s="233"/>
      <c r="UUL364" s="233"/>
      <c r="UUM364" s="233"/>
      <c r="UUN364" s="233"/>
      <c r="UUO364" s="233"/>
      <c r="UUP364" s="233"/>
      <c r="UUQ364" s="233"/>
      <c r="UUR364" s="233"/>
      <c r="UUS364" s="233"/>
      <c r="UUT364" s="233"/>
      <c r="UUU364" s="233"/>
      <c r="UUV364" s="233"/>
      <c r="UUW364" s="233"/>
      <c r="UUX364" s="233"/>
      <c r="UUY364" s="233"/>
      <c r="UUZ364" s="233"/>
      <c r="UVA364" s="233"/>
      <c r="UVB364" s="233"/>
      <c r="UVC364" s="233"/>
      <c r="UVD364" s="233"/>
      <c r="UVE364" s="233"/>
      <c r="UVF364" s="233"/>
      <c r="UVG364" s="233"/>
      <c r="UVH364" s="233"/>
      <c r="UVI364" s="233"/>
      <c r="UVJ364" s="233"/>
      <c r="UVK364" s="233"/>
      <c r="UVL364" s="233"/>
      <c r="UVM364" s="233"/>
      <c r="UVN364" s="233"/>
      <c r="UVO364" s="233"/>
      <c r="UVP364" s="233"/>
      <c r="UVQ364" s="233"/>
      <c r="UVR364" s="233"/>
      <c r="UVS364" s="233"/>
      <c r="UVT364" s="233"/>
      <c r="UVU364" s="233"/>
      <c r="UVV364" s="233"/>
      <c r="UVW364" s="233"/>
      <c r="UVX364" s="233"/>
      <c r="UVY364" s="233"/>
      <c r="UVZ364" s="233"/>
      <c r="UWA364" s="233"/>
      <c r="UWB364" s="233"/>
      <c r="UWC364" s="233"/>
      <c r="UWD364" s="233"/>
      <c r="UWE364" s="233"/>
      <c r="UWF364" s="233"/>
      <c r="UWG364" s="233"/>
      <c r="UWH364" s="233"/>
      <c r="UWI364" s="233"/>
      <c r="UWJ364" s="233"/>
      <c r="UWK364" s="233"/>
      <c r="UWL364" s="233"/>
      <c r="UWM364" s="233"/>
      <c r="UWN364" s="233"/>
      <c r="UWO364" s="233"/>
      <c r="UWP364" s="233"/>
      <c r="UWQ364" s="233"/>
      <c r="UWR364" s="233"/>
      <c r="UWS364" s="233"/>
      <c r="UWT364" s="233"/>
      <c r="UWU364" s="233"/>
      <c r="UWV364" s="233"/>
      <c r="UWW364" s="233"/>
      <c r="UWX364" s="233"/>
      <c r="UWY364" s="233"/>
      <c r="UWZ364" s="233"/>
      <c r="UXA364" s="233"/>
      <c r="UXB364" s="233"/>
      <c r="UXC364" s="233"/>
      <c r="UXD364" s="233"/>
      <c r="UXE364" s="233"/>
      <c r="UXF364" s="233"/>
      <c r="UXG364" s="233"/>
      <c r="UXH364" s="233"/>
      <c r="UXI364" s="233"/>
      <c r="UXJ364" s="233"/>
      <c r="UXK364" s="233"/>
      <c r="UXL364" s="233"/>
      <c r="UXM364" s="233"/>
      <c r="UXN364" s="233"/>
      <c r="UXO364" s="233"/>
      <c r="UXP364" s="233"/>
      <c r="UXQ364" s="233"/>
      <c r="UXR364" s="233"/>
      <c r="UXS364" s="233"/>
      <c r="UXT364" s="233"/>
      <c r="UXU364" s="233"/>
      <c r="UXV364" s="233"/>
      <c r="UXW364" s="233"/>
      <c r="UXX364" s="233"/>
      <c r="UXY364" s="233"/>
      <c r="UXZ364" s="233"/>
      <c r="UYA364" s="233"/>
      <c r="UYB364" s="233"/>
      <c r="UYC364" s="233"/>
      <c r="UYD364" s="233"/>
      <c r="UYE364" s="233"/>
      <c r="UYF364" s="233"/>
      <c r="UYG364" s="233"/>
      <c r="UYH364" s="233"/>
      <c r="UYI364" s="233"/>
      <c r="UYJ364" s="233"/>
      <c r="UYK364" s="233"/>
      <c r="UYL364" s="233"/>
      <c r="UYM364" s="233"/>
      <c r="UYN364" s="233"/>
      <c r="UYO364" s="233"/>
      <c r="UYP364" s="233"/>
      <c r="UYQ364" s="233"/>
      <c r="UYR364" s="233"/>
      <c r="UYS364" s="233"/>
      <c r="UYT364" s="233"/>
      <c r="UYU364" s="233"/>
      <c r="UYV364" s="233"/>
      <c r="UYW364" s="233"/>
      <c r="UYX364" s="233"/>
      <c r="UYY364" s="233"/>
      <c r="UYZ364" s="233"/>
      <c r="UZA364" s="233"/>
      <c r="UZB364" s="233"/>
      <c r="UZC364" s="233"/>
      <c r="UZD364" s="233"/>
      <c r="UZE364" s="233"/>
      <c r="UZF364" s="233"/>
      <c r="UZG364" s="233"/>
      <c r="UZH364" s="233"/>
      <c r="UZI364" s="233"/>
      <c r="UZJ364" s="233"/>
      <c r="UZK364" s="233"/>
      <c r="UZL364" s="233"/>
      <c r="UZM364" s="233"/>
      <c r="UZN364" s="233"/>
      <c r="UZO364" s="233"/>
      <c r="UZP364" s="233"/>
      <c r="UZQ364" s="233"/>
      <c r="UZR364" s="233"/>
      <c r="UZS364" s="233"/>
      <c r="UZT364" s="233"/>
      <c r="UZU364" s="233"/>
      <c r="UZV364" s="233"/>
      <c r="UZW364" s="233"/>
      <c r="UZX364" s="233"/>
      <c r="UZY364" s="233"/>
      <c r="UZZ364" s="233"/>
      <c r="VAA364" s="233"/>
      <c r="VAB364" s="233"/>
      <c r="VAC364" s="233"/>
      <c r="VAD364" s="233"/>
      <c r="VAE364" s="233"/>
      <c r="VAF364" s="233"/>
      <c r="VAG364" s="233"/>
      <c r="VAH364" s="233"/>
      <c r="VAI364" s="233"/>
      <c r="VAJ364" s="233"/>
      <c r="VAK364" s="233"/>
      <c r="VAL364" s="233"/>
      <c r="VAM364" s="233"/>
      <c r="VAN364" s="233"/>
      <c r="VAO364" s="233"/>
      <c r="VAP364" s="233"/>
      <c r="VAQ364" s="233"/>
      <c r="VAR364" s="233"/>
      <c r="VAS364" s="233"/>
      <c r="VAT364" s="233"/>
      <c r="VAU364" s="233"/>
      <c r="VAV364" s="233"/>
      <c r="VAW364" s="233"/>
      <c r="VAX364" s="233"/>
      <c r="VAY364" s="233"/>
      <c r="VAZ364" s="233"/>
      <c r="VBA364" s="233"/>
      <c r="VBB364" s="233"/>
      <c r="VBC364" s="233"/>
      <c r="VBD364" s="233"/>
      <c r="VBE364" s="233"/>
      <c r="VBF364" s="233"/>
      <c r="VBG364" s="233"/>
      <c r="VBH364" s="233"/>
      <c r="VBI364" s="233"/>
      <c r="VBJ364" s="233"/>
      <c r="VBK364" s="233"/>
      <c r="VBL364" s="233"/>
      <c r="VBM364" s="233"/>
      <c r="VBN364" s="233"/>
      <c r="VBO364" s="233"/>
      <c r="VBP364" s="233"/>
      <c r="VBQ364" s="233"/>
      <c r="VBR364" s="233"/>
      <c r="VBS364" s="233"/>
      <c r="VBT364" s="233"/>
      <c r="VBU364" s="233"/>
      <c r="VBV364" s="233"/>
      <c r="VBW364" s="233"/>
      <c r="VBX364" s="233"/>
      <c r="VBY364" s="233"/>
      <c r="VBZ364" s="233"/>
      <c r="VCA364" s="233"/>
      <c r="VCB364" s="233"/>
      <c r="VCC364" s="233"/>
      <c r="VCD364" s="233"/>
      <c r="VCE364" s="233"/>
      <c r="VCF364" s="233"/>
      <c r="VCG364" s="233"/>
      <c r="VCH364" s="233"/>
      <c r="VCI364" s="233"/>
      <c r="VCJ364" s="233"/>
      <c r="VCK364" s="233"/>
      <c r="VCL364" s="233"/>
      <c r="VCM364" s="233"/>
      <c r="VCN364" s="233"/>
      <c r="VCO364" s="233"/>
      <c r="VCP364" s="233"/>
      <c r="VCQ364" s="233"/>
      <c r="VCR364" s="233"/>
      <c r="VCS364" s="233"/>
      <c r="VCT364" s="233"/>
      <c r="VCU364" s="233"/>
      <c r="VCV364" s="233"/>
      <c r="VCW364" s="233"/>
      <c r="VCX364" s="233"/>
      <c r="VCY364" s="233"/>
      <c r="VCZ364" s="233"/>
      <c r="VDA364" s="233"/>
      <c r="VDB364" s="233"/>
      <c r="VDC364" s="233"/>
      <c r="VDD364" s="233"/>
      <c r="VDE364" s="233"/>
      <c r="VDF364" s="233"/>
      <c r="VDG364" s="233"/>
      <c r="VDH364" s="233"/>
      <c r="VDI364" s="233"/>
      <c r="VDJ364" s="233"/>
      <c r="VDK364" s="233"/>
      <c r="VDL364" s="233"/>
      <c r="VDM364" s="233"/>
      <c r="VDN364" s="233"/>
      <c r="VDO364" s="233"/>
      <c r="VDP364" s="233"/>
      <c r="VDQ364" s="233"/>
      <c r="VDR364" s="233"/>
      <c r="VDS364" s="233"/>
      <c r="VDT364" s="233"/>
      <c r="VDU364" s="233"/>
      <c r="VDV364" s="233"/>
      <c r="VDW364" s="233"/>
      <c r="VDX364" s="233"/>
      <c r="VDY364" s="233"/>
      <c r="VDZ364" s="233"/>
      <c r="VEA364" s="233"/>
      <c r="VEB364" s="233"/>
      <c r="VEC364" s="233"/>
      <c r="VED364" s="233"/>
      <c r="VEE364" s="233"/>
      <c r="VEF364" s="233"/>
      <c r="VEG364" s="233"/>
      <c r="VEH364" s="233"/>
      <c r="VEI364" s="233"/>
      <c r="VEJ364" s="233"/>
      <c r="VEK364" s="233"/>
      <c r="VEL364" s="233"/>
      <c r="VEM364" s="233"/>
      <c r="VEN364" s="233"/>
      <c r="VEO364" s="233"/>
      <c r="VEP364" s="233"/>
      <c r="VEQ364" s="233"/>
      <c r="VER364" s="233"/>
      <c r="VES364" s="233"/>
      <c r="VET364" s="233"/>
      <c r="VEU364" s="233"/>
      <c r="VEV364" s="233"/>
      <c r="VEW364" s="233"/>
      <c r="VEX364" s="233"/>
      <c r="VEY364" s="233"/>
      <c r="VEZ364" s="233"/>
      <c r="VFA364" s="233"/>
      <c r="VFB364" s="233"/>
      <c r="VFC364" s="233"/>
      <c r="VFD364" s="233"/>
      <c r="VFE364" s="233"/>
      <c r="VFF364" s="233"/>
      <c r="VFG364" s="233"/>
      <c r="VFH364" s="233"/>
      <c r="VFI364" s="233"/>
      <c r="VFJ364" s="233"/>
      <c r="VFK364" s="233"/>
      <c r="VFL364" s="233"/>
      <c r="VFM364" s="233"/>
      <c r="VFN364" s="233"/>
      <c r="VFO364" s="233"/>
      <c r="VFP364" s="233"/>
      <c r="VFQ364" s="233"/>
      <c r="VFR364" s="233"/>
      <c r="VFS364" s="233"/>
      <c r="VFT364" s="233"/>
      <c r="VFU364" s="233"/>
      <c r="VFV364" s="233"/>
      <c r="VFW364" s="233"/>
      <c r="VFX364" s="233"/>
      <c r="VFY364" s="233"/>
      <c r="VFZ364" s="233"/>
      <c r="VGA364" s="233"/>
      <c r="VGB364" s="233"/>
      <c r="VGC364" s="233"/>
      <c r="VGD364" s="233"/>
      <c r="VGE364" s="233"/>
      <c r="VGF364" s="233"/>
      <c r="VGG364" s="233"/>
      <c r="VGH364" s="233"/>
      <c r="VGI364" s="233"/>
      <c r="VGJ364" s="233"/>
      <c r="VGK364" s="233"/>
      <c r="VGL364" s="233"/>
      <c r="VGM364" s="233"/>
      <c r="VGN364" s="233"/>
      <c r="VGO364" s="233"/>
      <c r="VGP364" s="233"/>
      <c r="VGQ364" s="233"/>
      <c r="VGR364" s="233"/>
      <c r="VGS364" s="233"/>
      <c r="VGT364" s="233"/>
      <c r="VGU364" s="233"/>
      <c r="VGV364" s="233"/>
      <c r="VGW364" s="233"/>
      <c r="VGX364" s="233"/>
      <c r="VGY364" s="233"/>
      <c r="VGZ364" s="233"/>
      <c r="VHA364" s="233"/>
      <c r="VHB364" s="233"/>
      <c r="VHC364" s="233"/>
      <c r="VHD364" s="233"/>
      <c r="VHE364" s="233"/>
      <c r="VHF364" s="233"/>
      <c r="VHG364" s="233"/>
      <c r="VHH364" s="233"/>
      <c r="VHI364" s="233"/>
      <c r="VHJ364" s="233"/>
      <c r="VHK364" s="233"/>
      <c r="VHL364" s="233"/>
      <c r="VHM364" s="233"/>
      <c r="VHN364" s="233"/>
      <c r="VHO364" s="233"/>
      <c r="VHP364" s="233"/>
      <c r="VHQ364" s="233"/>
      <c r="VHR364" s="233"/>
      <c r="VHS364" s="233"/>
      <c r="VHT364" s="233"/>
      <c r="VHU364" s="233"/>
      <c r="VHV364" s="233"/>
      <c r="VHW364" s="233"/>
      <c r="VHX364" s="233"/>
      <c r="VHY364" s="233"/>
      <c r="VHZ364" s="233"/>
      <c r="VIA364" s="233"/>
      <c r="VIB364" s="233"/>
      <c r="VIC364" s="233"/>
      <c r="VID364" s="233"/>
      <c r="VIE364" s="233"/>
      <c r="VIF364" s="233"/>
      <c r="VIG364" s="233"/>
      <c r="VIH364" s="233"/>
      <c r="VII364" s="233"/>
      <c r="VIJ364" s="233"/>
      <c r="VIK364" s="233"/>
      <c r="VIL364" s="233"/>
      <c r="VIM364" s="233"/>
      <c r="VIN364" s="233"/>
      <c r="VIO364" s="233"/>
      <c r="VIP364" s="233"/>
      <c r="VIQ364" s="233"/>
      <c r="VIR364" s="233"/>
      <c r="VIS364" s="233"/>
      <c r="VIT364" s="233"/>
      <c r="VIU364" s="233"/>
      <c r="VIV364" s="233"/>
      <c r="VIW364" s="233"/>
      <c r="VIX364" s="233"/>
      <c r="VIY364" s="233"/>
      <c r="VIZ364" s="233"/>
      <c r="VJA364" s="233"/>
      <c r="VJB364" s="233"/>
      <c r="VJC364" s="233"/>
      <c r="VJD364" s="233"/>
      <c r="VJE364" s="233"/>
      <c r="VJF364" s="233"/>
      <c r="VJG364" s="233"/>
      <c r="VJH364" s="233"/>
      <c r="VJI364" s="233"/>
      <c r="VJJ364" s="233"/>
      <c r="VJK364" s="233"/>
      <c r="VJL364" s="233"/>
      <c r="VJM364" s="233"/>
      <c r="VJN364" s="233"/>
      <c r="VJO364" s="233"/>
      <c r="VJP364" s="233"/>
      <c r="VJQ364" s="233"/>
      <c r="VJR364" s="233"/>
      <c r="VJS364" s="233"/>
      <c r="VJT364" s="233"/>
      <c r="VJU364" s="233"/>
      <c r="VJV364" s="233"/>
      <c r="VJW364" s="233"/>
      <c r="VJX364" s="233"/>
      <c r="VJY364" s="233"/>
      <c r="VJZ364" s="233"/>
      <c r="VKA364" s="233"/>
      <c r="VKB364" s="233"/>
      <c r="VKC364" s="233"/>
      <c r="VKD364" s="233"/>
      <c r="VKE364" s="233"/>
      <c r="VKF364" s="233"/>
      <c r="VKG364" s="233"/>
      <c r="VKH364" s="233"/>
      <c r="VKI364" s="233"/>
      <c r="VKJ364" s="233"/>
      <c r="VKK364" s="233"/>
      <c r="VKL364" s="233"/>
      <c r="VKM364" s="233"/>
      <c r="VKN364" s="233"/>
      <c r="VKO364" s="233"/>
      <c r="VKP364" s="233"/>
      <c r="VKQ364" s="233"/>
      <c r="VKR364" s="233"/>
      <c r="VKS364" s="233"/>
      <c r="VKT364" s="233"/>
      <c r="VKU364" s="233"/>
      <c r="VKV364" s="233"/>
      <c r="VKW364" s="233"/>
      <c r="VKX364" s="233"/>
      <c r="VKY364" s="233"/>
      <c r="VKZ364" s="233"/>
      <c r="VLA364" s="233"/>
      <c r="VLB364" s="233"/>
      <c r="VLC364" s="233"/>
      <c r="VLD364" s="233"/>
      <c r="VLE364" s="233"/>
      <c r="VLF364" s="233"/>
      <c r="VLG364" s="233"/>
      <c r="VLH364" s="233"/>
      <c r="VLI364" s="233"/>
      <c r="VLJ364" s="233"/>
      <c r="VLK364" s="233"/>
      <c r="VLL364" s="233"/>
      <c r="VLM364" s="233"/>
      <c r="VLN364" s="233"/>
      <c r="VLO364" s="233"/>
      <c r="VLP364" s="233"/>
      <c r="VLQ364" s="233"/>
      <c r="VLR364" s="233"/>
      <c r="VLS364" s="233"/>
      <c r="VLT364" s="233"/>
      <c r="VLU364" s="233"/>
      <c r="VLV364" s="233"/>
      <c r="VLW364" s="233"/>
      <c r="VLX364" s="233"/>
      <c r="VLY364" s="233"/>
      <c r="VLZ364" s="233"/>
      <c r="VMA364" s="233"/>
      <c r="VMB364" s="233"/>
      <c r="VMC364" s="233"/>
      <c r="VMD364" s="233"/>
      <c r="VME364" s="233"/>
      <c r="VMF364" s="233"/>
      <c r="VMG364" s="233"/>
      <c r="VMH364" s="233"/>
      <c r="VMI364" s="233"/>
      <c r="VMJ364" s="233"/>
      <c r="VMK364" s="233"/>
      <c r="VML364" s="233"/>
      <c r="VMM364" s="233"/>
      <c r="VMN364" s="233"/>
      <c r="VMO364" s="233"/>
      <c r="VMP364" s="233"/>
      <c r="VMQ364" s="233"/>
      <c r="VMR364" s="233"/>
      <c r="VMS364" s="233"/>
      <c r="VMT364" s="233"/>
      <c r="VMU364" s="233"/>
      <c r="VMV364" s="233"/>
      <c r="VMW364" s="233"/>
      <c r="VMX364" s="233"/>
      <c r="VMY364" s="233"/>
      <c r="VMZ364" s="233"/>
      <c r="VNA364" s="233"/>
      <c r="VNB364" s="233"/>
      <c r="VNC364" s="233"/>
      <c r="VND364" s="233"/>
      <c r="VNE364" s="233"/>
      <c r="VNF364" s="233"/>
      <c r="VNG364" s="233"/>
      <c r="VNH364" s="233"/>
      <c r="VNI364" s="233"/>
      <c r="VNJ364" s="233"/>
      <c r="VNK364" s="233"/>
      <c r="VNL364" s="233"/>
      <c r="VNM364" s="233"/>
      <c r="VNN364" s="233"/>
      <c r="VNO364" s="233"/>
      <c r="VNP364" s="233"/>
      <c r="VNQ364" s="233"/>
      <c r="VNR364" s="233"/>
      <c r="VNS364" s="233"/>
      <c r="VNT364" s="233"/>
      <c r="VNU364" s="233"/>
      <c r="VNV364" s="233"/>
      <c r="VNW364" s="233"/>
      <c r="VNX364" s="233"/>
      <c r="VNY364" s="233"/>
      <c r="VNZ364" s="233"/>
      <c r="VOA364" s="233"/>
      <c r="VOB364" s="233"/>
      <c r="VOC364" s="233"/>
      <c r="VOD364" s="233"/>
      <c r="VOE364" s="233"/>
      <c r="VOF364" s="233"/>
      <c r="VOG364" s="233"/>
      <c r="VOH364" s="233"/>
      <c r="VOI364" s="233"/>
      <c r="VOJ364" s="233"/>
      <c r="VOK364" s="233"/>
      <c r="VOL364" s="233"/>
      <c r="VOM364" s="233"/>
      <c r="VON364" s="233"/>
      <c r="VOO364" s="233"/>
      <c r="VOP364" s="233"/>
      <c r="VOQ364" s="233"/>
      <c r="VOR364" s="233"/>
      <c r="VOS364" s="233"/>
      <c r="VOT364" s="233"/>
      <c r="VOU364" s="233"/>
      <c r="VOV364" s="233"/>
      <c r="VOW364" s="233"/>
      <c r="VOX364" s="233"/>
      <c r="VOY364" s="233"/>
      <c r="VOZ364" s="233"/>
      <c r="VPA364" s="233"/>
      <c r="VPB364" s="233"/>
      <c r="VPC364" s="233"/>
      <c r="VPD364" s="233"/>
      <c r="VPE364" s="233"/>
      <c r="VPF364" s="233"/>
      <c r="VPG364" s="233"/>
      <c r="VPH364" s="233"/>
      <c r="VPI364" s="233"/>
      <c r="VPJ364" s="233"/>
      <c r="VPK364" s="233"/>
      <c r="VPL364" s="233"/>
      <c r="VPM364" s="233"/>
      <c r="VPN364" s="233"/>
      <c r="VPO364" s="233"/>
      <c r="VPP364" s="233"/>
      <c r="VPQ364" s="233"/>
      <c r="VPR364" s="233"/>
      <c r="VPS364" s="233"/>
      <c r="VPT364" s="233"/>
      <c r="VPU364" s="233"/>
      <c r="VPV364" s="233"/>
      <c r="VPW364" s="233"/>
      <c r="VPX364" s="233"/>
      <c r="VPY364" s="233"/>
      <c r="VPZ364" s="233"/>
      <c r="VQA364" s="233"/>
      <c r="VQB364" s="233"/>
      <c r="VQC364" s="233"/>
      <c r="VQD364" s="233"/>
      <c r="VQE364" s="233"/>
      <c r="VQF364" s="233"/>
      <c r="VQG364" s="233"/>
      <c r="VQH364" s="233"/>
      <c r="VQI364" s="233"/>
      <c r="VQJ364" s="233"/>
      <c r="VQK364" s="233"/>
      <c r="VQL364" s="233"/>
      <c r="VQM364" s="233"/>
      <c r="VQN364" s="233"/>
      <c r="VQO364" s="233"/>
      <c r="VQP364" s="233"/>
      <c r="VQQ364" s="233"/>
      <c r="VQR364" s="233"/>
      <c r="VQS364" s="233"/>
      <c r="VQT364" s="233"/>
      <c r="VQU364" s="233"/>
      <c r="VQV364" s="233"/>
      <c r="VQW364" s="233"/>
      <c r="VQX364" s="233"/>
      <c r="VQY364" s="233"/>
      <c r="VQZ364" s="233"/>
      <c r="VRA364" s="233"/>
      <c r="VRB364" s="233"/>
      <c r="VRC364" s="233"/>
      <c r="VRD364" s="233"/>
      <c r="VRE364" s="233"/>
      <c r="VRF364" s="233"/>
      <c r="VRG364" s="233"/>
      <c r="VRH364" s="233"/>
      <c r="VRI364" s="233"/>
      <c r="VRJ364" s="233"/>
      <c r="VRK364" s="233"/>
      <c r="VRL364" s="233"/>
      <c r="VRM364" s="233"/>
      <c r="VRN364" s="233"/>
      <c r="VRO364" s="233"/>
      <c r="VRP364" s="233"/>
      <c r="VRQ364" s="233"/>
      <c r="VRR364" s="233"/>
      <c r="VRS364" s="233"/>
      <c r="VRT364" s="233"/>
      <c r="VRU364" s="233"/>
      <c r="VRV364" s="233"/>
      <c r="VRW364" s="233"/>
      <c r="VRX364" s="233"/>
      <c r="VRY364" s="233"/>
      <c r="VRZ364" s="233"/>
      <c r="VSA364" s="233"/>
      <c r="VSB364" s="233"/>
      <c r="VSC364" s="233"/>
      <c r="VSD364" s="233"/>
      <c r="VSE364" s="233"/>
      <c r="VSF364" s="233"/>
      <c r="VSG364" s="233"/>
      <c r="VSH364" s="233"/>
      <c r="VSI364" s="233"/>
      <c r="VSJ364" s="233"/>
      <c r="VSK364" s="233"/>
      <c r="VSL364" s="233"/>
      <c r="VSM364" s="233"/>
      <c r="VSN364" s="233"/>
      <c r="VSO364" s="233"/>
      <c r="VSP364" s="233"/>
      <c r="VSQ364" s="233"/>
      <c r="VSR364" s="233"/>
      <c r="VSS364" s="233"/>
      <c r="VST364" s="233"/>
      <c r="VSU364" s="233"/>
      <c r="VSV364" s="233"/>
      <c r="VSW364" s="233"/>
      <c r="VSX364" s="233"/>
      <c r="VSY364" s="233"/>
      <c r="VSZ364" s="233"/>
      <c r="VTA364" s="233"/>
      <c r="VTB364" s="233"/>
      <c r="VTC364" s="233"/>
      <c r="VTD364" s="233"/>
      <c r="VTE364" s="233"/>
      <c r="VTF364" s="233"/>
      <c r="VTG364" s="233"/>
      <c r="VTH364" s="233"/>
      <c r="VTI364" s="233"/>
      <c r="VTJ364" s="233"/>
      <c r="VTK364" s="233"/>
      <c r="VTL364" s="233"/>
      <c r="VTM364" s="233"/>
      <c r="VTN364" s="233"/>
      <c r="VTO364" s="233"/>
      <c r="VTP364" s="233"/>
      <c r="VTQ364" s="233"/>
      <c r="VTR364" s="233"/>
      <c r="VTS364" s="233"/>
      <c r="VTT364" s="233"/>
      <c r="VTU364" s="233"/>
      <c r="VTV364" s="233"/>
      <c r="VTW364" s="233"/>
      <c r="VTX364" s="233"/>
      <c r="VTY364" s="233"/>
      <c r="VTZ364" s="233"/>
      <c r="VUA364" s="233"/>
      <c r="VUB364" s="233"/>
      <c r="VUC364" s="233"/>
      <c r="VUD364" s="233"/>
      <c r="VUE364" s="233"/>
      <c r="VUF364" s="233"/>
      <c r="VUG364" s="233"/>
      <c r="VUH364" s="233"/>
      <c r="VUI364" s="233"/>
      <c r="VUJ364" s="233"/>
      <c r="VUK364" s="233"/>
      <c r="VUL364" s="233"/>
      <c r="VUM364" s="233"/>
      <c r="VUN364" s="233"/>
      <c r="VUO364" s="233"/>
      <c r="VUP364" s="233"/>
      <c r="VUQ364" s="233"/>
      <c r="VUR364" s="233"/>
      <c r="VUS364" s="233"/>
      <c r="VUT364" s="233"/>
      <c r="VUU364" s="233"/>
      <c r="VUV364" s="233"/>
      <c r="VUW364" s="233"/>
      <c r="VUX364" s="233"/>
      <c r="VUY364" s="233"/>
      <c r="VUZ364" s="233"/>
      <c r="VVA364" s="233"/>
      <c r="VVB364" s="233"/>
      <c r="VVC364" s="233"/>
      <c r="VVD364" s="233"/>
      <c r="VVE364" s="233"/>
      <c r="VVF364" s="233"/>
      <c r="VVG364" s="233"/>
      <c r="VVH364" s="233"/>
      <c r="VVI364" s="233"/>
      <c r="VVJ364" s="233"/>
      <c r="VVK364" s="233"/>
      <c r="VVL364" s="233"/>
      <c r="VVM364" s="233"/>
      <c r="VVN364" s="233"/>
      <c r="VVO364" s="233"/>
      <c r="VVP364" s="233"/>
      <c r="VVQ364" s="233"/>
      <c r="VVR364" s="233"/>
      <c r="VVS364" s="233"/>
      <c r="VVT364" s="233"/>
      <c r="VVU364" s="233"/>
      <c r="VVV364" s="233"/>
      <c r="VVW364" s="233"/>
      <c r="VVX364" s="233"/>
      <c r="VVY364" s="233"/>
      <c r="VVZ364" s="233"/>
      <c r="VWA364" s="233"/>
      <c r="VWB364" s="233"/>
      <c r="VWC364" s="233"/>
      <c r="VWD364" s="233"/>
      <c r="VWE364" s="233"/>
      <c r="VWF364" s="233"/>
      <c r="VWG364" s="233"/>
      <c r="VWH364" s="233"/>
      <c r="VWI364" s="233"/>
      <c r="VWJ364" s="233"/>
      <c r="VWK364" s="233"/>
      <c r="VWL364" s="233"/>
      <c r="VWM364" s="233"/>
      <c r="VWN364" s="233"/>
      <c r="VWO364" s="233"/>
      <c r="VWP364" s="233"/>
      <c r="VWQ364" s="233"/>
      <c r="VWR364" s="233"/>
      <c r="VWS364" s="233"/>
      <c r="VWT364" s="233"/>
      <c r="VWU364" s="233"/>
      <c r="VWV364" s="233"/>
      <c r="VWW364" s="233"/>
      <c r="VWX364" s="233"/>
      <c r="VWY364" s="233"/>
      <c r="VWZ364" s="233"/>
      <c r="VXA364" s="233"/>
      <c r="VXB364" s="233"/>
      <c r="VXC364" s="233"/>
      <c r="VXD364" s="233"/>
      <c r="VXE364" s="233"/>
      <c r="VXF364" s="233"/>
      <c r="VXG364" s="233"/>
      <c r="VXH364" s="233"/>
      <c r="VXI364" s="233"/>
      <c r="VXJ364" s="233"/>
      <c r="VXK364" s="233"/>
      <c r="VXL364" s="233"/>
      <c r="VXM364" s="233"/>
      <c r="VXN364" s="233"/>
      <c r="VXO364" s="233"/>
      <c r="VXP364" s="233"/>
      <c r="VXQ364" s="233"/>
      <c r="VXR364" s="233"/>
      <c r="VXS364" s="233"/>
      <c r="VXT364" s="233"/>
      <c r="VXU364" s="233"/>
      <c r="VXV364" s="233"/>
      <c r="VXW364" s="233"/>
      <c r="VXX364" s="233"/>
      <c r="VXY364" s="233"/>
      <c r="VXZ364" s="233"/>
      <c r="VYA364" s="233"/>
      <c r="VYB364" s="233"/>
      <c r="VYC364" s="233"/>
      <c r="VYD364" s="233"/>
      <c r="VYE364" s="233"/>
      <c r="VYF364" s="233"/>
      <c r="VYG364" s="233"/>
      <c r="VYH364" s="233"/>
      <c r="VYI364" s="233"/>
      <c r="VYJ364" s="233"/>
      <c r="VYK364" s="233"/>
      <c r="VYL364" s="233"/>
      <c r="VYM364" s="233"/>
      <c r="VYN364" s="233"/>
      <c r="VYO364" s="233"/>
      <c r="VYP364" s="233"/>
      <c r="VYQ364" s="233"/>
      <c r="VYR364" s="233"/>
      <c r="VYS364" s="233"/>
      <c r="VYT364" s="233"/>
      <c r="VYU364" s="233"/>
      <c r="VYV364" s="233"/>
      <c r="VYW364" s="233"/>
      <c r="VYX364" s="233"/>
      <c r="VYY364" s="233"/>
      <c r="VYZ364" s="233"/>
      <c r="VZA364" s="233"/>
      <c r="VZB364" s="233"/>
      <c r="VZC364" s="233"/>
      <c r="VZD364" s="233"/>
      <c r="VZE364" s="233"/>
      <c r="VZF364" s="233"/>
      <c r="VZG364" s="233"/>
      <c r="VZH364" s="233"/>
      <c r="VZI364" s="233"/>
      <c r="VZJ364" s="233"/>
      <c r="VZK364" s="233"/>
      <c r="VZL364" s="233"/>
      <c r="VZM364" s="233"/>
      <c r="VZN364" s="233"/>
      <c r="VZO364" s="233"/>
      <c r="VZP364" s="233"/>
      <c r="VZQ364" s="233"/>
      <c r="VZR364" s="233"/>
      <c r="VZS364" s="233"/>
      <c r="VZT364" s="233"/>
      <c r="VZU364" s="233"/>
      <c r="VZV364" s="233"/>
      <c r="VZW364" s="233"/>
      <c r="VZX364" s="233"/>
      <c r="VZY364" s="233"/>
      <c r="VZZ364" s="233"/>
      <c r="WAA364" s="233"/>
      <c r="WAB364" s="233"/>
      <c r="WAC364" s="233"/>
      <c r="WAD364" s="233"/>
      <c r="WAE364" s="233"/>
      <c r="WAF364" s="233"/>
      <c r="WAG364" s="233"/>
      <c r="WAH364" s="233"/>
      <c r="WAI364" s="233"/>
      <c r="WAJ364" s="233"/>
      <c r="WAK364" s="233"/>
      <c r="WAL364" s="233"/>
      <c r="WAM364" s="233"/>
      <c r="WAN364" s="233"/>
      <c r="WAO364" s="233"/>
      <c r="WAP364" s="233"/>
      <c r="WAQ364" s="233"/>
      <c r="WAR364" s="233"/>
      <c r="WAS364" s="233"/>
      <c r="WAT364" s="233"/>
      <c r="WAU364" s="233"/>
      <c r="WAV364" s="233"/>
      <c r="WAW364" s="233"/>
      <c r="WAX364" s="233"/>
      <c r="WAY364" s="233"/>
      <c r="WAZ364" s="233"/>
      <c r="WBA364" s="233"/>
      <c r="WBB364" s="233"/>
      <c r="WBC364" s="233"/>
      <c r="WBD364" s="233"/>
      <c r="WBE364" s="233"/>
      <c r="WBF364" s="233"/>
      <c r="WBG364" s="233"/>
      <c r="WBH364" s="233"/>
      <c r="WBI364" s="233"/>
      <c r="WBJ364" s="233"/>
      <c r="WBK364" s="233"/>
      <c r="WBL364" s="233"/>
      <c r="WBM364" s="233"/>
      <c r="WBN364" s="233"/>
      <c r="WBO364" s="233"/>
      <c r="WBP364" s="233"/>
      <c r="WBQ364" s="233"/>
      <c r="WBR364" s="233"/>
      <c r="WBS364" s="233"/>
      <c r="WBT364" s="233"/>
      <c r="WBU364" s="233"/>
      <c r="WBV364" s="233"/>
      <c r="WBW364" s="233"/>
      <c r="WBX364" s="233"/>
      <c r="WBY364" s="233"/>
      <c r="WBZ364" s="233"/>
      <c r="WCA364" s="233"/>
      <c r="WCB364" s="233"/>
      <c r="WCC364" s="233"/>
      <c r="WCD364" s="233"/>
      <c r="WCE364" s="233"/>
      <c r="WCF364" s="233"/>
      <c r="WCG364" s="233"/>
      <c r="WCH364" s="233"/>
      <c r="WCI364" s="233"/>
      <c r="WCJ364" s="233"/>
      <c r="WCK364" s="233"/>
      <c r="WCL364" s="233"/>
      <c r="WCM364" s="233"/>
      <c r="WCN364" s="233"/>
      <c r="WCO364" s="233"/>
      <c r="WCP364" s="233"/>
      <c r="WCQ364" s="233"/>
      <c r="WCR364" s="233"/>
      <c r="WCS364" s="233"/>
      <c r="WCT364" s="233"/>
      <c r="WCU364" s="233"/>
      <c r="WCV364" s="233"/>
      <c r="WCW364" s="233"/>
      <c r="WCX364" s="233"/>
      <c r="WCY364" s="233"/>
      <c r="WCZ364" s="233"/>
      <c r="WDA364" s="233"/>
      <c r="WDB364" s="233"/>
      <c r="WDC364" s="233"/>
      <c r="WDD364" s="233"/>
      <c r="WDE364" s="233"/>
      <c r="WDF364" s="233"/>
      <c r="WDG364" s="233"/>
      <c r="WDH364" s="233"/>
      <c r="WDI364" s="233"/>
      <c r="WDJ364" s="233"/>
      <c r="WDK364" s="233"/>
      <c r="WDL364" s="233"/>
      <c r="WDM364" s="233"/>
      <c r="WDN364" s="233"/>
      <c r="WDO364" s="233"/>
      <c r="WDP364" s="233"/>
      <c r="WDQ364" s="233"/>
      <c r="WDR364" s="233"/>
      <c r="WDS364" s="233"/>
      <c r="WDT364" s="233"/>
      <c r="WDU364" s="233"/>
      <c r="WDV364" s="233"/>
      <c r="WDW364" s="233"/>
      <c r="WDX364" s="233"/>
      <c r="WDY364" s="233"/>
      <c r="WDZ364" s="233"/>
      <c r="WEA364" s="233"/>
      <c r="WEB364" s="233"/>
      <c r="WEC364" s="233"/>
      <c r="WED364" s="233"/>
      <c r="WEE364" s="233"/>
      <c r="WEF364" s="233"/>
      <c r="WEG364" s="233"/>
      <c r="WEH364" s="233"/>
      <c r="WEI364" s="233"/>
      <c r="WEJ364" s="233"/>
      <c r="WEK364" s="233"/>
      <c r="WEL364" s="233"/>
      <c r="WEM364" s="233"/>
      <c r="WEN364" s="233"/>
      <c r="WEO364" s="233"/>
      <c r="WEP364" s="233"/>
      <c r="WEQ364" s="233"/>
      <c r="WER364" s="233"/>
      <c r="WES364" s="233"/>
      <c r="WET364" s="233"/>
      <c r="WEU364" s="233"/>
      <c r="WEV364" s="233"/>
      <c r="WEW364" s="233"/>
      <c r="WEX364" s="233"/>
      <c r="WEY364" s="233"/>
      <c r="WEZ364" s="233"/>
      <c r="WFA364" s="233"/>
      <c r="WFB364" s="233"/>
      <c r="WFC364" s="233"/>
      <c r="WFD364" s="233"/>
      <c r="WFE364" s="233"/>
      <c r="WFF364" s="233"/>
      <c r="WFG364" s="233"/>
      <c r="WFH364" s="233"/>
      <c r="WFI364" s="233"/>
      <c r="WFJ364" s="233"/>
      <c r="WFK364" s="233"/>
      <c r="WFL364" s="233"/>
      <c r="WFM364" s="233"/>
      <c r="WFN364" s="233"/>
      <c r="WFO364" s="233"/>
      <c r="WFP364" s="233"/>
      <c r="WFQ364" s="233"/>
      <c r="WFR364" s="233"/>
      <c r="WFS364" s="233"/>
      <c r="WFT364" s="233"/>
      <c r="WFU364" s="233"/>
      <c r="WFV364" s="233"/>
      <c r="WFW364" s="233"/>
      <c r="WFX364" s="233"/>
      <c r="WFY364" s="233"/>
      <c r="WFZ364" s="233"/>
      <c r="WGA364" s="233"/>
      <c r="WGB364" s="233"/>
      <c r="WGC364" s="233"/>
      <c r="WGD364" s="233"/>
      <c r="WGE364" s="233"/>
      <c r="WGF364" s="233"/>
      <c r="WGG364" s="233"/>
      <c r="WGH364" s="233"/>
      <c r="WGI364" s="233"/>
      <c r="WGJ364" s="233"/>
      <c r="WGK364" s="233"/>
      <c r="WGL364" s="233"/>
      <c r="WGM364" s="233"/>
      <c r="WGN364" s="233"/>
      <c r="WGO364" s="233"/>
      <c r="WGP364" s="233"/>
      <c r="WGQ364" s="233"/>
      <c r="WGR364" s="233"/>
      <c r="WGS364" s="233"/>
      <c r="WGT364" s="233"/>
      <c r="WGU364" s="233"/>
      <c r="WGV364" s="233"/>
      <c r="WGW364" s="233"/>
      <c r="WGX364" s="233"/>
      <c r="WGY364" s="233"/>
      <c r="WGZ364" s="233"/>
      <c r="WHA364" s="233"/>
      <c r="WHB364" s="233"/>
      <c r="WHC364" s="233"/>
      <c r="WHD364" s="233"/>
      <c r="WHE364" s="233"/>
      <c r="WHF364" s="233"/>
      <c r="WHG364" s="233"/>
      <c r="WHH364" s="233"/>
      <c r="WHI364" s="233"/>
      <c r="WHJ364" s="233"/>
      <c r="WHK364" s="233"/>
      <c r="WHL364" s="233"/>
      <c r="WHM364" s="233"/>
      <c r="WHN364" s="233"/>
      <c r="WHO364" s="233"/>
      <c r="WHP364" s="233"/>
      <c r="WHQ364" s="233"/>
      <c r="WHR364" s="233"/>
      <c r="WHS364" s="233"/>
      <c r="WHT364" s="233"/>
      <c r="WHU364" s="233"/>
      <c r="WHV364" s="233"/>
      <c r="WHW364" s="233"/>
      <c r="WHX364" s="233"/>
      <c r="WHY364" s="233"/>
      <c r="WHZ364" s="233"/>
      <c r="WIA364" s="233"/>
      <c r="WIB364" s="233"/>
      <c r="WIC364" s="233"/>
      <c r="WID364" s="233"/>
      <c r="WIE364" s="233"/>
      <c r="WIF364" s="233"/>
      <c r="WIG364" s="233"/>
      <c r="WIH364" s="233"/>
      <c r="WII364" s="233"/>
      <c r="WIJ364" s="233"/>
      <c r="WIK364" s="233"/>
      <c r="WIL364" s="233"/>
      <c r="WIM364" s="233"/>
      <c r="WIN364" s="233"/>
      <c r="WIO364" s="233"/>
      <c r="WIP364" s="233"/>
      <c r="WIQ364" s="233"/>
      <c r="WIR364" s="233"/>
      <c r="WIS364" s="233"/>
      <c r="WIT364" s="233"/>
      <c r="WIU364" s="233"/>
      <c r="WIV364" s="233"/>
      <c r="WIW364" s="233"/>
      <c r="WIX364" s="233"/>
      <c r="WIY364" s="233"/>
      <c r="WIZ364" s="233"/>
      <c r="WJA364" s="233"/>
      <c r="WJB364" s="233"/>
      <c r="WJC364" s="233"/>
      <c r="WJD364" s="233"/>
      <c r="WJE364" s="233"/>
      <c r="WJF364" s="233"/>
      <c r="WJG364" s="233"/>
      <c r="WJH364" s="233"/>
      <c r="WJI364" s="233"/>
      <c r="WJJ364" s="233"/>
      <c r="WJK364" s="233"/>
      <c r="WJL364" s="233"/>
      <c r="WJM364" s="233"/>
      <c r="WJN364" s="233"/>
      <c r="WJO364" s="233"/>
      <c r="WJP364" s="233"/>
      <c r="WJQ364" s="233"/>
      <c r="WJR364" s="233"/>
      <c r="WJS364" s="233"/>
      <c r="WJT364" s="233"/>
      <c r="WJU364" s="233"/>
      <c r="WJV364" s="233"/>
      <c r="WJW364" s="233"/>
      <c r="WJX364" s="233"/>
      <c r="WJY364" s="233"/>
      <c r="WJZ364" s="233"/>
      <c r="WKA364" s="233"/>
      <c r="WKB364" s="233"/>
      <c r="WKC364" s="233"/>
      <c r="WKD364" s="233"/>
      <c r="WKE364" s="233"/>
      <c r="WKF364" s="233"/>
      <c r="WKG364" s="233"/>
      <c r="WKH364" s="233"/>
      <c r="WKI364" s="233"/>
      <c r="WKJ364" s="233"/>
      <c r="WKK364" s="233"/>
      <c r="WKL364" s="233"/>
      <c r="WKM364" s="233"/>
      <c r="WKN364" s="233"/>
      <c r="WKO364" s="233"/>
      <c r="WKP364" s="233"/>
      <c r="WKQ364" s="233"/>
      <c r="WKR364" s="233"/>
      <c r="WKS364" s="233"/>
      <c r="WKT364" s="233"/>
      <c r="WKU364" s="233"/>
      <c r="WKV364" s="233"/>
      <c r="WKW364" s="233"/>
      <c r="WKX364" s="233"/>
      <c r="WKY364" s="233"/>
      <c r="WKZ364" s="233"/>
      <c r="WLA364" s="233"/>
      <c r="WLB364" s="233"/>
      <c r="WLC364" s="233"/>
      <c r="WLD364" s="233"/>
      <c r="WLE364" s="233"/>
      <c r="WLF364" s="233"/>
      <c r="WLG364" s="233"/>
      <c r="WLH364" s="233"/>
      <c r="WLI364" s="233"/>
      <c r="WLJ364" s="233"/>
      <c r="WLK364" s="233"/>
      <c r="WLL364" s="233"/>
      <c r="WLM364" s="233"/>
      <c r="WLN364" s="233"/>
      <c r="WLO364" s="233"/>
      <c r="WLP364" s="233"/>
      <c r="WLQ364" s="233"/>
      <c r="WLR364" s="233"/>
      <c r="WLS364" s="233"/>
      <c r="WLT364" s="233"/>
      <c r="WLU364" s="233"/>
      <c r="WLV364" s="233"/>
      <c r="WLW364" s="233"/>
      <c r="WLX364" s="233"/>
      <c r="WLY364" s="233"/>
      <c r="WLZ364" s="233"/>
      <c r="WMA364" s="233"/>
      <c r="WMB364" s="233"/>
      <c r="WMC364" s="233"/>
      <c r="WMD364" s="233"/>
      <c r="WME364" s="233"/>
      <c r="WMF364" s="233"/>
      <c r="WMG364" s="233"/>
      <c r="WMH364" s="233"/>
      <c r="WMI364" s="233"/>
      <c r="WMJ364" s="233"/>
      <c r="WMK364" s="233"/>
      <c r="WML364" s="233"/>
      <c r="WMM364" s="233"/>
      <c r="WMN364" s="233"/>
      <c r="WMO364" s="233"/>
      <c r="WMP364" s="233"/>
      <c r="WMQ364" s="233"/>
      <c r="WMR364" s="233"/>
      <c r="WMS364" s="233"/>
      <c r="WMT364" s="233"/>
      <c r="WMU364" s="233"/>
      <c r="WMV364" s="233"/>
      <c r="WMW364" s="233"/>
      <c r="WMX364" s="233"/>
      <c r="WMY364" s="233"/>
      <c r="WMZ364" s="233"/>
      <c r="WNA364" s="233"/>
      <c r="WNB364" s="233"/>
      <c r="WNC364" s="233"/>
      <c r="WND364" s="233"/>
      <c r="WNE364" s="233"/>
      <c r="WNF364" s="233"/>
      <c r="WNG364" s="233"/>
      <c r="WNH364" s="233"/>
      <c r="WNI364" s="233"/>
      <c r="WNJ364" s="233"/>
      <c r="WNK364" s="233"/>
      <c r="WNL364" s="233"/>
      <c r="WNM364" s="233"/>
      <c r="WNN364" s="233"/>
      <c r="WNO364" s="233"/>
      <c r="WNP364" s="233"/>
      <c r="WNQ364" s="233"/>
      <c r="WNR364" s="233"/>
      <c r="WNS364" s="233"/>
      <c r="WNT364" s="233"/>
      <c r="WNU364" s="233"/>
      <c r="WNV364" s="233"/>
      <c r="WNW364" s="233"/>
      <c r="WNX364" s="233"/>
      <c r="WNY364" s="233"/>
      <c r="WNZ364" s="233"/>
      <c r="WOA364" s="233"/>
      <c r="WOB364" s="233"/>
      <c r="WOC364" s="233"/>
      <c r="WOD364" s="233"/>
      <c r="WOE364" s="233"/>
      <c r="WOF364" s="233"/>
      <c r="WOG364" s="233"/>
      <c r="WOH364" s="233"/>
      <c r="WOI364" s="233"/>
      <c r="WOJ364" s="233"/>
      <c r="WOK364" s="233"/>
      <c r="WOL364" s="233"/>
      <c r="WOM364" s="233"/>
      <c r="WON364" s="233"/>
      <c r="WOO364" s="233"/>
      <c r="WOP364" s="233"/>
      <c r="WOQ364" s="233"/>
      <c r="WOR364" s="233"/>
      <c r="WOS364" s="233"/>
      <c r="WOT364" s="233"/>
      <c r="WOU364" s="233"/>
      <c r="WOV364" s="233"/>
      <c r="WOW364" s="233"/>
      <c r="WOX364" s="233"/>
      <c r="WOY364" s="233"/>
      <c r="WOZ364" s="233"/>
      <c r="WPA364" s="233"/>
      <c r="WPB364" s="233"/>
      <c r="WPC364" s="233"/>
      <c r="WPD364" s="233"/>
      <c r="WPE364" s="233"/>
      <c r="WPF364" s="233"/>
      <c r="WPG364" s="233"/>
      <c r="WPH364" s="233"/>
      <c r="WPI364" s="233"/>
      <c r="WPJ364" s="233"/>
      <c r="WPK364" s="233"/>
      <c r="WPL364" s="233"/>
      <c r="WPM364" s="233"/>
      <c r="WPN364" s="233"/>
      <c r="WPO364" s="233"/>
      <c r="WPP364" s="233"/>
      <c r="WPQ364" s="233"/>
      <c r="WPR364" s="233"/>
      <c r="WPS364" s="233"/>
      <c r="WPT364" s="233"/>
      <c r="WPU364" s="233"/>
      <c r="WPV364" s="233"/>
      <c r="WPW364" s="233"/>
      <c r="WPX364" s="233"/>
      <c r="WPY364" s="233"/>
      <c r="WPZ364" s="233"/>
      <c r="WQA364" s="233"/>
      <c r="WQB364" s="233"/>
      <c r="WQC364" s="233"/>
      <c r="WQD364" s="233"/>
      <c r="WQE364" s="233"/>
      <c r="WQF364" s="233"/>
      <c r="WQG364" s="233"/>
      <c r="WQH364" s="233"/>
      <c r="WQI364" s="233"/>
      <c r="WQJ364" s="233"/>
      <c r="WQK364" s="233"/>
      <c r="WQL364" s="233"/>
      <c r="WQM364" s="233"/>
      <c r="WQN364" s="233"/>
      <c r="WQO364" s="233"/>
      <c r="WQP364" s="233"/>
      <c r="WQQ364" s="233"/>
      <c r="WQR364" s="233"/>
      <c r="WQS364" s="233"/>
      <c r="WQT364" s="233"/>
      <c r="WQU364" s="233"/>
      <c r="WQV364" s="233"/>
      <c r="WQW364" s="233"/>
      <c r="WQX364" s="233"/>
      <c r="WQY364" s="233"/>
      <c r="WQZ364" s="233"/>
      <c r="WRA364" s="233"/>
      <c r="WRB364" s="233"/>
      <c r="WRC364" s="233"/>
      <c r="WRD364" s="233"/>
      <c r="WRE364" s="233"/>
      <c r="WRF364" s="233"/>
      <c r="WRG364" s="233"/>
      <c r="WRH364" s="233"/>
      <c r="WRI364" s="233"/>
      <c r="WRJ364" s="233"/>
      <c r="WRK364" s="233"/>
      <c r="WRL364" s="233"/>
      <c r="WRM364" s="233"/>
      <c r="WRN364" s="233"/>
      <c r="WRO364" s="233"/>
      <c r="WRP364" s="233"/>
      <c r="WRQ364" s="233"/>
      <c r="WRR364" s="233"/>
      <c r="WRS364" s="233"/>
      <c r="WRT364" s="233"/>
      <c r="WRU364" s="233"/>
      <c r="WRV364" s="233"/>
      <c r="WRW364" s="233"/>
      <c r="WRX364" s="233"/>
      <c r="WRY364" s="233"/>
      <c r="WRZ364" s="233"/>
      <c r="WSA364" s="233"/>
      <c r="WSB364" s="233"/>
      <c r="WSC364" s="233"/>
      <c r="WSD364" s="233"/>
      <c r="WSE364" s="233"/>
      <c r="WSF364" s="233"/>
      <c r="WSG364" s="233"/>
      <c r="WSH364" s="233"/>
      <c r="WSI364" s="233"/>
      <c r="WSJ364" s="233"/>
      <c r="WSK364" s="233"/>
      <c r="WSL364" s="233"/>
      <c r="WSM364" s="233"/>
      <c r="WSN364" s="233"/>
      <c r="WSO364" s="233"/>
      <c r="WSP364" s="233"/>
      <c r="WSQ364" s="233"/>
      <c r="WSR364" s="233"/>
      <c r="WSS364" s="233"/>
      <c r="WST364" s="233"/>
      <c r="WSU364" s="233"/>
      <c r="WSV364" s="233"/>
      <c r="WSW364" s="233"/>
      <c r="WSX364" s="233"/>
      <c r="WSY364" s="233"/>
      <c r="WSZ364" s="233"/>
      <c r="WTA364" s="233"/>
      <c r="WTB364" s="233"/>
      <c r="WTC364" s="233"/>
      <c r="WTD364" s="233"/>
      <c r="WTE364" s="233"/>
      <c r="WTF364" s="233"/>
      <c r="WTG364" s="233"/>
      <c r="WTH364" s="233"/>
      <c r="WTI364" s="233"/>
      <c r="WTJ364" s="233"/>
      <c r="WTK364" s="233"/>
      <c r="WTL364" s="233"/>
      <c r="WTM364" s="233"/>
      <c r="WTN364" s="233"/>
      <c r="WTO364" s="233"/>
      <c r="WTP364" s="233"/>
      <c r="WTQ364" s="233"/>
      <c r="WTR364" s="233"/>
      <c r="WTS364" s="233"/>
      <c r="WTT364" s="233"/>
      <c r="WTU364" s="233"/>
      <c r="WTV364" s="233"/>
      <c r="WTW364" s="233"/>
      <c r="WTX364" s="233"/>
      <c r="WTY364" s="233"/>
      <c r="WTZ364" s="233"/>
      <c r="WUA364" s="233"/>
      <c r="WUB364" s="233"/>
      <c r="WUC364" s="233"/>
      <c r="WUD364" s="233"/>
      <c r="WUE364" s="233"/>
      <c r="WUF364" s="233"/>
      <c r="WUG364" s="233"/>
      <c r="WUH364" s="233"/>
      <c r="WUI364" s="233"/>
      <c r="WUJ364" s="233"/>
      <c r="WUK364" s="233"/>
      <c r="WUL364" s="233"/>
      <c r="WUM364" s="233"/>
      <c r="WUN364" s="233"/>
      <c r="WUO364" s="233"/>
      <c r="WUP364" s="233"/>
      <c r="WUQ364" s="233"/>
      <c r="WUR364" s="233"/>
      <c r="WUS364" s="233"/>
      <c r="WUT364" s="233"/>
      <c r="WUU364" s="233"/>
      <c r="WUV364" s="233"/>
      <c r="WUW364" s="233"/>
      <c r="WUX364" s="233"/>
      <c r="WUY364" s="233"/>
      <c r="WUZ364" s="233"/>
      <c r="WVA364" s="233"/>
      <c r="WVB364" s="233"/>
      <c r="WVC364" s="233"/>
      <c r="WVD364" s="233"/>
      <c r="WVE364" s="233"/>
      <c r="WVF364" s="233"/>
      <c r="WVG364" s="233"/>
      <c r="WVH364" s="233"/>
      <c r="WVI364" s="233"/>
      <c r="WVJ364" s="233"/>
      <c r="WVK364" s="233"/>
      <c r="WVL364" s="233"/>
      <c r="WVM364" s="233"/>
      <c r="WVN364" s="233"/>
      <c r="WVO364" s="233"/>
      <c r="WVP364" s="233"/>
      <c r="WVQ364" s="233"/>
      <c r="WVR364" s="233"/>
      <c r="WVS364" s="233"/>
      <c r="WVT364" s="233"/>
      <c r="WVU364" s="233"/>
      <c r="WVV364" s="233"/>
      <c r="WVW364" s="233"/>
      <c r="WVX364" s="233"/>
      <c r="WVY364" s="233"/>
      <c r="WVZ364" s="233"/>
      <c r="WWA364" s="233"/>
      <c r="WWB364" s="233"/>
      <c r="WWC364" s="233"/>
      <c r="WWD364" s="233"/>
      <c r="WWE364" s="233"/>
      <c r="WWF364" s="233"/>
      <c r="WWG364" s="233"/>
      <c r="WWH364" s="233"/>
      <c r="WWI364" s="233"/>
      <c r="WWJ364" s="233"/>
      <c r="WWK364" s="233"/>
      <c r="WWL364" s="233"/>
      <c r="WWM364" s="233"/>
      <c r="WWN364" s="233"/>
      <c r="WWO364" s="233"/>
      <c r="WWP364" s="233"/>
      <c r="WWQ364" s="233"/>
      <c r="WWR364" s="233"/>
      <c r="WWS364" s="233"/>
      <c r="WWT364" s="233"/>
      <c r="WWU364" s="233"/>
      <c r="WWV364" s="233"/>
      <c r="WWW364" s="233"/>
      <c r="WWX364" s="233"/>
      <c r="WWY364" s="233"/>
      <c r="WWZ364" s="233"/>
      <c r="WXA364" s="233"/>
      <c r="WXB364" s="233"/>
      <c r="WXC364" s="233"/>
      <c r="WXD364" s="233"/>
      <c r="WXE364" s="233"/>
      <c r="WXF364" s="233"/>
      <c r="WXG364" s="233"/>
      <c r="WXH364" s="233"/>
      <c r="WXI364" s="233"/>
      <c r="WXJ364" s="233"/>
      <c r="WXK364" s="233"/>
      <c r="WXL364" s="233"/>
      <c r="WXM364" s="233"/>
      <c r="WXN364" s="233"/>
      <c r="WXO364" s="233"/>
      <c r="WXP364" s="233"/>
      <c r="WXQ364" s="233"/>
      <c r="WXR364" s="233"/>
      <c r="WXS364" s="233"/>
      <c r="WXT364" s="233"/>
      <c r="WXU364" s="233"/>
      <c r="WXV364" s="233"/>
      <c r="WXW364" s="233"/>
      <c r="WXX364" s="233"/>
      <c r="WXY364" s="233"/>
      <c r="WXZ364" s="233"/>
      <c r="WYA364" s="233"/>
      <c r="WYB364" s="233"/>
      <c r="WYC364" s="233"/>
      <c r="WYD364" s="233"/>
      <c r="WYE364" s="233"/>
      <c r="WYF364" s="233"/>
      <c r="WYG364" s="233"/>
      <c r="WYH364" s="233"/>
      <c r="WYI364" s="233"/>
      <c r="WYJ364" s="233"/>
      <c r="WYK364" s="233"/>
      <c r="WYL364" s="233"/>
      <c r="WYM364" s="233"/>
      <c r="WYN364" s="233"/>
      <c r="WYO364" s="233"/>
      <c r="WYP364" s="233"/>
      <c r="WYQ364" s="233"/>
      <c r="WYR364" s="233"/>
      <c r="WYS364" s="233"/>
      <c r="WYT364" s="233"/>
      <c r="WYU364" s="233"/>
      <c r="WYV364" s="233"/>
      <c r="WYW364" s="233"/>
      <c r="WYX364" s="233"/>
      <c r="WYY364" s="233"/>
      <c r="WYZ364" s="233"/>
      <c r="WZA364" s="233"/>
      <c r="WZB364" s="233"/>
      <c r="WZC364" s="233"/>
      <c r="WZD364" s="233"/>
      <c r="WZE364" s="233"/>
      <c r="WZF364" s="233"/>
      <c r="WZG364" s="233"/>
      <c r="WZH364" s="233"/>
      <c r="WZI364" s="233"/>
      <c r="WZJ364" s="233"/>
      <c r="WZK364" s="233"/>
      <c r="WZL364" s="233"/>
      <c r="WZM364" s="233"/>
      <c r="WZN364" s="233"/>
      <c r="WZO364" s="233"/>
      <c r="WZP364" s="233"/>
      <c r="WZQ364" s="233"/>
      <c r="WZR364" s="233"/>
      <c r="WZS364" s="233"/>
      <c r="WZT364" s="233"/>
      <c r="WZU364" s="233"/>
      <c r="WZV364" s="233"/>
      <c r="WZW364" s="233"/>
      <c r="WZX364" s="233"/>
      <c r="WZY364" s="233"/>
      <c r="WZZ364" s="233"/>
      <c r="XAA364" s="233"/>
      <c r="XAB364" s="233"/>
      <c r="XAC364" s="233"/>
      <c r="XAD364" s="233"/>
      <c r="XAE364" s="233"/>
      <c r="XAF364" s="233"/>
      <c r="XAG364" s="233"/>
      <c r="XAH364" s="233"/>
      <c r="XAI364" s="233"/>
      <c r="XAJ364" s="233"/>
      <c r="XAK364" s="233"/>
      <c r="XAL364" s="233"/>
      <c r="XAM364" s="233"/>
      <c r="XAN364" s="233"/>
      <c r="XAO364" s="233"/>
      <c r="XAP364" s="233"/>
      <c r="XAQ364" s="233"/>
      <c r="XAR364" s="233"/>
      <c r="XAS364" s="233"/>
      <c r="XAT364" s="233"/>
      <c r="XAU364" s="233"/>
      <c r="XAV364" s="233"/>
      <c r="XAW364" s="233"/>
      <c r="XAX364" s="233"/>
      <c r="XAY364" s="233"/>
      <c r="XAZ364" s="233"/>
      <c r="XBA364" s="233"/>
      <c r="XBB364" s="233"/>
      <c r="XBC364" s="233"/>
      <c r="XBD364" s="233"/>
      <c r="XBE364" s="233"/>
      <c r="XBF364" s="233"/>
      <c r="XBG364" s="233"/>
      <c r="XBH364" s="233"/>
      <c r="XBI364" s="233"/>
      <c r="XBJ364" s="233"/>
      <c r="XBK364" s="233"/>
      <c r="XBL364" s="233"/>
      <c r="XBM364" s="233"/>
      <c r="XBN364" s="233"/>
      <c r="XBO364" s="233"/>
      <c r="XBP364" s="233"/>
      <c r="XBQ364" s="233"/>
      <c r="XBR364" s="233"/>
      <c r="XBS364" s="233"/>
      <c r="XBT364" s="233"/>
      <c r="XBU364" s="233"/>
      <c r="XBV364" s="233"/>
      <c r="XBW364" s="233"/>
      <c r="XBX364" s="233"/>
      <c r="XBY364" s="233"/>
      <c r="XBZ364" s="233"/>
      <c r="XCA364" s="233"/>
      <c r="XCB364" s="233"/>
      <c r="XCC364" s="233"/>
      <c r="XCD364" s="233"/>
      <c r="XCE364" s="233"/>
      <c r="XCF364" s="233"/>
      <c r="XCG364" s="233"/>
      <c r="XCH364" s="233"/>
      <c r="XCI364" s="233"/>
      <c r="XCJ364" s="233"/>
      <c r="XCK364" s="233"/>
      <c r="XCL364" s="233"/>
      <c r="XCM364" s="233"/>
      <c r="XCN364" s="233"/>
      <c r="XCO364" s="233"/>
      <c r="XCP364" s="233"/>
      <c r="XCQ364" s="233"/>
      <c r="XCR364" s="233"/>
      <c r="XCS364" s="233"/>
      <c r="XCT364" s="233"/>
      <c r="XCU364" s="233"/>
      <c r="XCV364" s="233"/>
      <c r="XCW364" s="233"/>
      <c r="XCX364" s="233"/>
      <c r="XCY364" s="233"/>
      <c r="XCZ364" s="233"/>
      <c r="XDA364" s="233"/>
      <c r="XDB364" s="233"/>
      <c r="XDC364" s="233"/>
      <c r="XDD364" s="233"/>
      <c r="XDE364" s="233"/>
      <c r="XDF364" s="233"/>
      <c r="XDG364" s="233"/>
      <c r="XDH364" s="233"/>
      <c r="XDI364" s="233"/>
      <c r="XDJ364" s="233"/>
      <c r="XDK364" s="233"/>
      <c r="XDL364" s="233"/>
      <c r="XDM364" s="233"/>
      <c r="XDN364" s="233"/>
      <c r="XDO364" s="233"/>
      <c r="XDP364" s="233"/>
      <c r="XDQ364" s="233"/>
      <c r="XDR364" s="233"/>
      <c r="XDS364" s="233"/>
      <c r="XDT364" s="233"/>
      <c r="XDU364" s="233"/>
      <c r="XDV364" s="233"/>
      <c r="XDW364" s="233"/>
      <c r="XDX364" s="233"/>
      <c r="XDY364" s="233"/>
      <c r="XDZ364" s="233"/>
      <c r="XEA364" s="233"/>
      <c r="XEB364" s="233"/>
      <c r="XEC364" s="233"/>
      <c r="XED364" s="233"/>
      <c r="XEE364" s="233"/>
      <c r="XEF364" s="233"/>
      <c r="XEG364" s="233"/>
      <c r="XEH364" s="233"/>
      <c r="XEI364" s="233"/>
      <c r="XEJ364" s="233"/>
      <c r="XEK364" s="233"/>
      <c r="XEL364" s="233"/>
      <c r="XEM364" s="233"/>
      <c r="XEN364" s="233"/>
      <c r="XEO364" s="233"/>
      <c r="XEP364" s="233"/>
      <c r="XEQ364" s="233"/>
      <c r="XER364" s="233"/>
      <c r="XES364" s="233"/>
      <c r="XET364" s="233"/>
      <c r="XEU364" s="233"/>
      <c r="XEV364" s="233"/>
      <c r="XEW364" s="233"/>
      <c r="XEX364" s="233"/>
      <c r="XEY364" s="233"/>
      <c r="XEZ364" s="233"/>
      <c r="XFA364" s="233"/>
      <c r="XFB364" s="233"/>
      <c r="XFC364" s="233"/>
      <c r="XFD364" s="233"/>
    </row>
    <row r="365" spans="1:16384">
      <c r="A365" s="828" t="s">
        <v>1727</v>
      </c>
    </row>
    <row r="366" spans="1:16384" ht="15.75" thickBot="1">
      <c r="A366" s="904" t="s">
        <v>1726</v>
      </c>
      <c r="B366" s="905"/>
      <c r="C366" s="905"/>
      <c r="D366" s="905"/>
      <c r="E366" s="905"/>
      <c r="F366" s="905"/>
    </row>
    <row r="367" spans="1:16384" ht="15.75" thickBot="1">
      <c r="A367" s="906" t="s">
        <v>329</v>
      </c>
      <c r="B367" s="908" t="s">
        <v>461</v>
      </c>
      <c r="C367" s="909"/>
      <c r="D367" s="909"/>
      <c r="E367" s="909" t="s">
        <v>462</v>
      </c>
      <c r="F367" s="909"/>
    </row>
    <row r="368" spans="1:16384">
      <c r="A368" s="907"/>
      <c r="B368" s="838" t="s">
        <v>463</v>
      </c>
      <c r="C368" s="831" t="s">
        <v>469</v>
      </c>
      <c r="D368" s="832" t="s">
        <v>470</v>
      </c>
      <c r="E368" s="830" t="s">
        <v>466</v>
      </c>
      <c r="F368" s="832" t="s">
        <v>467</v>
      </c>
    </row>
    <row r="369" spans="1:6">
      <c r="A369" s="840" t="s">
        <v>545</v>
      </c>
      <c r="B369" s="829" t="s">
        <v>546</v>
      </c>
      <c r="C369" s="811" t="s">
        <v>547</v>
      </c>
      <c r="D369" s="834" t="s">
        <v>548</v>
      </c>
      <c r="E369" s="833" t="s">
        <v>549</v>
      </c>
      <c r="F369" s="834" t="s">
        <v>550</v>
      </c>
    </row>
    <row r="370" spans="1:6" ht="15.75" thickBot="1">
      <c r="A370" s="841"/>
      <c r="B370" s="839">
        <f>SUM(B369/A369)</f>
        <v>0.18159203980099503</v>
      </c>
      <c r="C370" s="836">
        <f>SUM(C369/A369)</f>
        <v>0.36981757877280264</v>
      </c>
      <c r="D370" s="837">
        <f>SUM(D369/A369)</f>
        <v>0.44859038142620233</v>
      </c>
      <c r="E370" s="835">
        <f>SUM(E369/A369)</f>
        <v>0.19320066334991709</v>
      </c>
      <c r="F370" s="837">
        <f>SUM(F369/A369)</f>
        <v>0.80679933665008297</v>
      </c>
    </row>
    <row r="373" spans="1:6">
      <c r="A373" s="6" t="s">
        <v>1705</v>
      </c>
      <c r="B373" s="6"/>
    </row>
    <row r="374" spans="1:6">
      <c r="A374" s="6" t="s">
        <v>1706</v>
      </c>
      <c r="B374" s="6"/>
    </row>
    <row r="375" spans="1:6">
      <c r="A375" s="6" t="s">
        <v>1729</v>
      </c>
      <c r="B375" s="6"/>
    </row>
    <row r="376" spans="1:6" ht="84.75" customHeight="1">
      <c r="A376" s="724" t="s">
        <v>330</v>
      </c>
      <c r="B376" s="724" t="s">
        <v>1</v>
      </c>
      <c r="C376" s="95" t="s">
        <v>593</v>
      </c>
      <c r="D376" s="843" t="s">
        <v>606</v>
      </c>
      <c r="E376" s="33" t="s">
        <v>293</v>
      </c>
    </row>
    <row r="377" spans="1:6">
      <c r="A377" s="10" t="s">
        <v>82</v>
      </c>
      <c r="B377" s="249" t="s">
        <v>665</v>
      </c>
      <c r="C377" s="49">
        <v>2892</v>
      </c>
      <c r="D377" s="10">
        <v>13</v>
      </c>
      <c r="E377" s="848">
        <f>SUM(D377/C377*1000)</f>
        <v>4.4951590594744122</v>
      </c>
    </row>
    <row r="378" spans="1:6">
      <c r="A378" s="10" t="s">
        <v>4</v>
      </c>
      <c r="B378" s="249" t="s">
        <v>667</v>
      </c>
      <c r="C378" s="49">
        <v>9763</v>
      </c>
      <c r="D378" s="10">
        <v>27</v>
      </c>
      <c r="E378" s="780">
        <f t="shared" ref="E378:E402" si="6">SUM(D378/C378*1000)</f>
        <v>2.7655433780600225</v>
      </c>
    </row>
    <row r="379" spans="1:6">
      <c r="A379" s="10" t="s">
        <v>5</v>
      </c>
      <c r="B379" s="249" t="s">
        <v>669</v>
      </c>
      <c r="C379" s="49">
        <v>21560</v>
      </c>
      <c r="D379" s="10">
        <v>48</v>
      </c>
      <c r="E379" s="780">
        <f t="shared" si="6"/>
        <v>2.2263450834879408</v>
      </c>
    </row>
    <row r="380" spans="1:6">
      <c r="A380" s="10" t="s">
        <v>6</v>
      </c>
      <c r="B380" s="249" t="s">
        <v>671</v>
      </c>
      <c r="C380" s="49">
        <v>19022</v>
      </c>
      <c r="D380" s="10">
        <v>51</v>
      </c>
      <c r="E380" s="780">
        <f t="shared" si="6"/>
        <v>2.6811060876879402</v>
      </c>
    </row>
    <row r="381" spans="1:6">
      <c r="A381" s="10" t="s">
        <v>7</v>
      </c>
      <c r="B381" s="249" t="s">
        <v>673</v>
      </c>
      <c r="C381" s="49">
        <v>17462</v>
      </c>
      <c r="D381" s="10">
        <v>22</v>
      </c>
      <c r="E381" s="847">
        <f t="shared" si="6"/>
        <v>1.259878593517352</v>
      </c>
    </row>
    <row r="382" spans="1:6">
      <c r="A382" s="10" t="s">
        <v>8</v>
      </c>
      <c r="B382" s="249" t="s">
        <v>675</v>
      </c>
      <c r="C382" s="49">
        <v>8172</v>
      </c>
      <c r="D382" s="10">
        <v>13</v>
      </c>
      <c r="E382" s="847">
        <f t="shared" si="6"/>
        <v>1.5907978463044541</v>
      </c>
    </row>
    <row r="383" spans="1:6">
      <c r="A383" s="10" t="s">
        <v>9</v>
      </c>
      <c r="B383" s="249" t="s">
        <v>677</v>
      </c>
      <c r="C383" s="49">
        <v>14756</v>
      </c>
      <c r="D383" s="10">
        <v>28</v>
      </c>
      <c r="E383" s="780">
        <f t="shared" si="6"/>
        <v>1.8975332068311195</v>
      </c>
    </row>
    <row r="384" spans="1:6">
      <c r="A384" s="10" t="s">
        <v>11</v>
      </c>
      <c r="B384" s="249" t="s">
        <v>679</v>
      </c>
      <c r="C384" s="49">
        <v>11057</v>
      </c>
      <c r="D384" s="10">
        <v>9</v>
      </c>
      <c r="E384" s="845">
        <f t="shared" si="6"/>
        <v>0.81396400470290309</v>
      </c>
    </row>
    <row r="385" spans="1:5">
      <c r="A385" s="10" t="s">
        <v>12</v>
      </c>
      <c r="B385" s="249" t="s">
        <v>681</v>
      </c>
      <c r="C385" s="49">
        <v>8027</v>
      </c>
      <c r="D385" s="10">
        <v>25</v>
      </c>
      <c r="E385" s="780">
        <f t="shared" si="6"/>
        <v>3.1144886009717205</v>
      </c>
    </row>
    <row r="386" spans="1:5">
      <c r="A386" s="10" t="s">
        <v>13</v>
      </c>
      <c r="B386" s="249" t="s">
        <v>683</v>
      </c>
      <c r="C386" s="49">
        <v>12808</v>
      </c>
      <c r="D386" s="10">
        <v>37</v>
      </c>
      <c r="E386" s="780">
        <f t="shared" si="6"/>
        <v>2.8888194878201126</v>
      </c>
    </row>
    <row r="387" spans="1:5">
      <c r="A387" s="10" t="s">
        <v>14</v>
      </c>
      <c r="B387" s="249" t="s">
        <v>685</v>
      </c>
      <c r="C387" s="49">
        <v>22175</v>
      </c>
      <c r="D387" s="10">
        <v>88</v>
      </c>
      <c r="E387" s="780">
        <f t="shared" si="6"/>
        <v>3.9684329199549038</v>
      </c>
    </row>
    <row r="388" spans="1:5">
      <c r="A388" s="10" t="s">
        <v>15</v>
      </c>
      <c r="B388" s="249" t="s">
        <v>687</v>
      </c>
      <c r="C388" s="49">
        <v>8208</v>
      </c>
      <c r="D388" s="10">
        <v>20</v>
      </c>
      <c r="E388" s="780">
        <f t="shared" si="6"/>
        <v>2.4366471734892787</v>
      </c>
    </row>
    <row r="389" spans="1:5">
      <c r="A389" s="10" t="s">
        <v>16</v>
      </c>
      <c r="B389" s="249" t="s">
        <v>689</v>
      </c>
      <c r="C389" s="842">
        <v>8239</v>
      </c>
      <c r="D389" s="10">
        <v>37</v>
      </c>
      <c r="E389" s="848">
        <f t="shared" si="6"/>
        <v>4.490836266537201</v>
      </c>
    </row>
    <row r="390" spans="1:5">
      <c r="A390" s="10" t="s">
        <v>17</v>
      </c>
      <c r="B390" s="249" t="s">
        <v>691</v>
      </c>
      <c r="C390" s="49">
        <v>11330</v>
      </c>
      <c r="D390" s="10">
        <v>35</v>
      </c>
      <c r="E390" s="780">
        <f t="shared" si="6"/>
        <v>3.0891438658428951</v>
      </c>
    </row>
    <row r="391" spans="1:5" ht="25.5">
      <c r="A391" s="10" t="s">
        <v>18</v>
      </c>
      <c r="B391" s="249" t="s">
        <v>693</v>
      </c>
      <c r="C391" s="49">
        <v>12251</v>
      </c>
      <c r="D391" s="10">
        <v>35</v>
      </c>
      <c r="E391" s="780">
        <f t="shared" si="6"/>
        <v>2.8569096400293854</v>
      </c>
    </row>
    <row r="392" spans="1:5">
      <c r="A392" s="10" t="s">
        <v>19</v>
      </c>
      <c r="B392" s="249" t="s">
        <v>695</v>
      </c>
      <c r="C392" s="842">
        <v>24865</v>
      </c>
      <c r="D392" s="10">
        <v>84</v>
      </c>
      <c r="E392" s="780">
        <f t="shared" si="6"/>
        <v>3.3782425095515785</v>
      </c>
    </row>
    <row r="393" spans="1:5">
      <c r="A393" s="10" t="s">
        <v>20</v>
      </c>
      <c r="B393" s="249" t="s">
        <v>697</v>
      </c>
      <c r="C393" s="49">
        <v>14430</v>
      </c>
      <c r="D393" s="10">
        <v>59</v>
      </c>
      <c r="E393" s="848">
        <f t="shared" si="6"/>
        <v>4.0887040887040884</v>
      </c>
    </row>
    <row r="394" spans="1:5">
      <c r="A394" s="10" t="s">
        <v>21</v>
      </c>
      <c r="B394" s="249" t="s">
        <v>699</v>
      </c>
      <c r="C394" s="49">
        <v>15858</v>
      </c>
      <c r="D394" s="10">
        <v>85</v>
      </c>
      <c r="E394" s="846">
        <f t="shared" si="6"/>
        <v>5.3600706268129654</v>
      </c>
    </row>
    <row r="395" spans="1:5">
      <c r="A395" s="10" t="s">
        <v>22</v>
      </c>
      <c r="B395" s="249" t="s">
        <v>701</v>
      </c>
      <c r="C395" s="49">
        <v>8413</v>
      </c>
      <c r="D395" s="10">
        <v>29</v>
      </c>
      <c r="E395" s="780">
        <f t="shared" si="6"/>
        <v>3.4470462379650542</v>
      </c>
    </row>
    <row r="396" spans="1:5">
      <c r="A396" s="10" t="s">
        <v>23</v>
      </c>
      <c r="B396" s="249" t="s">
        <v>703</v>
      </c>
      <c r="C396" s="49">
        <v>6448</v>
      </c>
      <c r="D396" s="10">
        <v>18</v>
      </c>
      <c r="E396" s="780">
        <f t="shared" si="6"/>
        <v>2.791563275434243</v>
      </c>
    </row>
    <row r="397" spans="1:5">
      <c r="A397" s="10" t="s">
        <v>10</v>
      </c>
      <c r="B397" s="249" t="s">
        <v>705</v>
      </c>
      <c r="C397" s="49">
        <v>3497</v>
      </c>
      <c r="D397" s="10">
        <v>9</v>
      </c>
      <c r="E397" s="780">
        <f t="shared" si="6"/>
        <v>2.5736345438947668</v>
      </c>
    </row>
    <row r="398" spans="1:5">
      <c r="A398" s="10" t="s">
        <v>229</v>
      </c>
      <c r="B398" s="15" t="s">
        <v>24</v>
      </c>
      <c r="C398" s="49">
        <v>11765</v>
      </c>
      <c r="D398" s="10">
        <v>12</v>
      </c>
      <c r="E398" s="847">
        <f t="shared" si="6"/>
        <v>1.0199745006374841</v>
      </c>
    </row>
    <row r="399" spans="1:5">
      <c r="A399" s="10" t="s">
        <v>230</v>
      </c>
      <c r="B399" s="15" t="s">
        <v>25</v>
      </c>
      <c r="C399" s="49">
        <v>12084</v>
      </c>
      <c r="D399" s="10">
        <v>35</v>
      </c>
      <c r="E399" s="780">
        <f t="shared" si="6"/>
        <v>2.896391923204237</v>
      </c>
    </row>
    <row r="400" spans="1:5">
      <c r="A400" s="10" t="s">
        <v>231</v>
      </c>
      <c r="B400" s="15" t="s">
        <v>26</v>
      </c>
      <c r="C400" s="49">
        <v>40322</v>
      </c>
      <c r="D400" s="10">
        <v>112</v>
      </c>
      <c r="E400" s="780">
        <f t="shared" si="6"/>
        <v>2.7776399980159714</v>
      </c>
    </row>
    <row r="401" spans="1:7">
      <c r="A401" s="10" t="s">
        <v>232</v>
      </c>
      <c r="B401" s="252" t="s">
        <v>27</v>
      </c>
      <c r="C401" s="49">
        <v>8891</v>
      </c>
      <c r="D401" s="10">
        <v>37</v>
      </c>
      <c r="E401" s="848">
        <f t="shared" si="6"/>
        <v>4.1615116409852666</v>
      </c>
    </row>
    <row r="402" spans="1:7">
      <c r="A402" s="3" t="s">
        <v>260</v>
      </c>
      <c r="B402" s="3" t="s">
        <v>710</v>
      </c>
      <c r="C402" s="49">
        <f>SUM(C377:C401)</f>
        <v>334295</v>
      </c>
      <c r="D402" s="34">
        <v>968</v>
      </c>
      <c r="E402" s="780">
        <f t="shared" si="6"/>
        <v>2.8956460611136872</v>
      </c>
    </row>
    <row r="404" spans="1:7">
      <c r="A404" s="572" t="s">
        <v>1730</v>
      </c>
    </row>
    <row r="405" spans="1:7">
      <c r="A405" s="33" t="s">
        <v>1697</v>
      </c>
      <c r="B405" s="33" t="s">
        <v>1696</v>
      </c>
      <c r="C405" s="33" t="s">
        <v>1698</v>
      </c>
      <c r="D405" s="33" t="s">
        <v>1731</v>
      </c>
      <c r="E405" s="33" t="s">
        <v>1732</v>
      </c>
    </row>
    <row r="406" spans="1:7">
      <c r="A406" s="780">
        <f>MIN(E377:E401)</f>
        <v>0.81396400470290309</v>
      </c>
      <c r="B406" s="780">
        <f>AVERAGE(E377:E401)</f>
        <v>2.9228153823966916</v>
      </c>
      <c r="C406" s="780">
        <f>MAX(E377:E401)</f>
        <v>5.3600706268129654</v>
      </c>
      <c r="D406" s="780">
        <f>STDEV(E377:E401)</f>
        <v>1.1186802200413897</v>
      </c>
      <c r="E406" s="33" t="s">
        <v>1733</v>
      </c>
      <c r="F406" s="844"/>
      <c r="G406" s="844"/>
    </row>
  </sheetData>
  <mergeCells count="33">
    <mergeCell ref="C268:H268"/>
    <mergeCell ref="C269:C270"/>
    <mergeCell ref="D269:F269"/>
    <mergeCell ref="G269:H269"/>
    <mergeCell ref="A336:B336"/>
    <mergeCell ref="A297:B297"/>
    <mergeCell ref="A307:A309"/>
    <mergeCell ref="B307:B309"/>
    <mergeCell ref="C307:H307"/>
    <mergeCell ref="C308:C309"/>
    <mergeCell ref="D308:F308"/>
    <mergeCell ref="G308:H308"/>
    <mergeCell ref="A229:A231"/>
    <mergeCell ref="B229:B231"/>
    <mergeCell ref="A258:B258"/>
    <mergeCell ref="A268:A270"/>
    <mergeCell ref="B268:B270"/>
    <mergeCell ref="B5:B6"/>
    <mergeCell ref="C5:D5"/>
    <mergeCell ref="A131:A135"/>
    <mergeCell ref="A366:F366"/>
    <mergeCell ref="A367:A368"/>
    <mergeCell ref="B367:D367"/>
    <mergeCell ref="E367:F367"/>
    <mergeCell ref="C229:H229"/>
    <mergeCell ref="C230:C231"/>
    <mergeCell ref="D230:F230"/>
    <mergeCell ref="G230:H230"/>
    <mergeCell ref="A4:A6"/>
    <mergeCell ref="B4:D4"/>
    <mergeCell ref="A139:A163"/>
    <mergeCell ref="A167:A179"/>
    <mergeCell ref="A183:A207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sqref="A1:A2"/>
    </sheetView>
  </sheetViews>
  <sheetFormatPr defaultRowHeight="15"/>
  <cols>
    <col min="1" max="1" width="22.140625" style="12" customWidth="1"/>
    <col min="2" max="2" width="27" style="12" customWidth="1"/>
    <col min="3" max="16384" width="9.140625" style="12"/>
  </cols>
  <sheetData>
    <row r="1" spans="1:7">
      <c r="A1" s="6" t="s">
        <v>254</v>
      </c>
    </row>
    <row r="2" spans="1:7">
      <c r="A2" s="6" t="s">
        <v>256</v>
      </c>
    </row>
    <row r="3" spans="1:7">
      <c r="A3" s="12" t="s">
        <v>351</v>
      </c>
    </row>
    <row r="5" spans="1:7">
      <c r="A5" s="217" t="s">
        <v>330</v>
      </c>
      <c r="B5" s="217" t="s">
        <v>331</v>
      </c>
      <c r="C5" s="34" t="s">
        <v>2</v>
      </c>
      <c r="D5" s="65" t="s">
        <v>181</v>
      </c>
      <c r="E5" s="34" t="s">
        <v>182</v>
      </c>
      <c r="F5" s="34" t="s">
        <v>183</v>
      </c>
      <c r="G5" s="34" t="s">
        <v>184</v>
      </c>
    </row>
    <row r="6" spans="1:7">
      <c r="A6" s="15" t="s">
        <v>82</v>
      </c>
      <c r="B6" s="15" t="s">
        <v>3</v>
      </c>
      <c r="C6" s="15">
        <v>1</v>
      </c>
      <c r="D6" s="762"/>
      <c r="E6" s="15"/>
      <c r="F6" s="15">
        <v>1</v>
      </c>
      <c r="G6" s="15"/>
    </row>
    <row r="7" spans="1:7">
      <c r="A7" s="15" t="s">
        <v>4</v>
      </c>
      <c r="B7" s="15" t="s">
        <v>88</v>
      </c>
      <c r="C7" s="15">
        <v>127</v>
      </c>
      <c r="D7" s="762">
        <v>1</v>
      </c>
      <c r="E7" s="15">
        <v>4</v>
      </c>
      <c r="F7" s="15">
        <v>29</v>
      </c>
      <c r="G7" s="15">
        <v>93</v>
      </c>
    </row>
    <row r="8" spans="1:7">
      <c r="A8" s="15" t="s">
        <v>5</v>
      </c>
      <c r="B8" s="15" t="s">
        <v>89</v>
      </c>
      <c r="C8" s="15">
        <v>5</v>
      </c>
      <c r="D8" s="762"/>
      <c r="E8" s="15"/>
      <c r="F8" s="15">
        <v>5</v>
      </c>
      <c r="G8" s="15"/>
    </row>
    <row r="9" spans="1:7">
      <c r="A9" s="15" t="s">
        <v>6</v>
      </c>
      <c r="B9" s="15" t="s">
        <v>90</v>
      </c>
      <c r="C9" s="15">
        <v>64</v>
      </c>
      <c r="D9" s="762"/>
      <c r="E9" s="15">
        <v>7</v>
      </c>
      <c r="F9" s="15">
        <v>46</v>
      </c>
      <c r="G9" s="15">
        <v>12</v>
      </c>
    </row>
    <row r="10" spans="1:7">
      <c r="A10" s="15" t="s">
        <v>8</v>
      </c>
      <c r="B10" s="15" t="s">
        <v>92</v>
      </c>
      <c r="C10" s="15">
        <v>16</v>
      </c>
      <c r="D10" s="762"/>
      <c r="E10" s="15"/>
      <c r="F10" s="15">
        <v>11</v>
      </c>
      <c r="G10" s="15">
        <v>6</v>
      </c>
    </row>
    <row r="11" spans="1:7">
      <c r="A11" s="15" t="s">
        <v>9</v>
      </c>
      <c r="B11" s="15" t="s">
        <v>93</v>
      </c>
      <c r="C11" s="15">
        <v>3</v>
      </c>
      <c r="D11" s="762"/>
      <c r="E11" s="15">
        <v>1</v>
      </c>
      <c r="F11" s="15">
        <v>2</v>
      </c>
      <c r="G11" s="15"/>
    </row>
    <row r="12" spans="1:7">
      <c r="A12" s="15" t="s">
        <v>11</v>
      </c>
      <c r="B12" s="15" t="s">
        <v>94</v>
      </c>
      <c r="C12" s="15">
        <v>2</v>
      </c>
      <c r="D12" s="762"/>
      <c r="E12" s="15">
        <v>1</v>
      </c>
      <c r="F12" s="15">
        <v>1</v>
      </c>
      <c r="G12" s="15"/>
    </row>
    <row r="13" spans="1:7">
      <c r="A13" s="15" t="s">
        <v>12</v>
      </c>
      <c r="B13" s="15" t="s">
        <v>95</v>
      </c>
      <c r="C13" s="15">
        <v>3</v>
      </c>
      <c r="D13" s="762"/>
      <c r="E13" s="15"/>
      <c r="F13" s="15">
        <v>2</v>
      </c>
      <c r="G13" s="15">
        <v>1</v>
      </c>
    </row>
    <row r="14" spans="1:7">
      <c r="A14" s="15" t="s">
        <v>13</v>
      </c>
      <c r="B14" s="15" t="s">
        <v>96</v>
      </c>
      <c r="C14" s="15">
        <v>5</v>
      </c>
      <c r="D14" s="762"/>
      <c r="E14" s="15"/>
      <c r="F14" s="15">
        <v>5</v>
      </c>
      <c r="G14" s="15"/>
    </row>
    <row r="15" spans="1:7">
      <c r="A15" s="15" t="s">
        <v>14</v>
      </c>
      <c r="B15" s="15" t="s">
        <v>97</v>
      </c>
      <c r="C15" s="15">
        <v>1</v>
      </c>
      <c r="D15" s="762"/>
      <c r="E15" s="15"/>
      <c r="F15" s="15">
        <v>1</v>
      </c>
      <c r="G15" s="15"/>
    </row>
    <row r="16" spans="1:7">
      <c r="A16" s="15" t="s">
        <v>15</v>
      </c>
      <c r="B16" s="15" t="s">
        <v>98</v>
      </c>
      <c r="C16" s="15">
        <v>1</v>
      </c>
      <c r="D16" s="762"/>
      <c r="E16" s="15"/>
      <c r="F16" s="15"/>
      <c r="G16" s="15">
        <v>1</v>
      </c>
    </row>
    <row r="17" spans="1:7">
      <c r="A17" s="15" t="s">
        <v>16</v>
      </c>
      <c r="B17" s="15" t="s">
        <v>99</v>
      </c>
      <c r="C17" s="15">
        <v>76</v>
      </c>
      <c r="D17" s="762"/>
      <c r="E17" s="15">
        <v>9</v>
      </c>
      <c r="F17" s="15">
        <v>58</v>
      </c>
      <c r="G17" s="15">
        <v>9</v>
      </c>
    </row>
    <row r="18" spans="1:7">
      <c r="A18" s="15" t="s">
        <v>17</v>
      </c>
      <c r="B18" s="15" t="s">
        <v>100</v>
      </c>
      <c r="C18" s="15">
        <v>6</v>
      </c>
      <c r="D18" s="762"/>
      <c r="E18" s="15">
        <v>1</v>
      </c>
      <c r="F18" s="15">
        <v>4</v>
      </c>
      <c r="G18" s="15">
        <v>1</v>
      </c>
    </row>
    <row r="19" spans="1:7">
      <c r="A19" s="15" t="s">
        <v>18</v>
      </c>
      <c r="B19" s="15" t="s">
        <v>101</v>
      </c>
      <c r="C19" s="15">
        <v>4</v>
      </c>
      <c r="D19" s="762"/>
      <c r="E19" s="15">
        <v>1</v>
      </c>
      <c r="F19" s="15">
        <v>3</v>
      </c>
      <c r="G19" s="15"/>
    </row>
    <row r="20" spans="1:7">
      <c r="A20" s="15" t="s">
        <v>19</v>
      </c>
      <c r="B20" s="15" t="s">
        <v>102</v>
      </c>
      <c r="C20" s="15">
        <v>58</v>
      </c>
      <c r="D20" s="762"/>
      <c r="E20" s="15">
        <v>8</v>
      </c>
      <c r="F20" s="15">
        <v>27</v>
      </c>
      <c r="G20" s="15">
        <v>25</v>
      </c>
    </row>
    <row r="21" spans="1:7">
      <c r="A21" s="15" t="s">
        <v>20</v>
      </c>
      <c r="B21" s="15" t="s">
        <v>103</v>
      </c>
      <c r="C21" s="15">
        <v>1</v>
      </c>
      <c r="D21" s="762"/>
      <c r="E21" s="15"/>
      <c r="F21" s="15"/>
      <c r="G21" s="15">
        <v>1</v>
      </c>
    </row>
    <row r="22" spans="1:7">
      <c r="A22" s="15" t="s">
        <v>22</v>
      </c>
      <c r="B22" s="15" t="s">
        <v>105</v>
      </c>
      <c r="C22" s="15">
        <v>15</v>
      </c>
      <c r="D22" s="762"/>
      <c r="E22" s="15">
        <v>2</v>
      </c>
      <c r="F22" s="15">
        <v>7</v>
      </c>
      <c r="G22" s="15">
        <v>6</v>
      </c>
    </row>
    <row r="23" spans="1:7">
      <c r="A23" s="15" t="s">
        <v>23</v>
      </c>
      <c r="B23" s="15" t="s">
        <v>106</v>
      </c>
      <c r="C23" s="15">
        <v>17</v>
      </c>
      <c r="D23" s="762"/>
      <c r="E23" s="15"/>
      <c r="F23" s="15">
        <v>6</v>
      </c>
      <c r="G23" s="15">
        <v>11</v>
      </c>
    </row>
    <row r="24" spans="1:7">
      <c r="A24" s="15" t="s">
        <v>229</v>
      </c>
      <c r="B24" s="15" t="s">
        <v>24</v>
      </c>
      <c r="C24" s="15">
        <v>1</v>
      </c>
      <c r="D24" s="762"/>
      <c r="E24" s="15">
        <v>1</v>
      </c>
      <c r="F24" s="15"/>
      <c r="G24" s="15"/>
    </row>
    <row r="25" spans="1:7">
      <c r="A25" s="15" t="s">
        <v>230</v>
      </c>
      <c r="B25" s="15" t="s">
        <v>25</v>
      </c>
      <c r="C25" s="15">
        <v>76</v>
      </c>
      <c r="D25" s="762"/>
      <c r="E25" s="15">
        <v>3</v>
      </c>
      <c r="F25" s="15">
        <v>55</v>
      </c>
      <c r="G25" s="15">
        <v>18</v>
      </c>
    </row>
    <row r="26" spans="1:7">
      <c r="A26" s="15" t="s">
        <v>231</v>
      </c>
      <c r="B26" s="15" t="s">
        <v>26</v>
      </c>
      <c r="C26" s="15">
        <v>86</v>
      </c>
      <c r="D26" s="762"/>
      <c r="E26" s="15">
        <v>8</v>
      </c>
      <c r="F26" s="15">
        <v>49</v>
      </c>
      <c r="G26" s="15">
        <v>31</v>
      </c>
    </row>
    <row r="27" spans="1:7">
      <c r="A27" s="15" t="s">
        <v>233</v>
      </c>
      <c r="B27" s="15" t="s">
        <v>108</v>
      </c>
      <c r="C27" s="15">
        <v>4</v>
      </c>
      <c r="D27" s="762"/>
      <c r="E27" s="15"/>
      <c r="F27" s="15">
        <v>2</v>
      </c>
      <c r="G27" s="15">
        <v>2</v>
      </c>
    </row>
    <row r="28" spans="1:7">
      <c r="A28" s="15"/>
      <c r="B28" s="15" t="s">
        <v>28</v>
      </c>
      <c r="C28" s="15">
        <v>572</v>
      </c>
      <c r="D28" s="762">
        <v>1</v>
      </c>
      <c r="E28" s="15">
        <v>46</v>
      </c>
      <c r="F28" s="15">
        <v>314</v>
      </c>
      <c r="G28" s="15">
        <v>217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3"/>
  <sheetViews>
    <sheetView workbookViewId="0">
      <selection sqref="A1:A2"/>
    </sheetView>
  </sheetViews>
  <sheetFormatPr defaultRowHeight="15"/>
  <cols>
    <col min="1" max="1" width="12.140625" style="12" customWidth="1"/>
    <col min="2" max="2" width="27" style="12" customWidth="1"/>
    <col min="3" max="3" width="7.7109375" style="12" customWidth="1"/>
    <col min="4" max="4" width="10.5703125" style="12" customWidth="1"/>
    <col min="5" max="5" width="8" style="12" customWidth="1"/>
    <col min="6" max="6" width="8.5703125" style="12" customWidth="1"/>
    <col min="7" max="7" width="9.28515625" style="12" customWidth="1"/>
    <col min="8" max="8" width="8.28515625" style="12" customWidth="1"/>
    <col min="9" max="9" width="11.140625" style="12" customWidth="1"/>
    <col min="10" max="20" width="9.140625" style="12"/>
    <col min="21" max="21" width="33.7109375" style="12" customWidth="1"/>
    <col min="22" max="26" width="9.140625" style="12"/>
    <col min="27" max="27" width="22.7109375" style="12" customWidth="1"/>
    <col min="28" max="38" width="9.140625" style="12"/>
    <col min="39" max="39" width="20.28515625" style="12" customWidth="1"/>
    <col min="40" max="44" width="9.140625" style="12"/>
    <col min="45" max="45" width="47" style="12" customWidth="1"/>
    <col min="46" max="16384" width="9.140625" style="12"/>
  </cols>
  <sheetData>
    <row r="1" spans="1:44">
      <c r="A1" s="6" t="s">
        <v>254</v>
      </c>
    </row>
    <row r="2" spans="1:44">
      <c r="A2" s="6" t="s">
        <v>256</v>
      </c>
    </row>
    <row r="3" spans="1:44">
      <c r="A3" s="12" t="s">
        <v>435</v>
      </c>
    </row>
    <row r="4" spans="1:44">
      <c r="D4" s="12" t="s">
        <v>354</v>
      </c>
      <c r="J4" s="15" t="s">
        <v>208</v>
      </c>
      <c r="P4" s="15" t="s">
        <v>210</v>
      </c>
      <c r="V4" s="15" t="s">
        <v>212</v>
      </c>
      <c r="AB4" s="15" t="s">
        <v>214</v>
      </c>
      <c r="AH4" s="15" t="s">
        <v>216</v>
      </c>
      <c r="AN4" s="15" t="s">
        <v>218</v>
      </c>
    </row>
    <row r="5" spans="1:44" s="214" customFormat="1">
      <c r="A5" s="213"/>
      <c r="B5" s="213"/>
      <c r="C5" s="218"/>
      <c r="D5" s="213"/>
      <c r="E5" s="213"/>
      <c r="F5" s="213"/>
      <c r="G5" s="213"/>
      <c r="H5" s="213"/>
      <c r="I5" s="218"/>
      <c r="J5" s="213"/>
      <c r="K5" s="213"/>
      <c r="L5" s="213"/>
      <c r="M5" s="213"/>
      <c r="N5" s="213"/>
    </row>
    <row r="6" spans="1:44">
      <c r="A6" s="14" t="s">
        <v>330</v>
      </c>
      <c r="B6" s="14" t="s">
        <v>331</v>
      </c>
      <c r="C6" s="158"/>
      <c r="D6" s="14" t="s">
        <v>2</v>
      </c>
      <c r="E6" s="761" t="s">
        <v>181</v>
      </c>
      <c r="F6" s="14" t="s">
        <v>182</v>
      </c>
      <c r="G6" s="14" t="s">
        <v>183</v>
      </c>
      <c r="H6" s="14" t="s">
        <v>184</v>
      </c>
      <c r="I6" s="158"/>
      <c r="J6" s="14" t="s">
        <v>2</v>
      </c>
      <c r="K6" s="14" t="s">
        <v>181</v>
      </c>
      <c r="L6" s="14" t="s">
        <v>182</v>
      </c>
      <c r="M6" s="14" t="s">
        <v>183</v>
      </c>
      <c r="N6" s="14" t="s">
        <v>184</v>
      </c>
      <c r="P6" s="14" t="s">
        <v>2</v>
      </c>
      <c r="Q6" s="14" t="s">
        <v>181</v>
      </c>
      <c r="R6" s="14" t="s">
        <v>182</v>
      </c>
      <c r="S6" s="14" t="s">
        <v>183</v>
      </c>
      <c r="T6" s="14" t="s">
        <v>184</v>
      </c>
      <c r="V6" s="14" t="s">
        <v>2</v>
      </c>
      <c r="W6" s="14" t="s">
        <v>181</v>
      </c>
      <c r="X6" s="14" t="s">
        <v>182</v>
      </c>
      <c r="Y6" s="14" t="s">
        <v>183</v>
      </c>
      <c r="Z6" s="14" t="s">
        <v>184</v>
      </c>
      <c r="AB6" s="14" t="s">
        <v>2</v>
      </c>
      <c r="AC6" s="14" t="s">
        <v>181</v>
      </c>
      <c r="AD6" s="14" t="s">
        <v>182</v>
      </c>
      <c r="AE6" s="14" t="s">
        <v>183</v>
      </c>
      <c r="AF6" s="14" t="s">
        <v>184</v>
      </c>
      <c r="AH6" s="14" t="s">
        <v>2</v>
      </c>
      <c r="AI6" s="14" t="s">
        <v>181</v>
      </c>
      <c r="AJ6" s="14" t="s">
        <v>182</v>
      </c>
      <c r="AK6" s="14" t="s">
        <v>183</v>
      </c>
      <c r="AL6" s="14" t="s">
        <v>184</v>
      </c>
      <c r="AN6" s="14" t="s">
        <v>2</v>
      </c>
      <c r="AO6" s="14" t="s">
        <v>181</v>
      </c>
      <c r="AP6" s="14" t="s">
        <v>182</v>
      </c>
      <c r="AQ6" s="14" t="s">
        <v>183</v>
      </c>
      <c r="AR6" s="14" t="s">
        <v>184</v>
      </c>
    </row>
    <row r="7" spans="1:44">
      <c r="A7" s="15" t="s">
        <v>82</v>
      </c>
      <c r="B7" s="15" t="s">
        <v>3</v>
      </c>
      <c r="C7" s="215"/>
      <c r="D7" s="15">
        <v>4</v>
      </c>
      <c r="E7" s="762">
        <v>0</v>
      </c>
      <c r="F7" s="15">
        <v>1</v>
      </c>
      <c r="G7" s="15">
        <v>3</v>
      </c>
      <c r="H7" s="15">
        <v>0</v>
      </c>
      <c r="I7" s="215"/>
      <c r="J7" s="15">
        <v>3</v>
      </c>
      <c r="K7" s="15"/>
      <c r="L7" s="15"/>
      <c r="M7" s="15">
        <v>3</v>
      </c>
      <c r="N7" s="15"/>
      <c r="P7" s="15">
        <v>1</v>
      </c>
      <c r="Q7" s="15"/>
      <c r="R7" s="15">
        <v>1</v>
      </c>
      <c r="S7" s="15"/>
      <c r="T7" s="15"/>
      <c r="V7" s="15"/>
      <c r="W7" s="15"/>
      <c r="X7" s="15"/>
      <c r="Y7" s="15"/>
      <c r="Z7" s="15"/>
      <c r="AB7" s="15"/>
      <c r="AC7" s="15"/>
      <c r="AD7" s="15"/>
      <c r="AE7" s="15"/>
      <c r="AF7" s="15"/>
      <c r="AH7" s="15"/>
      <c r="AI7" s="15"/>
      <c r="AJ7" s="15"/>
      <c r="AK7" s="15"/>
      <c r="AL7" s="15"/>
      <c r="AN7" s="15"/>
      <c r="AO7" s="15"/>
      <c r="AP7" s="15"/>
      <c r="AQ7" s="15"/>
      <c r="AR7" s="15"/>
    </row>
    <row r="8" spans="1:44">
      <c r="A8" s="15" t="s">
        <v>4</v>
      </c>
      <c r="B8" s="15" t="s">
        <v>88</v>
      </c>
      <c r="C8" s="215"/>
      <c r="D8" s="15">
        <v>65</v>
      </c>
      <c r="E8" s="762">
        <v>2</v>
      </c>
      <c r="F8" s="15">
        <v>1</v>
      </c>
      <c r="G8" s="15">
        <v>59</v>
      </c>
      <c r="H8" s="15">
        <v>3</v>
      </c>
      <c r="I8" s="215"/>
      <c r="J8" s="15">
        <v>62</v>
      </c>
      <c r="K8" s="15"/>
      <c r="L8" s="15">
        <v>1</v>
      </c>
      <c r="M8" s="15">
        <v>58</v>
      </c>
      <c r="N8" s="15">
        <v>3</v>
      </c>
      <c r="P8" s="15">
        <v>2</v>
      </c>
      <c r="Q8" s="15">
        <v>2</v>
      </c>
      <c r="R8" s="15"/>
      <c r="S8" s="15"/>
      <c r="T8" s="15"/>
      <c r="V8" s="15"/>
      <c r="W8" s="15"/>
      <c r="X8" s="15"/>
      <c r="Y8" s="15"/>
      <c r="Z8" s="15"/>
      <c r="AB8" s="15"/>
      <c r="AC8" s="15"/>
      <c r="AD8" s="15"/>
      <c r="AE8" s="15"/>
      <c r="AF8" s="15"/>
      <c r="AH8" s="15">
        <v>1</v>
      </c>
      <c r="AI8" s="15"/>
      <c r="AJ8" s="15"/>
      <c r="AK8" s="15">
        <v>1</v>
      </c>
      <c r="AL8" s="15"/>
      <c r="AN8" s="15"/>
      <c r="AO8" s="15"/>
      <c r="AP8" s="15"/>
      <c r="AQ8" s="15"/>
      <c r="AR8" s="15"/>
    </row>
    <row r="9" spans="1:44">
      <c r="A9" s="15" t="s">
        <v>5</v>
      </c>
      <c r="B9" s="15" t="s">
        <v>89</v>
      </c>
      <c r="C9" s="215"/>
      <c r="D9" s="15">
        <v>26</v>
      </c>
      <c r="E9" s="762">
        <v>3</v>
      </c>
      <c r="F9" s="15">
        <v>4</v>
      </c>
      <c r="G9" s="15">
        <v>14</v>
      </c>
      <c r="H9" s="15">
        <v>5</v>
      </c>
      <c r="I9" s="215"/>
      <c r="J9" s="15">
        <v>22</v>
      </c>
      <c r="K9" s="15"/>
      <c r="L9" s="15">
        <v>4</v>
      </c>
      <c r="M9" s="15">
        <v>13</v>
      </c>
      <c r="N9" s="15">
        <v>5</v>
      </c>
      <c r="P9" s="15">
        <v>3</v>
      </c>
      <c r="Q9" s="15">
        <v>3</v>
      </c>
      <c r="R9" s="15"/>
      <c r="S9" s="15"/>
      <c r="T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H9" s="15">
        <v>1</v>
      </c>
      <c r="AI9" s="15"/>
      <c r="AJ9" s="15"/>
      <c r="AK9" s="15">
        <v>1</v>
      </c>
      <c r="AL9" s="15"/>
      <c r="AN9" s="15"/>
      <c r="AO9" s="15"/>
      <c r="AP9" s="15"/>
      <c r="AQ9" s="15"/>
      <c r="AR9" s="15"/>
    </row>
    <row r="10" spans="1:44">
      <c r="A10" s="15" t="s">
        <v>6</v>
      </c>
      <c r="B10" s="15" t="s">
        <v>90</v>
      </c>
      <c r="C10" s="215"/>
      <c r="D10" s="15">
        <v>155</v>
      </c>
      <c r="E10" s="762">
        <v>12</v>
      </c>
      <c r="F10" s="15">
        <v>7</v>
      </c>
      <c r="G10" s="15">
        <v>133</v>
      </c>
      <c r="H10" s="15">
        <v>3</v>
      </c>
      <c r="I10" s="215"/>
      <c r="J10" s="15">
        <v>142</v>
      </c>
      <c r="K10" s="15"/>
      <c r="L10" s="15">
        <v>7</v>
      </c>
      <c r="M10" s="15">
        <v>132</v>
      </c>
      <c r="N10" s="15">
        <v>3</v>
      </c>
      <c r="P10" s="15">
        <v>10</v>
      </c>
      <c r="Q10" s="15">
        <v>10</v>
      </c>
      <c r="R10" s="15"/>
      <c r="S10" s="15"/>
      <c r="T10" s="15"/>
      <c r="V10" s="15">
        <v>1</v>
      </c>
      <c r="W10" s="15"/>
      <c r="X10" s="15"/>
      <c r="Y10" s="15">
        <v>1</v>
      </c>
      <c r="Z10" s="15"/>
      <c r="AB10" s="15"/>
      <c r="AC10" s="15"/>
      <c r="AD10" s="15"/>
      <c r="AE10" s="15"/>
      <c r="AF10" s="15"/>
      <c r="AH10" s="15"/>
      <c r="AI10" s="15"/>
      <c r="AJ10" s="15"/>
      <c r="AK10" s="15"/>
      <c r="AL10" s="15"/>
      <c r="AN10" s="15">
        <v>2</v>
      </c>
      <c r="AO10" s="15">
        <v>2</v>
      </c>
      <c r="AP10" s="15"/>
      <c r="AQ10" s="15"/>
      <c r="AR10" s="15"/>
    </row>
    <row r="11" spans="1:44">
      <c r="A11" s="15" t="s">
        <v>7</v>
      </c>
      <c r="B11" s="15" t="s">
        <v>91</v>
      </c>
      <c r="C11" s="215"/>
      <c r="D11" s="15">
        <v>45</v>
      </c>
      <c r="E11" s="762">
        <v>0</v>
      </c>
      <c r="F11" s="15">
        <v>4</v>
      </c>
      <c r="G11" s="15">
        <v>37</v>
      </c>
      <c r="H11" s="15">
        <v>5</v>
      </c>
      <c r="I11" s="215"/>
      <c r="J11" s="15">
        <v>43</v>
      </c>
      <c r="K11" s="15"/>
      <c r="L11" s="15">
        <v>4</v>
      </c>
      <c r="M11" s="15">
        <v>35</v>
      </c>
      <c r="N11" s="15">
        <v>5</v>
      </c>
      <c r="P11" s="15"/>
      <c r="Q11" s="15"/>
      <c r="R11" s="15"/>
      <c r="S11" s="15"/>
      <c r="T11" s="15"/>
      <c r="V11" s="15"/>
      <c r="W11" s="15"/>
      <c r="X11" s="15"/>
      <c r="Y11" s="15"/>
      <c r="Z11" s="15"/>
      <c r="AB11" s="15"/>
      <c r="AC11" s="15"/>
      <c r="AD11" s="15"/>
      <c r="AE11" s="15"/>
      <c r="AF11" s="15"/>
      <c r="AH11" s="15">
        <v>2</v>
      </c>
      <c r="AI11" s="15"/>
      <c r="AJ11" s="15"/>
      <c r="AK11" s="15">
        <v>2</v>
      </c>
      <c r="AL11" s="15"/>
      <c r="AN11" s="15"/>
      <c r="AO11" s="15"/>
      <c r="AP11" s="15"/>
      <c r="AQ11" s="15"/>
      <c r="AR11" s="15"/>
    </row>
    <row r="12" spans="1:44">
      <c r="A12" s="15" t="s">
        <v>8</v>
      </c>
      <c r="B12" s="15" t="s">
        <v>92</v>
      </c>
      <c r="C12" s="215"/>
      <c r="D12" s="15">
        <v>56</v>
      </c>
      <c r="E12" s="762">
        <v>1</v>
      </c>
      <c r="F12" s="15">
        <v>6</v>
      </c>
      <c r="G12" s="15">
        <v>44</v>
      </c>
      <c r="H12" s="15">
        <v>5</v>
      </c>
      <c r="I12" s="215"/>
      <c r="J12" s="15">
        <v>53</v>
      </c>
      <c r="K12" s="15"/>
      <c r="L12" s="15">
        <v>6</v>
      </c>
      <c r="M12" s="15">
        <v>44</v>
      </c>
      <c r="N12" s="15">
        <v>3</v>
      </c>
      <c r="P12" s="15">
        <v>1</v>
      </c>
      <c r="Q12" s="15">
        <v>1</v>
      </c>
      <c r="R12" s="15"/>
      <c r="S12" s="15"/>
      <c r="T12" s="15"/>
      <c r="V12" s="15"/>
      <c r="W12" s="15"/>
      <c r="X12" s="15"/>
      <c r="Y12" s="15"/>
      <c r="Z12" s="15"/>
      <c r="AB12" s="15">
        <v>2</v>
      </c>
      <c r="AC12" s="15"/>
      <c r="AD12" s="15"/>
      <c r="AE12" s="15"/>
      <c r="AF12" s="15">
        <v>2</v>
      </c>
      <c r="AH12" s="15"/>
      <c r="AI12" s="15"/>
      <c r="AJ12" s="15"/>
      <c r="AK12" s="15"/>
      <c r="AL12" s="15"/>
      <c r="AN12" s="15"/>
      <c r="AO12" s="15"/>
      <c r="AP12" s="15"/>
      <c r="AQ12" s="15"/>
      <c r="AR12" s="15"/>
    </row>
    <row r="13" spans="1:44">
      <c r="A13" s="15" t="s">
        <v>9</v>
      </c>
      <c r="B13" s="15" t="s">
        <v>93</v>
      </c>
      <c r="C13" s="215"/>
      <c r="D13" s="15">
        <v>57</v>
      </c>
      <c r="E13" s="762">
        <v>3</v>
      </c>
      <c r="F13" s="15">
        <v>10</v>
      </c>
      <c r="G13" s="15">
        <v>44</v>
      </c>
      <c r="H13" s="15">
        <v>0</v>
      </c>
      <c r="I13" s="215"/>
      <c r="J13" s="15">
        <v>33</v>
      </c>
      <c r="K13" s="15">
        <v>1</v>
      </c>
      <c r="L13" s="15">
        <v>3</v>
      </c>
      <c r="M13" s="15">
        <v>29</v>
      </c>
      <c r="N13" s="15"/>
      <c r="P13" s="15">
        <v>2</v>
      </c>
      <c r="Q13" s="15">
        <v>2</v>
      </c>
      <c r="R13" s="15"/>
      <c r="S13" s="15"/>
      <c r="T13" s="15"/>
      <c r="V13" s="15"/>
      <c r="W13" s="15"/>
      <c r="X13" s="15"/>
      <c r="Y13" s="15"/>
      <c r="Z13" s="15"/>
      <c r="AB13" s="15"/>
      <c r="AC13" s="15"/>
      <c r="AD13" s="15"/>
      <c r="AE13" s="15"/>
      <c r="AF13" s="15"/>
      <c r="AH13" s="15">
        <v>22</v>
      </c>
      <c r="AI13" s="15"/>
      <c r="AJ13" s="15">
        <v>7</v>
      </c>
      <c r="AK13" s="15">
        <v>15</v>
      </c>
      <c r="AL13" s="15"/>
      <c r="AN13" s="15"/>
      <c r="AO13" s="15"/>
      <c r="AP13" s="15"/>
      <c r="AQ13" s="15"/>
      <c r="AR13" s="15"/>
    </row>
    <row r="14" spans="1:44">
      <c r="A14" s="15" t="s">
        <v>11</v>
      </c>
      <c r="B14" s="15" t="s">
        <v>94</v>
      </c>
      <c r="C14" s="215"/>
      <c r="D14" s="15">
        <v>6</v>
      </c>
      <c r="E14" s="762">
        <v>0</v>
      </c>
      <c r="F14" s="15">
        <v>4</v>
      </c>
      <c r="G14" s="15">
        <v>2</v>
      </c>
      <c r="H14" s="15">
        <v>0</v>
      </c>
      <c r="I14" s="215"/>
      <c r="J14" s="15">
        <v>3</v>
      </c>
      <c r="K14" s="15"/>
      <c r="L14" s="15">
        <v>3</v>
      </c>
      <c r="M14" s="15"/>
      <c r="N14" s="15"/>
      <c r="P14" s="15"/>
      <c r="Q14" s="15"/>
      <c r="R14" s="15"/>
      <c r="S14" s="15"/>
      <c r="T14" s="15"/>
      <c r="V14" s="15">
        <v>2</v>
      </c>
      <c r="W14" s="15"/>
      <c r="X14" s="15">
        <v>1</v>
      </c>
      <c r="Y14" s="15">
        <v>1</v>
      </c>
      <c r="Z14" s="15"/>
      <c r="AB14" s="15"/>
      <c r="AC14" s="15"/>
      <c r="AD14" s="15"/>
      <c r="AE14" s="15"/>
      <c r="AF14" s="15"/>
      <c r="AH14" s="15">
        <v>1</v>
      </c>
      <c r="AI14" s="15"/>
      <c r="AJ14" s="15"/>
      <c r="AK14" s="15">
        <v>1</v>
      </c>
      <c r="AL14" s="15"/>
      <c r="AN14" s="15"/>
      <c r="AO14" s="15"/>
      <c r="AP14" s="15"/>
      <c r="AQ14" s="15"/>
      <c r="AR14" s="15"/>
    </row>
    <row r="15" spans="1:44">
      <c r="A15" s="15" t="s">
        <v>12</v>
      </c>
      <c r="B15" s="15" t="s">
        <v>95</v>
      </c>
      <c r="C15" s="215"/>
      <c r="D15" s="15">
        <v>2</v>
      </c>
      <c r="E15" s="762">
        <v>0</v>
      </c>
      <c r="F15" s="15">
        <v>0</v>
      </c>
      <c r="G15" s="15">
        <v>2</v>
      </c>
      <c r="H15" s="15">
        <v>0</v>
      </c>
      <c r="I15" s="215"/>
      <c r="J15" s="15">
        <v>2</v>
      </c>
      <c r="K15" s="15"/>
      <c r="L15" s="15"/>
      <c r="M15" s="15">
        <v>2</v>
      </c>
      <c r="N15" s="15"/>
      <c r="P15" s="15"/>
      <c r="Q15" s="15"/>
      <c r="R15" s="15"/>
      <c r="S15" s="15"/>
      <c r="T15" s="15"/>
      <c r="V15" s="15"/>
      <c r="W15" s="15"/>
      <c r="X15" s="15"/>
      <c r="Y15" s="15"/>
      <c r="Z15" s="15"/>
      <c r="AB15" s="15"/>
      <c r="AC15" s="15"/>
      <c r="AD15" s="15"/>
      <c r="AE15" s="15"/>
      <c r="AF15" s="15"/>
      <c r="AH15" s="15"/>
      <c r="AI15" s="15"/>
      <c r="AJ15" s="15"/>
      <c r="AK15" s="15"/>
      <c r="AL15" s="15"/>
      <c r="AN15" s="15"/>
      <c r="AO15" s="15"/>
      <c r="AP15" s="15"/>
      <c r="AQ15" s="15"/>
      <c r="AR15" s="15"/>
    </row>
    <row r="16" spans="1:44">
      <c r="A16" s="15" t="s">
        <v>13</v>
      </c>
      <c r="B16" s="15" t="s">
        <v>96</v>
      </c>
      <c r="C16" s="215"/>
      <c r="D16" s="15">
        <v>54</v>
      </c>
      <c r="E16" s="762">
        <v>38</v>
      </c>
      <c r="F16" s="15">
        <v>5</v>
      </c>
      <c r="G16" s="15">
        <v>11</v>
      </c>
      <c r="H16" s="15">
        <v>0</v>
      </c>
      <c r="I16" s="215"/>
      <c r="J16" s="15">
        <v>7</v>
      </c>
      <c r="K16" s="15"/>
      <c r="L16" s="15">
        <v>2</v>
      </c>
      <c r="M16" s="15">
        <v>5</v>
      </c>
      <c r="N16" s="15"/>
      <c r="P16" s="15">
        <v>38</v>
      </c>
      <c r="Q16" s="15">
        <v>38</v>
      </c>
      <c r="R16" s="15"/>
      <c r="S16" s="15"/>
      <c r="T16" s="15"/>
      <c r="V16" s="15">
        <v>5</v>
      </c>
      <c r="W16" s="15"/>
      <c r="X16" s="15">
        <v>2</v>
      </c>
      <c r="Y16" s="15">
        <v>3</v>
      </c>
      <c r="Z16" s="15"/>
      <c r="AB16" s="15"/>
      <c r="AC16" s="15"/>
      <c r="AD16" s="15"/>
      <c r="AE16" s="15"/>
      <c r="AF16" s="15"/>
      <c r="AH16" s="15">
        <v>4</v>
      </c>
      <c r="AI16" s="15"/>
      <c r="AJ16" s="15">
        <v>1</v>
      </c>
      <c r="AK16" s="15">
        <v>3</v>
      </c>
      <c r="AL16" s="15"/>
      <c r="AN16" s="15"/>
      <c r="AO16" s="15"/>
      <c r="AP16" s="15"/>
      <c r="AQ16" s="15"/>
      <c r="AR16" s="15"/>
    </row>
    <row r="17" spans="1:44">
      <c r="A17" s="15" t="s">
        <v>14</v>
      </c>
      <c r="B17" s="15" t="s">
        <v>97</v>
      </c>
      <c r="C17" s="215"/>
      <c r="D17" s="15">
        <v>6</v>
      </c>
      <c r="E17" s="762">
        <v>0</v>
      </c>
      <c r="F17" s="15">
        <v>1</v>
      </c>
      <c r="G17" s="15">
        <v>5</v>
      </c>
      <c r="H17" s="15">
        <v>0</v>
      </c>
      <c r="I17" s="215"/>
      <c r="J17" s="15">
        <v>5</v>
      </c>
      <c r="K17" s="15"/>
      <c r="L17" s="15">
        <v>1</v>
      </c>
      <c r="M17" s="15">
        <v>4</v>
      </c>
      <c r="N17" s="15"/>
      <c r="P17" s="15"/>
      <c r="Q17" s="15"/>
      <c r="R17" s="15"/>
      <c r="S17" s="15"/>
      <c r="T17" s="15"/>
      <c r="V17" s="15"/>
      <c r="W17" s="15"/>
      <c r="X17" s="15"/>
      <c r="Y17" s="15"/>
      <c r="Z17" s="15"/>
      <c r="AB17" s="15"/>
      <c r="AC17" s="15"/>
      <c r="AD17" s="15"/>
      <c r="AE17" s="15"/>
      <c r="AF17" s="15"/>
      <c r="AH17" s="15">
        <v>1</v>
      </c>
      <c r="AI17" s="15"/>
      <c r="AJ17" s="15"/>
      <c r="AK17" s="15">
        <v>1</v>
      </c>
      <c r="AL17" s="15"/>
      <c r="AN17" s="15"/>
      <c r="AO17" s="15"/>
      <c r="AP17" s="15"/>
      <c r="AQ17" s="15"/>
      <c r="AR17" s="15"/>
    </row>
    <row r="18" spans="1:44">
      <c r="A18" s="15" t="s">
        <v>15</v>
      </c>
      <c r="B18" s="15" t="s">
        <v>98</v>
      </c>
      <c r="C18" s="215"/>
      <c r="D18" s="15">
        <v>25</v>
      </c>
      <c r="E18" s="762">
        <v>3</v>
      </c>
      <c r="F18" s="15">
        <v>13</v>
      </c>
      <c r="G18" s="15">
        <v>10</v>
      </c>
      <c r="H18" s="15">
        <v>0</v>
      </c>
      <c r="I18" s="215"/>
      <c r="J18" s="15">
        <v>22</v>
      </c>
      <c r="K18" s="15"/>
      <c r="L18" s="15">
        <v>12</v>
      </c>
      <c r="M18" s="15">
        <v>10</v>
      </c>
      <c r="N18" s="15"/>
      <c r="P18" s="15">
        <v>3</v>
      </c>
      <c r="Q18" s="15">
        <v>3</v>
      </c>
      <c r="R18" s="15">
        <v>1</v>
      </c>
      <c r="S18" s="15"/>
      <c r="T18" s="15"/>
      <c r="V18" s="15"/>
      <c r="W18" s="15"/>
      <c r="X18" s="15"/>
      <c r="Y18" s="15"/>
      <c r="Z18" s="15"/>
      <c r="AB18" s="15"/>
      <c r="AC18" s="15"/>
      <c r="AD18" s="15"/>
      <c r="AE18" s="15"/>
      <c r="AF18" s="15"/>
      <c r="AH18" s="15"/>
      <c r="AI18" s="15"/>
      <c r="AJ18" s="15"/>
      <c r="AK18" s="15"/>
      <c r="AL18" s="15"/>
      <c r="AN18" s="15"/>
      <c r="AO18" s="15"/>
      <c r="AP18" s="15"/>
      <c r="AQ18" s="15"/>
      <c r="AR18" s="15"/>
    </row>
    <row r="19" spans="1:44">
      <c r="A19" s="15" t="s">
        <v>16</v>
      </c>
      <c r="B19" s="15" t="s">
        <v>99</v>
      </c>
      <c r="C19" s="215"/>
      <c r="D19" s="15">
        <v>77</v>
      </c>
      <c r="E19" s="762">
        <v>3</v>
      </c>
      <c r="F19" s="15">
        <v>5</v>
      </c>
      <c r="G19" s="15">
        <v>69</v>
      </c>
      <c r="H19" s="15">
        <v>0</v>
      </c>
      <c r="I19" s="215"/>
      <c r="J19" s="15">
        <v>75</v>
      </c>
      <c r="K19" s="15">
        <v>1</v>
      </c>
      <c r="L19" s="15">
        <v>5</v>
      </c>
      <c r="M19" s="15">
        <v>69</v>
      </c>
      <c r="N19" s="15"/>
      <c r="P19" s="15">
        <v>1</v>
      </c>
      <c r="Q19" s="15">
        <v>1</v>
      </c>
      <c r="R19" s="15"/>
      <c r="S19" s="15"/>
      <c r="T19" s="15"/>
      <c r="V19" s="15"/>
      <c r="W19" s="15"/>
      <c r="X19" s="15"/>
      <c r="Y19" s="15"/>
      <c r="Z19" s="15"/>
      <c r="AB19" s="15"/>
      <c r="AC19" s="15"/>
      <c r="AD19" s="15"/>
      <c r="AE19" s="15"/>
      <c r="AF19" s="15"/>
      <c r="AH19" s="15"/>
      <c r="AI19" s="15"/>
      <c r="AJ19" s="15"/>
      <c r="AK19" s="15"/>
      <c r="AL19" s="15"/>
      <c r="AN19" s="15">
        <v>1</v>
      </c>
      <c r="AO19" s="15">
        <v>1</v>
      </c>
      <c r="AP19" s="15"/>
      <c r="AQ19" s="15"/>
      <c r="AR19" s="15"/>
    </row>
    <row r="20" spans="1:44">
      <c r="A20" s="15" t="s">
        <v>17</v>
      </c>
      <c r="B20" s="15" t="s">
        <v>100</v>
      </c>
      <c r="C20" s="215"/>
      <c r="D20" s="15">
        <v>34</v>
      </c>
      <c r="E20" s="762">
        <v>10</v>
      </c>
      <c r="F20" s="15">
        <v>3</v>
      </c>
      <c r="G20" s="15">
        <v>21</v>
      </c>
      <c r="H20" s="15">
        <v>0</v>
      </c>
      <c r="I20" s="215"/>
      <c r="J20" s="15">
        <v>23</v>
      </c>
      <c r="K20" s="15"/>
      <c r="L20" s="15">
        <v>2</v>
      </c>
      <c r="M20" s="15">
        <v>21</v>
      </c>
      <c r="N20" s="15"/>
      <c r="P20" s="15">
        <v>10</v>
      </c>
      <c r="Q20" s="15">
        <v>10</v>
      </c>
      <c r="R20" s="15"/>
      <c r="S20" s="15"/>
      <c r="T20" s="15"/>
      <c r="V20" s="15"/>
      <c r="W20" s="15"/>
      <c r="X20" s="15"/>
      <c r="Y20" s="15"/>
      <c r="Z20" s="15"/>
      <c r="AB20" s="15"/>
      <c r="AC20" s="15"/>
      <c r="AD20" s="15"/>
      <c r="AE20" s="15"/>
      <c r="AF20" s="15"/>
      <c r="AH20" s="15">
        <v>1</v>
      </c>
      <c r="AI20" s="15"/>
      <c r="AJ20" s="15">
        <v>1</v>
      </c>
      <c r="AK20" s="15"/>
      <c r="AL20" s="15"/>
      <c r="AN20" s="15"/>
      <c r="AO20" s="15"/>
      <c r="AP20" s="15"/>
      <c r="AQ20" s="15"/>
      <c r="AR20" s="15"/>
    </row>
    <row r="21" spans="1:44">
      <c r="A21" s="15" t="s">
        <v>18</v>
      </c>
      <c r="B21" s="15" t="s">
        <v>101</v>
      </c>
      <c r="C21" s="215"/>
      <c r="D21" s="15">
        <v>21</v>
      </c>
      <c r="E21" s="762">
        <v>9</v>
      </c>
      <c r="F21" s="15">
        <v>3</v>
      </c>
      <c r="G21" s="15">
        <v>9</v>
      </c>
      <c r="H21" s="15">
        <v>0</v>
      </c>
      <c r="I21" s="215"/>
      <c r="J21" s="15">
        <v>8</v>
      </c>
      <c r="K21" s="15"/>
      <c r="L21" s="15"/>
      <c r="M21" s="15">
        <v>8</v>
      </c>
      <c r="N21" s="15"/>
      <c r="P21" s="15">
        <v>9</v>
      </c>
      <c r="Q21" s="15">
        <v>9</v>
      </c>
      <c r="R21" s="15"/>
      <c r="S21" s="15"/>
      <c r="T21" s="15"/>
      <c r="V21" s="15">
        <v>2</v>
      </c>
      <c r="W21" s="15"/>
      <c r="X21" s="15">
        <v>1</v>
      </c>
      <c r="Y21" s="15">
        <v>1</v>
      </c>
      <c r="Z21" s="15"/>
      <c r="AB21" s="15"/>
      <c r="AC21" s="15"/>
      <c r="AD21" s="15"/>
      <c r="AE21" s="15"/>
      <c r="AF21" s="15"/>
      <c r="AH21" s="15">
        <v>2</v>
      </c>
      <c r="AI21" s="15"/>
      <c r="AJ21" s="15">
        <v>2</v>
      </c>
      <c r="AK21" s="15"/>
      <c r="AL21" s="15"/>
      <c r="AN21" s="15"/>
      <c r="AO21" s="15"/>
      <c r="AP21" s="15"/>
      <c r="AQ21" s="15"/>
      <c r="AR21" s="15"/>
    </row>
    <row r="22" spans="1:44">
      <c r="A22" s="15" t="s">
        <v>19</v>
      </c>
      <c r="B22" s="15" t="s">
        <v>102</v>
      </c>
      <c r="C22" s="215"/>
      <c r="D22" s="15">
        <v>81</v>
      </c>
      <c r="E22" s="762">
        <v>36</v>
      </c>
      <c r="F22" s="15">
        <v>5</v>
      </c>
      <c r="G22" s="15">
        <v>34</v>
      </c>
      <c r="H22" s="15">
        <v>6</v>
      </c>
      <c r="I22" s="215"/>
      <c r="J22" s="15">
        <v>26</v>
      </c>
      <c r="K22" s="15"/>
      <c r="L22" s="15">
        <v>1</v>
      </c>
      <c r="M22" s="15">
        <v>25</v>
      </c>
      <c r="N22" s="15"/>
      <c r="P22" s="15">
        <v>36</v>
      </c>
      <c r="Q22" s="15">
        <v>36</v>
      </c>
      <c r="R22" s="15"/>
      <c r="S22" s="15"/>
      <c r="T22" s="15"/>
      <c r="V22" s="15">
        <v>10</v>
      </c>
      <c r="W22" s="15"/>
      <c r="X22" s="15">
        <v>4</v>
      </c>
      <c r="Y22" s="15">
        <v>5</v>
      </c>
      <c r="Z22" s="15">
        <v>1</v>
      </c>
      <c r="AB22" s="15">
        <v>5</v>
      </c>
      <c r="AC22" s="15"/>
      <c r="AD22" s="15"/>
      <c r="AE22" s="15"/>
      <c r="AF22" s="15">
        <v>5</v>
      </c>
      <c r="AH22" s="15">
        <v>4</v>
      </c>
      <c r="AI22" s="15"/>
      <c r="AJ22" s="15"/>
      <c r="AK22" s="15">
        <v>4</v>
      </c>
      <c r="AL22" s="15"/>
      <c r="AN22" s="15"/>
      <c r="AO22" s="15"/>
      <c r="AP22" s="15"/>
      <c r="AQ22" s="15"/>
      <c r="AR22" s="15"/>
    </row>
    <row r="23" spans="1:44">
      <c r="A23" s="15" t="s">
        <v>20</v>
      </c>
      <c r="B23" s="15" t="s">
        <v>103</v>
      </c>
      <c r="C23" s="215"/>
      <c r="D23" s="15">
        <v>41</v>
      </c>
      <c r="E23" s="762">
        <v>1</v>
      </c>
      <c r="F23" s="15">
        <v>8</v>
      </c>
      <c r="G23" s="15">
        <v>31</v>
      </c>
      <c r="H23" s="15">
        <v>1</v>
      </c>
      <c r="I23" s="215"/>
      <c r="J23" s="15">
        <v>39</v>
      </c>
      <c r="K23" s="15"/>
      <c r="L23" s="15">
        <v>7</v>
      </c>
      <c r="M23" s="15">
        <v>31</v>
      </c>
      <c r="N23" s="15">
        <v>1</v>
      </c>
      <c r="P23" s="15">
        <v>1</v>
      </c>
      <c r="Q23" s="15">
        <v>1</v>
      </c>
      <c r="R23" s="15"/>
      <c r="S23" s="15"/>
      <c r="T23" s="15"/>
      <c r="V23" s="15"/>
      <c r="W23" s="15"/>
      <c r="X23" s="15"/>
      <c r="Y23" s="15"/>
      <c r="Z23" s="15"/>
      <c r="AB23" s="15"/>
      <c r="AC23" s="15"/>
      <c r="AD23" s="15"/>
      <c r="AE23" s="15"/>
      <c r="AF23" s="15"/>
      <c r="AH23" s="15">
        <v>1</v>
      </c>
      <c r="AI23" s="15"/>
      <c r="AJ23" s="15">
        <v>1</v>
      </c>
      <c r="AK23" s="15"/>
      <c r="AL23" s="15"/>
      <c r="AN23" s="15"/>
      <c r="AO23" s="15"/>
      <c r="AP23" s="15"/>
      <c r="AQ23" s="15"/>
      <c r="AR23" s="15"/>
    </row>
    <row r="24" spans="1:44">
      <c r="A24" s="15" t="s">
        <v>21</v>
      </c>
      <c r="B24" s="15" t="s">
        <v>104</v>
      </c>
      <c r="C24" s="215"/>
      <c r="D24" s="15">
        <v>77</v>
      </c>
      <c r="E24" s="762">
        <v>10</v>
      </c>
      <c r="F24" s="15">
        <v>18</v>
      </c>
      <c r="G24" s="15">
        <v>46</v>
      </c>
      <c r="H24" s="15">
        <v>3</v>
      </c>
      <c r="I24" s="215"/>
      <c r="J24" s="15">
        <v>67</v>
      </c>
      <c r="K24" s="15">
        <v>1</v>
      </c>
      <c r="L24" s="15">
        <v>17</v>
      </c>
      <c r="M24" s="15">
        <v>46</v>
      </c>
      <c r="N24" s="15">
        <v>3</v>
      </c>
      <c r="P24" s="15">
        <v>9</v>
      </c>
      <c r="Q24" s="15">
        <v>9</v>
      </c>
      <c r="R24" s="15"/>
      <c r="S24" s="15"/>
      <c r="T24" s="15"/>
      <c r="V24" s="15"/>
      <c r="W24" s="15"/>
      <c r="X24" s="15"/>
      <c r="Y24" s="15"/>
      <c r="Z24" s="15"/>
      <c r="AB24" s="15"/>
      <c r="AC24" s="15"/>
      <c r="AD24" s="15"/>
      <c r="AE24" s="15"/>
      <c r="AF24" s="15"/>
      <c r="AH24" s="15">
        <v>1</v>
      </c>
      <c r="AI24" s="15"/>
      <c r="AJ24" s="15">
        <v>1</v>
      </c>
      <c r="AK24" s="15"/>
      <c r="AL24" s="15"/>
      <c r="AN24" s="15"/>
      <c r="AO24" s="15"/>
      <c r="AP24" s="15"/>
      <c r="AQ24" s="15"/>
      <c r="AR24" s="15"/>
    </row>
    <row r="25" spans="1:44">
      <c r="A25" s="15" t="s">
        <v>22</v>
      </c>
      <c r="B25" s="15" t="s">
        <v>105</v>
      </c>
      <c r="C25" s="215"/>
      <c r="D25" s="15">
        <v>16</v>
      </c>
      <c r="E25" s="762">
        <v>5</v>
      </c>
      <c r="F25" s="15">
        <v>4</v>
      </c>
      <c r="G25" s="15">
        <v>7</v>
      </c>
      <c r="H25" s="15">
        <v>0</v>
      </c>
      <c r="I25" s="215"/>
      <c r="J25" s="15">
        <v>5</v>
      </c>
      <c r="K25" s="15"/>
      <c r="L25" s="15">
        <v>1</v>
      </c>
      <c r="M25" s="15">
        <v>4</v>
      </c>
      <c r="N25" s="15"/>
      <c r="P25" s="15">
        <v>5</v>
      </c>
      <c r="Q25" s="15">
        <v>5</v>
      </c>
      <c r="R25" s="15"/>
      <c r="S25" s="15"/>
      <c r="T25" s="15"/>
      <c r="V25" s="15">
        <v>4</v>
      </c>
      <c r="W25" s="15"/>
      <c r="X25" s="15">
        <v>1</v>
      </c>
      <c r="Y25" s="15">
        <v>3</v>
      </c>
      <c r="Z25" s="15"/>
      <c r="AB25" s="15"/>
      <c r="AC25" s="15"/>
      <c r="AD25" s="15"/>
      <c r="AE25" s="15"/>
      <c r="AF25" s="15"/>
      <c r="AH25" s="15">
        <v>2</v>
      </c>
      <c r="AI25" s="15"/>
      <c r="AJ25" s="15">
        <v>2</v>
      </c>
      <c r="AK25" s="15"/>
      <c r="AL25" s="15"/>
      <c r="AN25" s="15"/>
      <c r="AO25" s="15"/>
      <c r="AP25" s="15"/>
      <c r="AQ25" s="15"/>
      <c r="AR25" s="15"/>
    </row>
    <row r="26" spans="1:44">
      <c r="A26" s="15" t="s">
        <v>23</v>
      </c>
      <c r="B26" s="15" t="s">
        <v>106</v>
      </c>
      <c r="C26" s="215"/>
      <c r="D26" s="15">
        <v>70</v>
      </c>
      <c r="E26" s="762">
        <v>1</v>
      </c>
      <c r="F26" s="15">
        <v>2</v>
      </c>
      <c r="G26" s="15">
        <v>59</v>
      </c>
      <c r="H26" s="15">
        <v>9</v>
      </c>
      <c r="I26" s="215"/>
      <c r="J26" s="15">
        <v>68</v>
      </c>
      <c r="K26" s="15"/>
      <c r="L26" s="15">
        <v>2</v>
      </c>
      <c r="M26" s="15">
        <v>59</v>
      </c>
      <c r="N26" s="15">
        <v>8</v>
      </c>
      <c r="P26" s="15">
        <v>1</v>
      </c>
      <c r="Q26" s="15">
        <v>1</v>
      </c>
      <c r="R26" s="15"/>
      <c r="S26" s="15"/>
      <c r="T26" s="15"/>
      <c r="V26" s="15"/>
      <c r="W26" s="15"/>
      <c r="X26" s="15"/>
      <c r="Y26" s="15"/>
      <c r="Z26" s="15"/>
      <c r="AB26" s="15">
        <v>1</v>
      </c>
      <c r="AC26" s="15"/>
      <c r="AD26" s="15"/>
      <c r="AE26" s="15"/>
      <c r="AF26" s="15">
        <v>1</v>
      </c>
      <c r="AH26" s="15"/>
      <c r="AI26" s="15"/>
      <c r="AJ26" s="15"/>
      <c r="AK26" s="15"/>
      <c r="AL26" s="15"/>
      <c r="AN26" s="15"/>
      <c r="AO26" s="15"/>
      <c r="AP26" s="15"/>
      <c r="AQ26" s="15"/>
      <c r="AR26" s="15"/>
    </row>
    <row r="27" spans="1:44">
      <c r="A27" s="15" t="s">
        <v>10</v>
      </c>
      <c r="B27" s="15" t="s">
        <v>107</v>
      </c>
      <c r="C27" s="215"/>
      <c r="D27" s="15">
        <v>36</v>
      </c>
      <c r="E27" s="762">
        <v>1</v>
      </c>
      <c r="F27" s="15">
        <v>4</v>
      </c>
      <c r="G27" s="15">
        <v>25</v>
      </c>
      <c r="H27" s="15">
        <v>7</v>
      </c>
      <c r="I27" s="215"/>
      <c r="J27" s="15">
        <v>36</v>
      </c>
      <c r="K27" s="15">
        <v>1</v>
      </c>
      <c r="L27" s="15">
        <v>4</v>
      </c>
      <c r="M27" s="15">
        <v>25</v>
      </c>
      <c r="N27" s="15">
        <v>7</v>
      </c>
      <c r="P27" s="15"/>
      <c r="Q27" s="15"/>
      <c r="R27" s="15"/>
      <c r="S27" s="15"/>
      <c r="T27" s="15"/>
      <c r="V27" s="15"/>
      <c r="W27" s="15"/>
      <c r="X27" s="15"/>
      <c r="Y27" s="15"/>
      <c r="Z27" s="15"/>
      <c r="AB27" s="15"/>
      <c r="AC27" s="15"/>
      <c r="AD27" s="15"/>
      <c r="AE27" s="15"/>
      <c r="AF27" s="15"/>
      <c r="AH27" s="15"/>
      <c r="AI27" s="15"/>
      <c r="AJ27" s="15"/>
      <c r="AK27" s="15"/>
      <c r="AL27" s="15"/>
      <c r="AN27" s="15"/>
      <c r="AO27" s="15"/>
      <c r="AP27" s="15"/>
      <c r="AQ27" s="15"/>
      <c r="AR27" s="15"/>
    </row>
    <row r="28" spans="1:44">
      <c r="A28" s="15" t="s">
        <v>229</v>
      </c>
      <c r="B28" s="15" t="s">
        <v>24</v>
      </c>
      <c r="C28" s="215"/>
      <c r="D28" s="15">
        <v>51</v>
      </c>
      <c r="E28" s="762">
        <v>0</v>
      </c>
      <c r="F28" s="15">
        <v>7</v>
      </c>
      <c r="G28" s="15">
        <v>42</v>
      </c>
      <c r="H28" s="15">
        <v>2</v>
      </c>
      <c r="I28" s="215"/>
      <c r="J28" s="15">
        <v>34</v>
      </c>
      <c r="K28" s="15"/>
      <c r="L28" s="15">
        <v>2</v>
      </c>
      <c r="M28" s="15">
        <v>30</v>
      </c>
      <c r="N28" s="15">
        <v>2</v>
      </c>
      <c r="P28" s="15"/>
      <c r="Q28" s="15"/>
      <c r="R28" s="15"/>
      <c r="S28" s="15"/>
      <c r="T28" s="15"/>
      <c r="V28" s="15"/>
      <c r="W28" s="15"/>
      <c r="X28" s="15"/>
      <c r="Y28" s="15"/>
      <c r="Z28" s="15"/>
      <c r="AB28" s="15"/>
      <c r="AC28" s="15"/>
      <c r="AD28" s="15"/>
      <c r="AE28" s="15"/>
      <c r="AF28" s="15"/>
      <c r="AH28" s="15">
        <v>17</v>
      </c>
      <c r="AI28" s="15"/>
      <c r="AJ28" s="15">
        <v>5</v>
      </c>
      <c r="AK28" s="15">
        <v>12</v>
      </c>
      <c r="AL28" s="15"/>
      <c r="AN28" s="15"/>
      <c r="AO28" s="15"/>
      <c r="AP28" s="15"/>
      <c r="AQ28" s="15"/>
      <c r="AR28" s="15"/>
    </row>
    <row r="29" spans="1:44">
      <c r="A29" s="15" t="s">
        <v>230</v>
      </c>
      <c r="B29" s="15" t="s">
        <v>25</v>
      </c>
      <c r="C29" s="215"/>
      <c r="D29" s="15">
        <v>122</v>
      </c>
      <c r="E29" s="762">
        <v>10</v>
      </c>
      <c r="F29" s="15">
        <v>5</v>
      </c>
      <c r="G29" s="15">
        <v>101</v>
      </c>
      <c r="H29" s="15">
        <v>6</v>
      </c>
      <c r="I29" s="215"/>
      <c r="J29" s="15">
        <v>113</v>
      </c>
      <c r="K29" s="15">
        <v>1</v>
      </c>
      <c r="L29" s="15">
        <v>5</v>
      </c>
      <c r="M29" s="15">
        <v>101</v>
      </c>
      <c r="N29" s="15">
        <v>6</v>
      </c>
      <c r="P29" s="15">
        <v>1</v>
      </c>
      <c r="Q29" s="15">
        <v>1</v>
      </c>
      <c r="R29" s="15"/>
      <c r="S29" s="15"/>
      <c r="T29" s="15"/>
      <c r="V29" s="15"/>
      <c r="W29" s="15"/>
      <c r="X29" s="15"/>
      <c r="Y29" s="15"/>
      <c r="Z29" s="15"/>
      <c r="AB29" s="15"/>
      <c r="AC29" s="15"/>
      <c r="AD29" s="15"/>
      <c r="AE29" s="15"/>
      <c r="AF29" s="15"/>
      <c r="AH29" s="15"/>
      <c r="AI29" s="15"/>
      <c r="AJ29" s="15"/>
      <c r="AK29" s="15"/>
      <c r="AL29" s="15"/>
      <c r="AN29" s="15">
        <v>8</v>
      </c>
      <c r="AO29" s="15">
        <v>8</v>
      </c>
      <c r="AP29" s="15"/>
      <c r="AQ29" s="15"/>
      <c r="AR29" s="15"/>
    </row>
    <row r="30" spans="1:44">
      <c r="A30" s="15" t="s">
        <v>231</v>
      </c>
      <c r="B30" s="15" t="s">
        <v>26</v>
      </c>
      <c r="C30" s="215"/>
      <c r="D30" s="15">
        <v>229</v>
      </c>
      <c r="E30" s="762">
        <v>80</v>
      </c>
      <c r="F30" s="15">
        <v>22</v>
      </c>
      <c r="G30" s="15">
        <v>102</v>
      </c>
      <c r="H30" s="15">
        <v>26</v>
      </c>
      <c r="I30" s="215"/>
      <c r="J30" s="15">
        <v>73</v>
      </c>
      <c r="K30" s="15">
        <v>1</v>
      </c>
      <c r="L30" s="15">
        <v>10</v>
      </c>
      <c r="M30" s="15">
        <v>58</v>
      </c>
      <c r="N30" s="15">
        <v>4</v>
      </c>
      <c r="P30" s="15">
        <v>79</v>
      </c>
      <c r="Q30" s="15">
        <v>79</v>
      </c>
      <c r="R30" s="15"/>
      <c r="S30" s="15"/>
      <c r="T30" s="15"/>
      <c r="V30" s="15">
        <v>46</v>
      </c>
      <c r="W30" s="15"/>
      <c r="X30" s="15">
        <v>10</v>
      </c>
      <c r="Y30" s="15">
        <v>34</v>
      </c>
      <c r="Z30" s="15">
        <v>3</v>
      </c>
      <c r="AB30" s="15">
        <v>20</v>
      </c>
      <c r="AC30" s="15"/>
      <c r="AD30" s="15"/>
      <c r="AE30" s="15">
        <v>1</v>
      </c>
      <c r="AF30" s="15">
        <v>19</v>
      </c>
      <c r="AH30" s="15">
        <v>11</v>
      </c>
      <c r="AI30" s="15"/>
      <c r="AJ30" s="15">
        <v>2</v>
      </c>
      <c r="AK30" s="15">
        <v>9</v>
      </c>
      <c r="AL30" s="15"/>
      <c r="AN30" s="15"/>
      <c r="AO30" s="15"/>
      <c r="AP30" s="15"/>
      <c r="AQ30" s="15"/>
      <c r="AR30" s="15"/>
    </row>
    <row r="31" spans="1:44">
      <c r="A31" s="15" t="s">
        <v>232</v>
      </c>
      <c r="B31" s="15" t="s">
        <v>27</v>
      </c>
      <c r="C31" s="215"/>
      <c r="D31" s="15">
        <v>29</v>
      </c>
      <c r="E31" s="762">
        <v>2</v>
      </c>
      <c r="F31" s="15">
        <v>4</v>
      </c>
      <c r="G31" s="15">
        <v>12</v>
      </c>
      <c r="H31" s="15">
        <v>12</v>
      </c>
      <c r="I31" s="215"/>
      <c r="J31" s="15">
        <v>12</v>
      </c>
      <c r="K31" s="15"/>
      <c r="L31" s="15">
        <v>4</v>
      </c>
      <c r="M31" s="15">
        <v>9</v>
      </c>
      <c r="N31" s="15"/>
      <c r="P31" s="15">
        <v>2</v>
      </c>
      <c r="Q31" s="15">
        <v>2</v>
      </c>
      <c r="R31" s="15"/>
      <c r="S31" s="15"/>
      <c r="T31" s="15"/>
      <c r="V31" s="15"/>
      <c r="W31" s="15"/>
      <c r="X31" s="15"/>
      <c r="Y31" s="15"/>
      <c r="Z31" s="15"/>
      <c r="AB31" s="15">
        <v>15</v>
      </c>
      <c r="AC31" s="15"/>
      <c r="AD31" s="15"/>
      <c r="AE31" s="15">
        <v>3</v>
      </c>
      <c r="AF31" s="15">
        <v>12</v>
      </c>
      <c r="AH31" s="15"/>
      <c r="AI31" s="15"/>
      <c r="AJ31" s="15"/>
      <c r="AK31" s="15"/>
      <c r="AL31" s="15"/>
      <c r="AN31" s="15"/>
      <c r="AO31" s="15"/>
      <c r="AP31" s="15"/>
      <c r="AQ31" s="15"/>
      <c r="AR31" s="15"/>
    </row>
    <row r="32" spans="1:44">
      <c r="A32" s="15" t="s">
        <v>233</v>
      </c>
      <c r="B32" s="15" t="s">
        <v>108</v>
      </c>
      <c r="C32" s="215"/>
      <c r="D32" s="15">
        <v>46</v>
      </c>
      <c r="E32" s="762">
        <v>9</v>
      </c>
      <c r="F32" s="15">
        <v>10</v>
      </c>
      <c r="G32" s="15">
        <v>26</v>
      </c>
      <c r="H32" s="15">
        <v>3</v>
      </c>
      <c r="I32" s="215"/>
      <c r="J32" s="15">
        <v>34</v>
      </c>
      <c r="K32" s="15"/>
      <c r="L32" s="15">
        <v>8</v>
      </c>
      <c r="M32" s="15">
        <v>24</v>
      </c>
      <c r="N32" s="15">
        <v>2</v>
      </c>
      <c r="P32" s="15">
        <v>9</v>
      </c>
      <c r="Q32" s="15">
        <v>9</v>
      </c>
      <c r="R32" s="15">
        <v>2</v>
      </c>
      <c r="S32" s="15"/>
      <c r="T32" s="15"/>
      <c r="V32" s="15"/>
      <c r="W32" s="15"/>
      <c r="X32" s="15"/>
      <c r="Y32" s="15"/>
      <c r="Z32" s="15"/>
      <c r="AB32" s="15">
        <v>3</v>
      </c>
      <c r="AC32" s="15"/>
      <c r="AD32" s="15"/>
      <c r="AE32" s="15">
        <v>2</v>
      </c>
      <c r="AF32" s="15">
        <v>1</v>
      </c>
      <c r="AH32" s="15"/>
      <c r="AI32" s="15"/>
      <c r="AJ32" s="15"/>
      <c r="AK32" s="15"/>
      <c r="AL32" s="15"/>
      <c r="AN32" s="15"/>
      <c r="AO32" s="15"/>
      <c r="AP32" s="15"/>
      <c r="AQ32" s="15"/>
      <c r="AR32" s="15"/>
    </row>
    <row r="33" spans="1:44">
      <c r="A33" s="15"/>
      <c r="B33" s="15" t="s">
        <v>28</v>
      </c>
      <c r="C33" s="215"/>
      <c r="D33" s="15">
        <v>1431</v>
      </c>
      <c r="E33" s="762">
        <v>239</v>
      </c>
      <c r="F33" s="15">
        <v>156</v>
      </c>
      <c r="G33" s="15">
        <v>948</v>
      </c>
      <c r="H33" s="15">
        <v>96</v>
      </c>
      <c r="I33" s="219"/>
      <c r="J33" s="15">
        <v>1010</v>
      </c>
      <c r="K33" s="15">
        <v>6</v>
      </c>
      <c r="L33" s="15">
        <v>111</v>
      </c>
      <c r="M33" s="15">
        <v>845</v>
      </c>
      <c r="N33" s="15">
        <v>52</v>
      </c>
      <c r="P33" s="15">
        <v>223</v>
      </c>
      <c r="Q33" s="15">
        <v>222</v>
      </c>
      <c r="R33" s="15">
        <v>4</v>
      </c>
      <c r="S33" s="15">
        <v>0</v>
      </c>
      <c r="T33" s="15">
        <v>0</v>
      </c>
      <c r="V33" s="15">
        <v>70</v>
      </c>
      <c r="W33" s="15">
        <v>0</v>
      </c>
      <c r="X33" s="15">
        <v>19</v>
      </c>
      <c r="Y33" s="15">
        <v>48</v>
      </c>
      <c r="Z33" s="15">
        <v>4</v>
      </c>
      <c r="AB33" s="15">
        <v>46</v>
      </c>
      <c r="AC33" s="15">
        <v>0</v>
      </c>
      <c r="AD33" s="15">
        <v>0</v>
      </c>
      <c r="AE33" s="15">
        <v>6</v>
      </c>
      <c r="AF33" s="15">
        <v>40</v>
      </c>
      <c r="AH33" s="15">
        <v>71</v>
      </c>
      <c r="AI33" s="15">
        <v>0</v>
      </c>
      <c r="AJ33" s="15">
        <v>22</v>
      </c>
      <c r="AK33" s="15">
        <v>49</v>
      </c>
      <c r="AL33" s="15">
        <v>0</v>
      </c>
      <c r="AN33" s="15">
        <v>11</v>
      </c>
      <c r="AO33" s="15">
        <v>11</v>
      </c>
      <c r="AP33" s="15">
        <v>0</v>
      </c>
      <c r="AQ33" s="15">
        <v>0</v>
      </c>
      <c r="AR33" s="15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34"/>
  <sheetViews>
    <sheetView workbookViewId="0">
      <selection sqref="A1:A2"/>
    </sheetView>
  </sheetViews>
  <sheetFormatPr defaultRowHeight="15"/>
  <cols>
    <col min="1" max="1" width="11.28515625" style="12" customWidth="1"/>
    <col min="2" max="2" width="27" style="12" customWidth="1"/>
    <col min="3" max="3" width="7.42578125" style="12" customWidth="1"/>
    <col min="4" max="6" width="11.7109375" style="12" customWidth="1"/>
    <col min="7" max="7" width="13.140625" style="12" customWidth="1"/>
    <col min="8" max="8" width="10.85546875" style="12" customWidth="1"/>
    <col min="9" max="9" width="6" style="12" customWidth="1"/>
    <col min="10" max="16384" width="9.140625" style="12"/>
  </cols>
  <sheetData>
    <row r="1" spans="1:38">
      <c r="A1" s="6" t="s">
        <v>254</v>
      </c>
    </row>
    <row r="2" spans="1:38">
      <c r="A2" s="6" t="s">
        <v>256</v>
      </c>
    </row>
    <row r="4" spans="1:38">
      <c r="A4" s="215"/>
      <c r="B4" s="215"/>
      <c r="C4" s="215"/>
      <c r="D4" s="215" t="s">
        <v>436</v>
      </c>
      <c r="E4" s="215"/>
      <c r="F4" s="215"/>
      <c r="G4" s="215"/>
      <c r="H4" s="215"/>
      <c r="I4" s="215"/>
      <c r="J4" s="215" t="s">
        <v>115</v>
      </c>
      <c r="K4" s="215"/>
      <c r="L4" s="215"/>
      <c r="M4" s="215"/>
      <c r="N4" s="215"/>
      <c r="O4" s="215"/>
      <c r="P4" s="215" t="s">
        <v>137</v>
      </c>
      <c r="Q4" s="215"/>
      <c r="R4" s="215"/>
      <c r="S4" s="215"/>
      <c r="T4" s="215"/>
      <c r="U4" s="215"/>
      <c r="V4" s="215" t="s">
        <v>142</v>
      </c>
      <c r="W4" s="215"/>
      <c r="X4" s="215"/>
      <c r="Y4" s="215"/>
      <c r="Z4" s="215"/>
      <c r="AA4" s="215"/>
      <c r="AB4" s="215" t="s">
        <v>144</v>
      </c>
      <c r="AC4" s="215"/>
      <c r="AD4" s="215"/>
      <c r="AE4" s="215"/>
      <c r="AF4" s="215"/>
      <c r="AG4" s="215"/>
      <c r="AH4" s="215" t="s">
        <v>147</v>
      </c>
      <c r="AI4" s="215"/>
      <c r="AJ4" s="215"/>
      <c r="AK4" s="215"/>
      <c r="AL4" s="215"/>
    </row>
    <row r="5" spans="1:38" s="214" customForma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38" s="214" customFormat="1">
      <c r="A6" s="134" t="s">
        <v>330</v>
      </c>
      <c r="B6" s="134" t="s">
        <v>1</v>
      </c>
      <c r="C6" s="158"/>
      <c r="D6" s="134" t="s">
        <v>2</v>
      </c>
      <c r="E6" s="65" t="s">
        <v>181</v>
      </c>
      <c r="F6" s="134" t="s">
        <v>182</v>
      </c>
      <c r="G6" s="134" t="s">
        <v>183</v>
      </c>
      <c r="H6" s="134" t="s">
        <v>184</v>
      </c>
      <c r="I6" s="158"/>
      <c r="J6" s="134" t="s">
        <v>2</v>
      </c>
      <c r="K6" s="65" t="s">
        <v>181</v>
      </c>
      <c r="L6" s="134" t="s">
        <v>182</v>
      </c>
      <c r="M6" s="134" t="s">
        <v>183</v>
      </c>
      <c r="N6" s="134" t="s">
        <v>184</v>
      </c>
      <c r="P6" s="134" t="s">
        <v>2</v>
      </c>
      <c r="Q6" s="134" t="s">
        <v>181</v>
      </c>
      <c r="R6" s="134" t="s">
        <v>182</v>
      </c>
      <c r="S6" s="134" t="s">
        <v>183</v>
      </c>
      <c r="T6" s="134" t="s">
        <v>184</v>
      </c>
      <c r="V6" s="134" t="s">
        <v>2</v>
      </c>
      <c r="W6" s="134" t="s">
        <v>181</v>
      </c>
      <c r="X6" s="134" t="s">
        <v>182</v>
      </c>
      <c r="Y6" s="134" t="s">
        <v>183</v>
      </c>
      <c r="Z6" s="134" t="s">
        <v>184</v>
      </c>
      <c r="AB6" s="134" t="s">
        <v>2</v>
      </c>
      <c r="AC6" s="134" t="s">
        <v>181</v>
      </c>
      <c r="AD6" s="134" t="s">
        <v>182</v>
      </c>
      <c r="AE6" s="134" t="s">
        <v>183</v>
      </c>
      <c r="AF6" s="134" t="s">
        <v>184</v>
      </c>
      <c r="AH6" s="134" t="s">
        <v>2</v>
      </c>
      <c r="AI6" s="134" t="s">
        <v>181</v>
      </c>
      <c r="AJ6" s="134" t="s">
        <v>182</v>
      </c>
      <c r="AK6" s="134" t="s">
        <v>183</v>
      </c>
      <c r="AL6" s="134" t="s">
        <v>184</v>
      </c>
    </row>
    <row r="7" spans="1:38">
      <c r="A7" s="15" t="s">
        <v>82</v>
      </c>
      <c r="B7" s="15" t="s">
        <v>3</v>
      </c>
      <c r="C7" s="215"/>
      <c r="D7" s="15">
        <v>61</v>
      </c>
      <c r="E7" s="762">
        <v>2</v>
      </c>
      <c r="F7" s="15">
        <v>9</v>
      </c>
      <c r="G7" s="15">
        <v>42</v>
      </c>
      <c r="H7" s="15">
        <v>9</v>
      </c>
      <c r="I7" s="220"/>
      <c r="J7" s="15">
        <v>44</v>
      </c>
      <c r="K7" s="764"/>
      <c r="L7" s="15">
        <v>7</v>
      </c>
      <c r="M7" s="15">
        <v>33</v>
      </c>
      <c r="N7" s="15">
        <v>5</v>
      </c>
      <c r="P7" s="15">
        <v>2</v>
      </c>
      <c r="Q7" s="15">
        <v>2</v>
      </c>
      <c r="R7" s="15"/>
      <c r="S7" s="15"/>
      <c r="T7" s="15"/>
      <c r="V7" s="15">
        <v>1</v>
      </c>
      <c r="W7" s="15"/>
      <c r="X7" s="15">
        <v>1</v>
      </c>
      <c r="Y7" s="15"/>
      <c r="Z7" s="15"/>
      <c r="AB7" s="15">
        <v>8</v>
      </c>
      <c r="AC7" s="15"/>
      <c r="AD7" s="15">
        <v>1</v>
      </c>
      <c r="AE7" s="15">
        <v>7</v>
      </c>
      <c r="AF7" s="15"/>
      <c r="AH7" s="15">
        <v>6</v>
      </c>
      <c r="AI7" s="15"/>
      <c r="AJ7" s="15"/>
      <c r="AK7" s="15">
        <v>2</v>
      </c>
      <c r="AL7" s="15">
        <v>4</v>
      </c>
    </row>
    <row r="8" spans="1:38">
      <c r="A8" s="15" t="s">
        <v>4</v>
      </c>
      <c r="B8" s="15" t="s">
        <v>88</v>
      </c>
      <c r="C8" s="215"/>
      <c r="D8" s="15">
        <v>128</v>
      </c>
      <c r="E8" s="762">
        <v>7</v>
      </c>
      <c r="F8" s="15">
        <v>28</v>
      </c>
      <c r="G8" s="15">
        <v>71</v>
      </c>
      <c r="H8" s="15">
        <v>22</v>
      </c>
      <c r="I8" s="220"/>
      <c r="J8" s="15">
        <v>109</v>
      </c>
      <c r="K8" s="764"/>
      <c r="L8" s="15">
        <v>28</v>
      </c>
      <c r="M8" s="15">
        <v>69</v>
      </c>
      <c r="N8" s="15">
        <v>12</v>
      </c>
      <c r="P8" s="15">
        <v>7</v>
      </c>
      <c r="Q8" s="15">
        <v>7</v>
      </c>
      <c r="R8" s="15"/>
      <c r="S8" s="15"/>
      <c r="T8" s="15"/>
      <c r="V8" s="15"/>
      <c r="W8" s="15"/>
      <c r="X8" s="15"/>
      <c r="Y8" s="15"/>
      <c r="Z8" s="15"/>
      <c r="AB8" s="15">
        <v>2</v>
      </c>
      <c r="AC8" s="15"/>
      <c r="AD8" s="15"/>
      <c r="AE8" s="15">
        <v>1</v>
      </c>
      <c r="AF8" s="15">
        <v>1</v>
      </c>
      <c r="AH8" s="15">
        <v>10</v>
      </c>
      <c r="AI8" s="15"/>
      <c r="AJ8" s="15"/>
      <c r="AK8" s="15">
        <v>1</v>
      </c>
      <c r="AL8" s="15">
        <v>9</v>
      </c>
    </row>
    <row r="9" spans="1:38">
      <c r="A9" s="15" t="s">
        <v>5</v>
      </c>
      <c r="B9" s="15" t="s">
        <v>89</v>
      </c>
      <c r="C9" s="215"/>
      <c r="D9" s="15">
        <v>528</v>
      </c>
      <c r="E9" s="762">
        <v>11</v>
      </c>
      <c r="F9" s="15">
        <v>63</v>
      </c>
      <c r="G9" s="15">
        <v>364</v>
      </c>
      <c r="H9" s="15">
        <v>91</v>
      </c>
      <c r="I9" s="220"/>
      <c r="J9" s="15">
        <v>518</v>
      </c>
      <c r="K9" s="764">
        <v>2</v>
      </c>
      <c r="L9" s="15">
        <v>63</v>
      </c>
      <c r="M9" s="15">
        <v>363</v>
      </c>
      <c r="N9" s="15">
        <v>91</v>
      </c>
      <c r="P9" s="15">
        <v>9</v>
      </c>
      <c r="Q9" s="15">
        <v>9</v>
      </c>
      <c r="R9" s="15"/>
      <c r="S9" s="15"/>
      <c r="T9" s="15"/>
      <c r="V9" s="15"/>
      <c r="W9" s="15"/>
      <c r="X9" s="15"/>
      <c r="Y9" s="15"/>
      <c r="Z9" s="15"/>
      <c r="AB9" s="15"/>
      <c r="AC9" s="15"/>
      <c r="AD9" s="15"/>
      <c r="AE9" s="15"/>
      <c r="AF9" s="15"/>
      <c r="AH9" s="15">
        <v>1</v>
      </c>
      <c r="AI9" s="15"/>
      <c r="AJ9" s="15"/>
      <c r="AK9" s="15">
        <v>1</v>
      </c>
      <c r="AL9" s="15"/>
    </row>
    <row r="10" spans="1:38">
      <c r="A10" s="15" t="s">
        <v>6</v>
      </c>
      <c r="B10" s="15" t="s">
        <v>90</v>
      </c>
      <c r="C10" s="215"/>
      <c r="D10" s="15">
        <v>639</v>
      </c>
      <c r="E10" s="762">
        <v>14</v>
      </c>
      <c r="F10" s="15">
        <v>77</v>
      </c>
      <c r="G10" s="15">
        <v>417</v>
      </c>
      <c r="H10" s="15">
        <v>135</v>
      </c>
      <c r="I10" s="220"/>
      <c r="J10" s="15">
        <v>471</v>
      </c>
      <c r="K10" s="764">
        <v>3</v>
      </c>
      <c r="L10" s="15">
        <v>74</v>
      </c>
      <c r="M10" s="15">
        <v>353</v>
      </c>
      <c r="N10" s="15">
        <v>45</v>
      </c>
      <c r="P10" s="15">
        <v>11</v>
      </c>
      <c r="Q10" s="15">
        <v>11</v>
      </c>
      <c r="R10" s="15"/>
      <c r="S10" s="15"/>
      <c r="T10" s="15"/>
      <c r="V10" s="15">
        <v>44</v>
      </c>
      <c r="W10" s="15"/>
      <c r="X10" s="15">
        <v>3</v>
      </c>
      <c r="Y10" s="15">
        <v>40</v>
      </c>
      <c r="Z10" s="15">
        <v>1</v>
      </c>
      <c r="AB10" s="15">
        <v>10</v>
      </c>
      <c r="AC10" s="15"/>
      <c r="AD10" s="15"/>
      <c r="AE10" s="15">
        <v>8</v>
      </c>
      <c r="AF10" s="15">
        <v>2</v>
      </c>
      <c r="AH10" s="15">
        <v>103</v>
      </c>
      <c r="AI10" s="15"/>
      <c r="AJ10" s="15"/>
      <c r="AK10" s="15">
        <v>16</v>
      </c>
      <c r="AL10" s="15">
        <v>87</v>
      </c>
    </row>
    <row r="11" spans="1:38">
      <c r="A11" s="15" t="s">
        <v>7</v>
      </c>
      <c r="B11" s="15" t="s">
        <v>91</v>
      </c>
      <c r="C11" s="215"/>
      <c r="D11" s="15">
        <v>246</v>
      </c>
      <c r="E11" s="762">
        <v>11</v>
      </c>
      <c r="F11" s="15">
        <v>25</v>
      </c>
      <c r="G11" s="15">
        <v>179</v>
      </c>
      <c r="H11" s="15">
        <v>31</v>
      </c>
      <c r="I11" s="220"/>
      <c r="J11" s="15">
        <v>235</v>
      </c>
      <c r="K11" s="764">
        <v>2</v>
      </c>
      <c r="L11" s="15">
        <v>25</v>
      </c>
      <c r="M11" s="15">
        <v>178</v>
      </c>
      <c r="N11" s="15">
        <v>30</v>
      </c>
      <c r="P11" s="15">
        <v>9</v>
      </c>
      <c r="Q11" s="15">
        <v>9</v>
      </c>
      <c r="R11" s="15"/>
      <c r="S11" s="15"/>
      <c r="T11" s="15"/>
      <c r="V11" s="15"/>
      <c r="W11" s="15"/>
      <c r="X11" s="15"/>
      <c r="Y11" s="15"/>
      <c r="Z11" s="15"/>
      <c r="AB11" s="15"/>
      <c r="AC11" s="15"/>
      <c r="AD11" s="15"/>
      <c r="AE11" s="15"/>
      <c r="AF11" s="15"/>
      <c r="AH11" s="15">
        <v>2</v>
      </c>
      <c r="AI11" s="15"/>
      <c r="AJ11" s="15"/>
      <c r="AK11" s="15">
        <v>1</v>
      </c>
      <c r="AL11" s="15">
        <v>1</v>
      </c>
    </row>
    <row r="12" spans="1:38">
      <c r="A12" s="15" t="s">
        <v>8</v>
      </c>
      <c r="B12" s="15" t="s">
        <v>92</v>
      </c>
      <c r="C12" s="215"/>
      <c r="D12" s="15">
        <v>269</v>
      </c>
      <c r="E12" s="762">
        <v>11</v>
      </c>
      <c r="F12" s="15">
        <v>27</v>
      </c>
      <c r="G12" s="15">
        <v>188</v>
      </c>
      <c r="H12" s="15">
        <v>44</v>
      </c>
      <c r="I12" s="220"/>
      <c r="J12" s="15">
        <v>257</v>
      </c>
      <c r="K12" s="764">
        <v>3</v>
      </c>
      <c r="L12" s="15">
        <v>27</v>
      </c>
      <c r="M12" s="15">
        <v>186</v>
      </c>
      <c r="N12" s="15">
        <v>42</v>
      </c>
      <c r="P12" s="15">
        <v>8</v>
      </c>
      <c r="Q12" s="15">
        <v>8</v>
      </c>
      <c r="R12" s="15"/>
      <c r="S12" s="15"/>
      <c r="T12" s="15"/>
      <c r="V12" s="15">
        <v>2</v>
      </c>
      <c r="W12" s="15"/>
      <c r="X12" s="15"/>
      <c r="Y12" s="15">
        <v>2</v>
      </c>
      <c r="Z12" s="15"/>
      <c r="AB12" s="15"/>
      <c r="AC12" s="15"/>
      <c r="AD12" s="15"/>
      <c r="AE12" s="15"/>
      <c r="AF12" s="15"/>
      <c r="AH12" s="15">
        <v>2</v>
      </c>
      <c r="AI12" s="15"/>
      <c r="AJ12" s="15"/>
      <c r="AK12" s="15"/>
      <c r="AL12" s="15">
        <v>2</v>
      </c>
    </row>
    <row r="13" spans="1:38">
      <c r="A13" s="15" t="s">
        <v>9</v>
      </c>
      <c r="B13" s="15" t="s">
        <v>93</v>
      </c>
      <c r="C13" s="215"/>
      <c r="D13" s="15">
        <v>186</v>
      </c>
      <c r="E13" s="762">
        <v>8</v>
      </c>
      <c r="F13" s="15">
        <v>29</v>
      </c>
      <c r="G13" s="15">
        <v>126</v>
      </c>
      <c r="H13" s="15">
        <v>25</v>
      </c>
      <c r="I13" s="220"/>
      <c r="J13" s="15">
        <v>169</v>
      </c>
      <c r="K13" s="764">
        <v>3</v>
      </c>
      <c r="L13" s="15">
        <v>29</v>
      </c>
      <c r="M13" s="15">
        <v>120</v>
      </c>
      <c r="N13" s="15">
        <v>19</v>
      </c>
      <c r="P13" s="15">
        <v>5</v>
      </c>
      <c r="Q13" s="15">
        <v>5</v>
      </c>
      <c r="R13" s="15"/>
      <c r="S13" s="15"/>
      <c r="T13" s="15"/>
      <c r="V13" s="15">
        <v>1</v>
      </c>
      <c r="W13" s="15"/>
      <c r="X13" s="15"/>
      <c r="Y13" s="15">
        <v>1</v>
      </c>
      <c r="Z13" s="15"/>
      <c r="AB13" s="15">
        <v>5</v>
      </c>
      <c r="AC13" s="15"/>
      <c r="AD13" s="15"/>
      <c r="AE13" s="15">
        <v>4</v>
      </c>
      <c r="AF13" s="15">
        <v>1</v>
      </c>
      <c r="AH13" s="15">
        <v>6</v>
      </c>
      <c r="AI13" s="15"/>
      <c r="AJ13" s="15"/>
      <c r="AK13" s="15">
        <v>1</v>
      </c>
      <c r="AL13" s="15">
        <v>5</v>
      </c>
    </row>
    <row r="14" spans="1:38">
      <c r="A14" s="15" t="s">
        <v>11</v>
      </c>
      <c r="B14" s="15" t="s">
        <v>94</v>
      </c>
      <c r="C14" s="215"/>
      <c r="D14" s="15">
        <v>312</v>
      </c>
      <c r="E14" s="762">
        <v>5</v>
      </c>
      <c r="F14" s="15">
        <v>37</v>
      </c>
      <c r="G14" s="15">
        <v>227</v>
      </c>
      <c r="H14" s="15">
        <v>44</v>
      </c>
      <c r="I14" s="220"/>
      <c r="J14" s="15">
        <v>298</v>
      </c>
      <c r="K14" s="764"/>
      <c r="L14" s="15">
        <v>37</v>
      </c>
      <c r="M14" s="15">
        <v>222</v>
      </c>
      <c r="N14" s="15">
        <v>40</v>
      </c>
      <c r="P14" s="15">
        <v>5</v>
      </c>
      <c r="Q14" s="15">
        <v>5</v>
      </c>
      <c r="R14" s="15"/>
      <c r="S14" s="15"/>
      <c r="T14" s="15"/>
      <c r="V14" s="15">
        <v>5</v>
      </c>
      <c r="W14" s="15"/>
      <c r="X14" s="15"/>
      <c r="Y14" s="15">
        <v>5</v>
      </c>
      <c r="Z14" s="15"/>
      <c r="AB14" s="15"/>
      <c r="AC14" s="15"/>
      <c r="AD14" s="15"/>
      <c r="AE14" s="15"/>
      <c r="AF14" s="15"/>
      <c r="AH14" s="15">
        <v>4</v>
      </c>
      <c r="AI14" s="15"/>
      <c r="AJ14" s="15"/>
      <c r="AK14" s="15"/>
      <c r="AL14" s="15">
        <v>4</v>
      </c>
    </row>
    <row r="15" spans="1:38">
      <c r="A15" s="15" t="s">
        <v>12</v>
      </c>
      <c r="B15" s="15" t="s">
        <v>95</v>
      </c>
      <c r="C15" s="215"/>
      <c r="D15" s="15">
        <v>219</v>
      </c>
      <c r="E15" s="762">
        <v>16</v>
      </c>
      <c r="F15" s="15">
        <v>26</v>
      </c>
      <c r="G15" s="15">
        <v>133</v>
      </c>
      <c r="H15" s="15">
        <v>44</v>
      </c>
      <c r="I15" s="220"/>
      <c r="J15" s="15">
        <v>169</v>
      </c>
      <c r="K15" s="764">
        <v>2</v>
      </c>
      <c r="L15" s="15">
        <v>23</v>
      </c>
      <c r="M15" s="15">
        <v>123</v>
      </c>
      <c r="N15" s="15">
        <v>21</v>
      </c>
      <c r="P15" s="15">
        <v>14</v>
      </c>
      <c r="Q15" s="15">
        <v>14</v>
      </c>
      <c r="R15" s="15"/>
      <c r="S15" s="15"/>
      <c r="T15" s="15"/>
      <c r="V15" s="15">
        <v>8</v>
      </c>
      <c r="W15" s="15"/>
      <c r="X15" s="15">
        <v>3</v>
      </c>
      <c r="Y15" s="15">
        <v>3</v>
      </c>
      <c r="Z15" s="15">
        <v>2</v>
      </c>
      <c r="AB15" s="15">
        <v>5</v>
      </c>
      <c r="AC15" s="15"/>
      <c r="AD15" s="15"/>
      <c r="AE15" s="15">
        <v>4</v>
      </c>
      <c r="AF15" s="15">
        <v>1</v>
      </c>
      <c r="AH15" s="15">
        <v>23</v>
      </c>
      <c r="AI15" s="15"/>
      <c r="AJ15" s="15"/>
      <c r="AK15" s="15">
        <v>3</v>
      </c>
      <c r="AL15" s="15">
        <v>20</v>
      </c>
    </row>
    <row r="16" spans="1:38">
      <c r="A16" s="15" t="s">
        <v>13</v>
      </c>
      <c r="B16" s="15" t="s">
        <v>96</v>
      </c>
      <c r="C16" s="215"/>
      <c r="D16" s="15">
        <v>209</v>
      </c>
      <c r="E16" s="762">
        <v>16</v>
      </c>
      <c r="F16" s="15">
        <v>22</v>
      </c>
      <c r="G16" s="15">
        <v>143</v>
      </c>
      <c r="H16" s="15">
        <v>30</v>
      </c>
      <c r="I16" s="220"/>
      <c r="J16" s="15">
        <v>178</v>
      </c>
      <c r="K16" s="764"/>
      <c r="L16" s="15">
        <v>20</v>
      </c>
      <c r="M16" s="15">
        <v>138</v>
      </c>
      <c r="N16" s="15">
        <v>22</v>
      </c>
      <c r="P16" s="15">
        <v>16</v>
      </c>
      <c r="Q16" s="15">
        <v>16</v>
      </c>
      <c r="R16" s="15"/>
      <c r="S16" s="15"/>
      <c r="T16" s="15"/>
      <c r="V16" s="15">
        <v>6</v>
      </c>
      <c r="W16" s="15"/>
      <c r="X16" s="15">
        <v>2</v>
      </c>
      <c r="Y16" s="15">
        <v>4</v>
      </c>
      <c r="Z16" s="15"/>
      <c r="AB16" s="15"/>
      <c r="AC16" s="15"/>
      <c r="AD16" s="15"/>
      <c r="AE16" s="15"/>
      <c r="AF16" s="15"/>
      <c r="AH16" s="15">
        <v>9</v>
      </c>
      <c r="AI16" s="15"/>
      <c r="AJ16" s="15"/>
      <c r="AK16" s="15">
        <v>1</v>
      </c>
      <c r="AL16" s="15">
        <v>8</v>
      </c>
    </row>
    <row r="17" spans="1:38">
      <c r="A17" s="15" t="s">
        <v>14</v>
      </c>
      <c r="B17" s="15" t="s">
        <v>97</v>
      </c>
      <c r="C17" s="215"/>
      <c r="D17" s="15">
        <v>352</v>
      </c>
      <c r="E17" s="762">
        <v>15</v>
      </c>
      <c r="F17" s="15">
        <v>55</v>
      </c>
      <c r="G17" s="15">
        <v>237</v>
      </c>
      <c r="H17" s="15">
        <v>46</v>
      </c>
      <c r="I17" s="220"/>
      <c r="J17" s="15">
        <v>335</v>
      </c>
      <c r="K17" s="764">
        <v>2</v>
      </c>
      <c r="L17" s="15">
        <v>54</v>
      </c>
      <c r="M17" s="15">
        <v>234</v>
      </c>
      <c r="N17" s="15">
        <v>46</v>
      </c>
      <c r="P17" s="15">
        <v>13</v>
      </c>
      <c r="Q17" s="15">
        <v>13</v>
      </c>
      <c r="R17" s="15"/>
      <c r="S17" s="15"/>
      <c r="T17" s="15"/>
      <c r="V17" s="15">
        <v>1</v>
      </c>
      <c r="W17" s="15"/>
      <c r="X17" s="15">
        <v>1</v>
      </c>
      <c r="Y17" s="15"/>
      <c r="Z17" s="15"/>
      <c r="AB17" s="15">
        <v>3</v>
      </c>
      <c r="AC17" s="15"/>
      <c r="AD17" s="15"/>
      <c r="AE17" s="15">
        <v>3</v>
      </c>
      <c r="AF17" s="15"/>
      <c r="AH17" s="15"/>
      <c r="AI17" s="15"/>
      <c r="AJ17" s="15"/>
      <c r="AK17" s="15"/>
      <c r="AL17" s="15"/>
    </row>
    <row r="18" spans="1:38">
      <c r="A18" s="15" t="s">
        <v>15</v>
      </c>
      <c r="B18" s="15" t="s">
        <v>98</v>
      </c>
      <c r="C18" s="215"/>
      <c r="D18" s="15">
        <v>147</v>
      </c>
      <c r="E18" s="762">
        <v>11</v>
      </c>
      <c r="F18" s="15">
        <v>18</v>
      </c>
      <c r="G18" s="15">
        <v>92</v>
      </c>
      <c r="H18" s="15">
        <v>28</v>
      </c>
      <c r="I18" s="220"/>
      <c r="J18" s="15">
        <v>138</v>
      </c>
      <c r="K18" s="764">
        <v>3</v>
      </c>
      <c r="L18" s="15">
        <v>18</v>
      </c>
      <c r="M18" s="15">
        <v>91</v>
      </c>
      <c r="N18" s="15">
        <v>28</v>
      </c>
      <c r="P18" s="15">
        <v>8</v>
      </c>
      <c r="Q18" s="15">
        <v>8</v>
      </c>
      <c r="R18" s="15"/>
      <c r="S18" s="15"/>
      <c r="T18" s="15"/>
      <c r="V18" s="15">
        <v>1</v>
      </c>
      <c r="W18" s="15"/>
      <c r="X18" s="15"/>
      <c r="Y18" s="15">
        <v>1</v>
      </c>
      <c r="Z18" s="15"/>
      <c r="AB18" s="15"/>
      <c r="AC18" s="15"/>
      <c r="AD18" s="15"/>
      <c r="AE18" s="15"/>
      <c r="AF18" s="15"/>
      <c r="AH18" s="15"/>
      <c r="AI18" s="15"/>
      <c r="AJ18" s="15"/>
      <c r="AK18" s="15"/>
      <c r="AL18" s="15"/>
    </row>
    <row r="19" spans="1:38">
      <c r="A19" s="15" t="s">
        <v>16</v>
      </c>
      <c r="B19" s="15" t="s">
        <v>99</v>
      </c>
      <c r="C19" s="215"/>
      <c r="D19" s="15">
        <v>376</v>
      </c>
      <c r="E19" s="762">
        <v>10</v>
      </c>
      <c r="F19" s="15">
        <v>52</v>
      </c>
      <c r="G19" s="15">
        <v>239</v>
      </c>
      <c r="H19" s="15">
        <v>76</v>
      </c>
      <c r="I19" s="220"/>
      <c r="J19" s="15">
        <v>251</v>
      </c>
      <c r="K19" s="764">
        <v>2</v>
      </c>
      <c r="L19" s="15">
        <v>44</v>
      </c>
      <c r="M19" s="15">
        <v>177</v>
      </c>
      <c r="N19" s="15">
        <v>29</v>
      </c>
      <c r="P19" s="15">
        <v>8</v>
      </c>
      <c r="Q19" s="15">
        <v>8</v>
      </c>
      <c r="R19" s="15"/>
      <c r="S19" s="15"/>
      <c r="T19" s="15"/>
      <c r="V19" s="15">
        <v>3</v>
      </c>
      <c r="W19" s="15"/>
      <c r="X19" s="15"/>
      <c r="Y19" s="15">
        <v>3</v>
      </c>
      <c r="Z19" s="15"/>
      <c r="AB19" s="15">
        <v>91</v>
      </c>
      <c r="AC19" s="15"/>
      <c r="AD19" s="15">
        <v>8</v>
      </c>
      <c r="AE19" s="15">
        <v>56</v>
      </c>
      <c r="AF19" s="15">
        <v>27</v>
      </c>
      <c r="AH19" s="15">
        <v>23</v>
      </c>
      <c r="AI19" s="15"/>
      <c r="AJ19" s="15"/>
      <c r="AK19" s="15">
        <v>3</v>
      </c>
      <c r="AL19" s="15">
        <v>20</v>
      </c>
    </row>
    <row r="20" spans="1:38">
      <c r="A20" s="15" t="s">
        <v>17</v>
      </c>
      <c r="B20" s="15" t="s">
        <v>100</v>
      </c>
      <c r="C20" s="215"/>
      <c r="D20" s="15">
        <v>347</v>
      </c>
      <c r="E20" s="762">
        <v>12</v>
      </c>
      <c r="F20" s="15">
        <v>45</v>
      </c>
      <c r="G20" s="15">
        <v>237</v>
      </c>
      <c r="H20" s="15">
        <v>54</v>
      </c>
      <c r="I20" s="220"/>
      <c r="J20" s="15">
        <v>280</v>
      </c>
      <c r="K20" s="764">
        <v>2</v>
      </c>
      <c r="L20" s="15">
        <v>41</v>
      </c>
      <c r="M20" s="15">
        <v>212</v>
      </c>
      <c r="N20" s="15">
        <v>25</v>
      </c>
      <c r="P20" s="15">
        <v>10</v>
      </c>
      <c r="Q20" s="15">
        <v>10</v>
      </c>
      <c r="R20" s="15"/>
      <c r="S20" s="15"/>
      <c r="T20" s="15"/>
      <c r="V20" s="15">
        <v>22</v>
      </c>
      <c r="W20" s="15"/>
      <c r="X20" s="15">
        <v>4</v>
      </c>
      <c r="Y20" s="15">
        <v>18</v>
      </c>
      <c r="Z20" s="15">
        <v>1</v>
      </c>
      <c r="AB20" s="15">
        <v>2</v>
      </c>
      <c r="AC20" s="15"/>
      <c r="AD20" s="15"/>
      <c r="AE20" s="15">
        <v>1</v>
      </c>
      <c r="AF20" s="15">
        <v>1</v>
      </c>
      <c r="AH20" s="15">
        <v>33</v>
      </c>
      <c r="AI20" s="15"/>
      <c r="AJ20" s="15"/>
      <c r="AK20" s="15">
        <v>6</v>
      </c>
      <c r="AL20" s="15">
        <v>27</v>
      </c>
    </row>
    <row r="21" spans="1:38">
      <c r="A21" s="15" t="s">
        <v>18</v>
      </c>
      <c r="B21" s="15" t="s">
        <v>101</v>
      </c>
      <c r="C21" s="215"/>
      <c r="D21" s="15">
        <v>210</v>
      </c>
      <c r="E21" s="762">
        <v>3</v>
      </c>
      <c r="F21" s="15">
        <v>21</v>
      </c>
      <c r="G21" s="15">
        <v>149</v>
      </c>
      <c r="H21" s="15">
        <v>38</v>
      </c>
      <c r="I21" s="220"/>
      <c r="J21" s="15">
        <v>207</v>
      </c>
      <c r="K21" s="764">
        <v>2</v>
      </c>
      <c r="L21" s="15">
        <v>21</v>
      </c>
      <c r="M21" s="15">
        <v>147</v>
      </c>
      <c r="N21" s="15">
        <v>38</v>
      </c>
      <c r="P21" s="15">
        <v>1</v>
      </c>
      <c r="Q21" s="15">
        <v>1</v>
      </c>
      <c r="R21" s="15"/>
      <c r="S21" s="15"/>
      <c r="T21" s="15"/>
      <c r="V21" s="15">
        <v>2</v>
      </c>
      <c r="W21" s="15"/>
      <c r="X21" s="15"/>
      <c r="Y21" s="15">
        <v>2</v>
      </c>
      <c r="Z21" s="15"/>
      <c r="AB21" s="15"/>
      <c r="AC21" s="15"/>
      <c r="AD21" s="15"/>
      <c r="AE21" s="15"/>
      <c r="AF21" s="15"/>
      <c r="AH21" s="15"/>
      <c r="AI21" s="15"/>
      <c r="AJ21" s="15"/>
      <c r="AK21" s="15"/>
      <c r="AL21" s="15"/>
    </row>
    <row r="22" spans="1:38">
      <c r="A22" s="15" t="s">
        <v>19</v>
      </c>
      <c r="B22" s="15" t="s">
        <v>102</v>
      </c>
      <c r="C22" s="215"/>
      <c r="D22" s="15">
        <v>290</v>
      </c>
      <c r="E22" s="762">
        <v>18</v>
      </c>
      <c r="F22" s="15">
        <v>40</v>
      </c>
      <c r="G22" s="15">
        <v>182</v>
      </c>
      <c r="H22" s="15">
        <v>54</v>
      </c>
      <c r="I22" s="220"/>
      <c r="J22" s="15">
        <v>232</v>
      </c>
      <c r="K22" s="764">
        <v>1</v>
      </c>
      <c r="L22" s="15">
        <v>39</v>
      </c>
      <c r="M22" s="15">
        <v>163</v>
      </c>
      <c r="N22" s="15">
        <v>32</v>
      </c>
      <c r="P22" s="15">
        <v>17</v>
      </c>
      <c r="Q22" s="15">
        <v>17</v>
      </c>
      <c r="R22" s="15"/>
      <c r="S22" s="15"/>
      <c r="T22" s="15"/>
      <c r="V22" s="15">
        <v>8</v>
      </c>
      <c r="W22" s="15"/>
      <c r="X22" s="15">
        <v>1</v>
      </c>
      <c r="Y22" s="15">
        <v>6</v>
      </c>
      <c r="Z22" s="15">
        <v>1</v>
      </c>
      <c r="AB22" s="15">
        <v>6</v>
      </c>
      <c r="AC22" s="15"/>
      <c r="AD22" s="15"/>
      <c r="AE22" s="15">
        <v>6</v>
      </c>
      <c r="AF22" s="15"/>
      <c r="AH22" s="15">
        <v>27</v>
      </c>
      <c r="AI22" s="15"/>
      <c r="AJ22" s="15"/>
      <c r="AK22" s="15">
        <v>7</v>
      </c>
      <c r="AL22" s="15">
        <v>21</v>
      </c>
    </row>
    <row r="23" spans="1:38">
      <c r="A23" s="15" t="s">
        <v>20</v>
      </c>
      <c r="B23" s="15" t="s">
        <v>103</v>
      </c>
      <c r="C23" s="215"/>
      <c r="D23" s="15">
        <v>153</v>
      </c>
      <c r="E23" s="762">
        <v>12</v>
      </c>
      <c r="F23" s="15">
        <v>25</v>
      </c>
      <c r="G23" s="15">
        <v>88</v>
      </c>
      <c r="H23" s="15">
        <v>30</v>
      </c>
      <c r="I23" s="220"/>
      <c r="J23" s="15">
        <v>121</v>
      </c>
      <c r="K23" s="764">
        <v>2</v>
      </c>
      <c r="L23" s="15">
        <v>25</v>
      </c>
      <c r="M23" s="15">
        <v>79</v>
      </c>
      <c r="N23" s="15">
        <v>17</v>
      </c>
      <c r="P23" s="15">
        <v>10</v>
      </c>
      <c r="Q23" s="15">
        <v>10</v>
      </c>
      <c r="R23" s="15"/>
      <c r="S23" s="15"/>
      <c r="T23" s="15"/>
      <c r="V23" s="15">
        <v>4</v>
      </c>
      <c r="W23" s="15"/>
      <c r="X23" s="15"/>
      <c r="Y23" s="15">
        <v>3</v>
      </c>
      <c r="Z23" s="15">
        <v>1</v>
      </c>
      <c r="AB23" s="15">
        <v>6</v>
      </c>
      <c r="AC23" s="15"/>
      <c r="AD23" s="15"/>
      <c r="AE23" s="15">
        <v>4</v>
      </c>
      <c r="AF23" s="15">
        <v>2</v>
      </c>
      <c r="AH23" s="15">
        <v>12</v>
      </c>
      <c r="AI23" s="15"/>
      <c r="AJ23" s="15"/>
      <c r="AK23" s="15">
        <v>2</v>
      </c>
      <c r="AL23" s="15">
        <v>10</v>
      </c>
    </row>
    <row r="24" spans="1:38">
      <c r="A24" s="15" t="s">
        <v>21</v>
      </c>
      <c r="B24" s="15" t="s">
        <v>104</v>
      </c>
      <c r="C24" s="215"/>
      <c r="D24" s="15">
        <v>306</v>
      </c>
      <c r="E24" s="762">
        <v>24</v>
      </c>
      <c r="F24" s="15">
        <v>54</v>
      </c>
      <c r="G24" s="15">
        <v>170</v>
      </c>
      <c r="H24" s="15">
        <v>58</v>
      </c>
      <c r="I24" s="220"/>
      <c r="J24" s="15">
        <v>285</v>
      </c>
      <c r="K24" s="764">
        <v>6</v>
      </c>
      <c r="L24" s="15">
        <v>53</v>
      </c>
      <c r="M24" s="15">
        <v>168</v>
      </c>
      <c r="N24" s="15">
        <v>58</v>
      </c>
      <c r="P24" s="15">
        <v>18</v>
      </c>
      <c r="Q24" s="15">
        <v>18</v>
      </c>
      <c r="R24" s="15"/>
      <c r="S24" s="15"/>
      <c r="T24" s="15"/>
      <c r="V24" s="15">
        <v>2</v>
      </c>
      <c r="W24" s="15"/>
      <c r="X24" s="15">
        <v>1</v>
      </c>
      <c r="Y24" s="15">
        <v>1</v>
      </c>
      <c r="Z24" s="15"/>
      <c r="AB24" s="15"/>
      <c r="AC24" s="15"/>
      <c r="AD24" s="15"/>
      <c r="AE24" s="15"/>
      <c r="AF24" s="15"/>
      <c r="AH24" s="15">
        <v>1</v>
      </c>
      <c r="AI24" s="15"/>
      <c r="AJ24" s="15"/>
      <c r="AK24" s="15">
        <v>1</v>
      </c>
      <c r="AL24" s="15"/>
    </row>
    <row r="25" spans="1:38">
      <c r="A25" s="15" t="s">
        <v>22</v>
      </c>
      <c r="B25" s="15" t="s">
        <v>105</v>
      </c>
      <c r="C25" s="215"/>
      <c r="D25" s="15">
        <v>106</v>
      </c>
      <c r="E25" s="762">
        <v>6</v>
      </c>
      <c r="F25" s="15">
        <v>13</v>
      </c>
      <c r="G25" s="15">
        <v>77</v>
      </c>
      <c r="H25" s="15">
        <v>12</v>
      </c>
      <c r="I25" s="220"/>
      <c r="J25" s="15">
        <v>94</v>
      </c>
      <c r="K25" s="764"/>
      <c r="L25" s="15">
        <v>13</v>
      </c>
      <c r="M25" s="15">
        <v>74</v>
      </c>
      <c r="N25" s="15">
        <v>9</v>
      </c>
      <c r="P25" s="15">
        <v>6</v>
      </c>
      <c r="Q25" s="15">
        <v>6</v>
      </c>
      <c r="R25" s="15"/>
      <c r="S25" s="15"/>
      <c r="T25" s="15"/>
      <c r="V25" s="15">
        <v>2</v>
      </c>
      <c r="W25" s="15"/>
      <c r="X25" s="15"/>
      <c r="Y25" s="15">
        <v>2</v>
      </c>
      <c r="Z25" s="15"/>
      <c r="AB25" s="15"/>
      <c r="AC25" s="15"/>
      <c r="AD25" s="15"/>
      <c r="AE25" s="15"/>
      <c r="AF25" s="15"/>
      <c r="AH25" s="15">
        <v>4</v>
      </c>
      <c r="AI25" s="15"/>
      <c r="AJ25" s="15"/>
      <c r="AK25" s="15">
        <v>1</v>
      </c>
      <c r="AL25" s="15">
        <v>3</v>
      </c>
    </row>
    <row r="26" spans="1:38">
      <c r="A26" s="15" t="s">
        <v>23</v>
      </c>
      <c r="B26" s="15" t="s">
        <v>106</v>
      </c>
      <c r="C26" s="215"/>
      <c r="D26" s="15">
        <v>324</v>
      </c>
      <c r="E26" s="762">
        <v>6</v>
      </c>
      <c r="F26" s="15">
        <v>34</v>
      </c>
      <c r="G26" s="15">
        <v>236</v>
      </c>
      <c r="H26" s="15">
        <v>49</v>
      </c>
      <c r="I26" s="220"/>
      <c r="J26" s="15">
        <v>314</v>
      </c>
      <c r="K26" s="764">
        <v>3</v>
      </c>
      <c r="L26" s="15">
        <v>32</v>
      </c>
      <c r="M26" s="15">
        <v>231</v>
      </c>
      <c r="N26" s="15">
        <v>49</v>
      </c>
      <c r="P26" s="15">
        <v>3</v>
      </c>
      <c r="Q26" s="15">
        <v>3</v>
      </c>
      <c r="R26" s="15"/>
      <c r="S26" s="15"/>
      <c r="T26" s="15"/>
      <c r="V26" s="15">
        <v>7</v>
      </c>
      <c r="W26" s="15"/>
      <c r="X26" s="15">
        <v>2</v>
      </c>
      <c r="Y26" s="15">
        <v>5</v>
      </c>
      <c r="Z26" s="15"/>
      <c r="AB26" s="15"/>
      <c r="AC26" s="15"/>
      <c r="AD26" s="15"/>
      <c r="AE26" s="15"/>
      <c r="AF26" s="15"/>
      <c r="AH26" s="15"/>
      <c r="AI26" s="15"/>
      <c r="AJ26" s="15"/>
      <c r="AK26" s="15"/>
      <c r="AL26" s="15"/>
    </row>
    <row r="27" spans="1:38">
      <c r="A27" s="15" t="s">
        <v>10</v>
      </c>
      <c r="B27" s="15" t="s">
        <v>107</v>
      </c>
      <c r="C27" s="215"/>
      <c r="D27" s="15">
        <v>71</v>
      </c>
      <c r="E27" s="762">
        <v>3</v>
      </c>
      <c r="F27" s="15">
        <v>13</v>
      </c>
      <c r="G27" s="15">
        <v>43</v>
      </c>
      <c r="H27" s="15">
        <v>12</v>
      </c>
      <c r="I27" s="220"/>
      <c r="J27" s="15">
        <v>58</v>
      </c>
      <c r="K27" s="764"/>
      <c r="L27" s="15">
        <v>11</v>
      </c>
      <c r="M27" s="15">
        <v>38</v>
      </c>
      <c r="N27" s="15">
        <v>9</v>
      </c>
      <c r="P27" s="15">
        <v>3</v>
      </c>
      <c r="Q27" s="15">
        <v>3</v>
      </c>
      <c r="R27" s="15"/>
      <c r="S27" s="15"/>
      <c r="T27" s="15"/>
      <c r="V27" s="15">
        <v>5</v>
      </c>
      <c r="W27" s="15"/>
      <c r="X27" s="15">
        <v>2</v>
      </c>
      <c r="Y27" s="15">
        <v>3</v>
      </c>
      <c r="Z27" s="15"/>
      <c r="AB27" s="15">
        <v>2</v>
      </c>
      <c r="AC27" s="15"/>
      <c r="AD27" s="15"/>
      <c r="AE27" s="15">
        <v>2</v>
      </c>
      <c r="AF27" s="15"/>
      <c r="AH27" s="15">
        <v>3</v>
      </c>
      <c r="AI27" s="15"/>
      <c r="AJ27" s="15"/>
      <c r="AK27" s="15"/>
      <c r="AL27" s="15">
        <v>3</v>
      </c>
    </row>
    <row r="28" spans="1:38">
      <c r="A28" s="15" t="s">
        <v>229</v>
      </c>
      <c r="B28" s="15" t="s">
        <v>24</v>
      </c>
      <c r="C28" s="215"/>
      <c r="D28" s="15">
        <v>118</v>
      </c>
      <c r="E28" s="762">
        <v>5</v>
      </c>
      <c r="F28" s="15">
        <v>17</v>
      </c>
      <c r="G28" s="15">
        <v>75</v>
      </c>
      <c r="H28" s="15">
        <v>21</v>
      </c>
      <c r="I28" s="220"/>
      <c r="J28" s="15">
        <v>100</v>
      </c>
      <c r="K28" s="764"/>
      <c r="L28" s="15">
        <v>17</v>
      </c>
      <c r="M28" s="15">
        <v>69</v>
      </c>
      <c r="N28" s="15">
        <v>14</v>
      </c>
      <c r="P28" s="15">
        <v>5</v>
      </c>
      <c r="Q28" s="15">
        <v>5</v>
      </c>
      <c r="R28" s="15"/>
      <c r="S28" s="15"/>
      <c r="T28" s="15"/>
      <c r="V28" s="15">
        <v>1</v>
      </c>
      <c r="W28" s="15"/>
      <c r="X28" s="15"/>
      <c r="Y28" s="15">
        <v>1</v>
      </c>
      <c r="Z28" s="15"/>
      <c r="AB28" s="15">
        <v>3</v>
      </c>
      <c r="AC28" s="15"/>
      <c r="AD28" s="15"/>
      <c r="AE28" s="15">
        <v>2</v>
      </c>
      <c r="AF28" s="15">
        <v>1</v>
      </c>
      <c r="AH28" s="15">
        <v>9</v>
      </c>
      <c r="AI28" s="15"/>
      <c r="AJ28" s="15"/>
      <c r="AK28" s="15">
        <v>3</v>
      </c>
      <c r="AL28" s="15">
        <v>6</v>
      </c>
    </row>
    <row r="29" spans="1:38">
      <c r="A29" s="15" t="s">
        <v>230</v>
      </c>
      <c r="B29" s="15" t="s">
        <v>25</v>
      </c>
      <c r="C29" s="215"/>
      <c r="D29" s="15">
        <v>465</v>
      </c>
      <c r="E29" s="762">
        <v>19</v>
      </c>
      <c r="F29" s="15">
        <v>52</v>
      </c>
      <c r="G29" s="15">
        <v>284</v>
      </c>
      <c r="H29" s="15">
        <v>112</v>
      </c>
      <c r="I29" s="220"/>
      <c r="J29" s="15">
        <v>282</v>
      </c>
      <c r="K29" s="764">
        <v>4</v>
      </c>
      <c r="L29" s="15">
        <v>44</v>
      </c>
      <c r="M29" s="15">
        <v>189</v>
      </c>
      <c r="N29" s="15">
        <v>45</v>
      </c>
      <c r="P29" s="15">
        <v>15</v>
      </c>
      <c r="Q29" s="15">
        <v>15</v>
      </c>
      <c r="R29" s="15"/>
      <c r="S29" s="15"/>
      <c r="T29" s="15"/>
      <c r="V29" s="15">
        <v>7</v>
      </c>
      <c r="W29" s="15"/>
      <c r="X29" s="15"/>
      <c r="Y29" s="15">
        <v>6</v>
      </c>
      <c r="Z29" s="15">
        <v>1</v>
      </c>
      <c r="AB29" s="15">
        <v>131</v>
      </c>
      <c r="AC29" s="15"/>
      <c r="AD29" s="15">
        <v>8</v>
      </c>
      <c r="AE29" s="15">
        <v>85</v>
      </c>
      <c r="AF29" s="15">
        <v>40</v>
      </c>
      <c r="AH29" s="15">
        <v>30</v>
      </c>
      <c r="AI29" s="15"/>
      <c r="AJ29" s="15"/>
      <c r="AK29" s="15">
        <v>4</v>
      </c>
      <c r="AL29" s="15">
        <v>26</v>
      </c>
    </row>
    <row r="30" spans="1:38">
      <c r="A30" s="15" t="s">
        <v>231</v>
      </c>
      <c r="B30" s="15" t="s">
        <v>26</v>
      </c>
      <c r="C30" s="215"/>
      <c r="D30" s="15">
        <v>338</v>
      </c>
      <c r="E30" s="762">
        <v>25</v>
      </c>
      <c r="F30" s="15">
        <v>59</v>
      </c>
      <c r="G30" s="15">
        <v>201</v>
      </c>
      <c r="H30" s="15">
        <v>55</v>
      </c>
      <c r="I30" s="220"/>
      <c r="J30" s="15">
        <v>280</v>
      </c>
      <c r="K30" s="764">
        <v>5</v>
      </c>
      <c r="L30" s="15">
        <v>58</v>
      </c>
      <c r="M30" s="15">
        <v>186</v>
      </c>
      <c r="N30" s="15">
        <v>33</v>
      </c>
      <c r="P30" s="15">
        <v>20</v>
      </c>
      <c r="Q30" s="15">
        <v>20</v>
      </c>
      <c r="R30" s="15"/>
      <c r="S30" s="15"/>
      <c r="T30" s="15"/>
      <c r="V30" s="15">
        <v>10</v>
      </c>
      <c r="W30" s="15"/>
      <c r="X30" s="15">
        <v>1</v>
      </c>
      <c r="Y30" s="15">
        <v>8</v>
      </c>
      <c r="Z30" s="15">
        <v>1</v>
      </c>
      <c r="AB30" s="15">
        <v>2</v>
      </c>
      <c r="AC30" s="15"/>
      <c r="AD30" s="15"/>
      <c r="AE30" s="15">
        <v>2</v>
      </c>
      <c r="AF30" s="15"/>
      <c r="AH30" s="15">
        <v>26</v>
      </c>
      <c r="AI30" s="15"/>
      <c r="AJ30" s="15"/>
      <c r="AK30" s="15">
        <v>5</v>
      </c>
      <c r="AL30" s="15">
        <v>21</v>
      </c>
    </row>
    <row r="31" spans="1:38">
      <c r="A31" s="15" t="s">
        <v>232</v>
      </c>
      <c r="B31" s="15" t="s">
        <v>27</v>
      </c>
      <c r="C31" s="215"/>
      <c r="D31" s="15">
        <v>272</v>
      </c>
      <c r="E31" s="762">
        <v>7</v>
      </c>
      <c r="F31" s="15">
        <v>46</v>
      </c>
      <c r="G31" s="15">
        <v>196</v>
      </c>
      <c r="H31" s="15">
        <v>26</v>
      </c>
      <c r="I31" s="220"/>
      <c r="J31" s="15">
        <v>257</v>
      </c>
      <c r="K31" s="764"/>
      <c r="L31" s="15">
        <v>41</v>
      </c>
      <c r="M31" s="15">
        <v>192</v>
      </c>
      <c r="N31" s="15">
        <v>26</v>
      </c>
      <c r="P31" s="15">
        <v>7</v>
      </c>
      <c r="Q31" s="15">
        <v>7</v>
      </c>
      <c r="R31" s="15"/>
      <c r="S31" s="15"/>
      <c r="T31" s="15"/>
      <c r="V31" s="15">
        <v>8</v>
      </c>
      <c r="W31" s="15"/>
      <c r="X31" s="15">
        <v>5</v>
      </c>
      <c r="Y31" s="15">
        <v>4</v>
      </c>
      <c r="Z31" s="15"/>
      <c r="AB31" s="15"/>
      <c r="AC31" s="15"/>
      <c r="AD31" s="15"/>
      <c r="AE31" s="15"/>
      <c r="AF31" s="15"/>
      <c r="AH31" s="15"/>
      <c r="AI31" s="15"/>
      <c r="AJ31" s="15"/>
      <c r="AK31" s="15"/>
      <c r="AL31" s="15"/>
    </row>
    <row r="32" spans="1:38">
      <c r="A32" s="15" t="s">
        <v>233</v>
      </c>
      <c r="B32" s="15" t="s">
        <v>108</v>
      </c>
      <c r="C32" s="215"/>
      <c r="D32" s="15">
        <v>515</v>
      </c>
      <c r="E32" s="762">
        <v>22</v>
      </c>
      <c r="F32" s="15">
        <v>63</v>
      </c>
      <c r="G32" s="15">
        <v>346</v>
      </c>
      <c r="H32" s="15">
        <v>84</v>
      </c>
      <c r="I32" s="220"/>
      <c r="J32" s="15">
        <v>468</v>
      </c>
      <c r="K32" s="764">
        <v>6</v>
      </c>
      <c r="L32" s="15">
        <v>62</v>
      </c>
      <c r="M32" s="15">
        <v>335</v>
      </c>
      <c r="N32" s="15">
        <v>65</v>
      </c>
      <c r="P32" s="15">
        <v>16</v>
      </c>
      <c r="Q32" s="15">
        <v>16</v>
      </c>
      <c r="R32" s="15"/>
      <c r="S32" s="15"/>
      <c r="T32" s="15"/>
      <c r="V32" s="15">
        <v>6</v>
      </c>
      <c r="W32" s="15"/>
      <c r="X32" s="15"/>
      <c r="Y32" s="15">
        <v>5</v>
      </c>
      <c r="Z32" s="15">
        <v>1</v>
      </c>
      <c r="AB32" s="15">
        <v>12</v>
      </c>
      <c r="AC32" s="15"/>
      <c r="AD32" s="15">
        <v>1</v>
      </c>
      <c r="AE32" s="15">
        <v>5</v>
      </c>
      <c r="AF32" s="15">
        <v>6</v>
      </c>
      <c r="AH32" s="15">
        <v>13</v>
      </c>
      <c r="AI32" s="15"/>
      <c r="AJ32" s="15"/>
      <c r="AK32" s="15">
        <v>1</v>
      </c>
      <c r="AL32" s="15">
        <v>12</v>
      </c>
    </row>
    <row r="33" spans="1:38" s="212" customFormat="1">
      <c r="A33" s="221"/>
      <c r="B33" s="217" t="s">
        <v>28</v>
      </c>
      <c r="C33" s="222"/>
      <c r="D33" s="217">
        <v>7187</v>
      </c>
      <c r="E33" s="758">
        <v>299</v>
      </c>
      <c r="F33" s="217">
        <v>950</v>
      </c>
      <c r="G33" s="217">
        <v>4742</v>
      </c>
      <c r="H33" s="217">
        <v>1230</v>
      </c>
      <c r="I33" s="218"/>
      <c r="J33" s="217">
        <v>6150</v>
      </c>
      <c r="K33" s="758">
        <v>53</v>
      </c>
      <c r="L33" s="217">
        <v>906</v>
      </c>
      <c r="M33" s="217">
        <v>4370</v>
      </c>
      <c r="N33" s="217">
        <v>850</v>
      </c>
      <c r="P33" s="217">
        <v>246</v>
      </c>
      <c r="Q33" s="217">
        <v>246</v>
      </c>
      <c r="R33" s="217">
        <v>0</v>
      </c>
      <c r="S33" s="217">
        <v>0</v>
      </c>
      <c r="T33" s="217">
        <v>0</v>
      </c>
      <c r="V33" s="217">
        <v>156</v>
      </c>
      <c r="W33" s="217">
        <v>0</v>
      </c>
      <c r="X33" s="217">
        <v>26</v>
      </c>
      <c r="Y33" s="217">
        <v>123</v>
      </c>
      <c r="Z33" s="217">
        <v>9</v>
      </c>
      <c r="AB33" s="217">
        <v>288</v>
      </c>
      <c r="AC33" s="217">
        <v>0</v>
      </c>
      <c r="AD33" s="217">
        <v>18</v>
      </c>
      <c r="AE33" s="217">
        <v>190</v>
      </c>
      <c r="AF33" s="217">
        <v>82</v>
      </c>
      <c r="AH33" s="217">
        <v>347</v>
      </c>
      <c r="AI33" s="217">
        <v>0</v>
      </c>
      <c r="AJ33" s="217">
        <v>0</v>
      </c>
      <c r="AK33" s="217">
        <v>59</v>
      </c>
      <c r="AL33" s="217">
        <v>289</v>
      </c>
    </row>
    <row r="34" spans="1:38" s="215" customFormat="1">
      <c r="I34" s="220"/>
    </row>
  </sheetData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247"/>
  <sheetViews>
    <sheetView topLeftCell="A127" zoomScaleNormal="100" workbookViewId="0">
      <selection activeCell="D6" sqref="D6:D32"/>
    </sheetView>
  </sheetViews>
  <sheetFormatPr defaultRowHeight="15"/>
  <cols>
    <col min="1" max="1" width="9.5703125" style="17" customWidth="1"/>
    <col min="2" max="2" width="19.42578125" style="6" customWidth="1"/>
    <col min="3" max="3" width="7.85546875" style="6" customWidth="1"/>
    <col min="4" max="4" width="15.42578125" style="6" customWidth="1"/>
    <col min="5" max="6" width="19.42578125" style="6" customWidth="1"/>
    <col min="7" max="7" width="7.85546875" style="6" customWidth="1"/>
    <col min="8" max="8" width="15.28515625" style="6" customWidth="1"/>
    <col min="9" max="9" width="19.140625" style="6" customWidth="1"/>
    <col min="10" max="10" width="17.42578125" style="6" customWidth="1"/>
    <col min="11" max="11" width="9.140625" style="6"/>
    <col min="12" max="12" width="15.7109375" style="6" customWidth="1"/>
    <col min="13" max="13" width="15.28515625" style="6" customWidth="1"/>
    <col min="14" max="14" width="14.42578125" style="6" customWidth="1"/>
    <col min="15" max="15" width="9.140625" style="6"/>
    <col min="16" max="16" width="11.42578125" style="6" customWidth="1"/>
    <col min="17" max="17" width="14.28515625" style="6" customWidth="1"/>
    <col min="18" max="18" width="13.42578125" style="6" customWidth="1"/>
    <col min="19" max="19" width="9.140625" style="6"/>
    <col min="20" max="20" width="15.42578125" style="6" customWidth="1"/>
    <col min="21" max="21" width="15.5703125" style="6" customWidth="1"/>
    <col min="22" max="22" width="19.42578125" style="6" customWidth="1"/>
    <col min="23" max="23" width="9.140625" style="6"/>
    <col min="24" max="24" width="12" style="6" customWidth="1"/>
    <col min="25" max="25" width="14" style="6" customWidth="1"/>
    <col min="26" max="26" width="13.140625" style="6" customWidth="1"/>
    <col min="27" max="27" width="9.140625" style="6"/>
    <col min="28" max="28" width="12.7109375" style="6" customWidth="1"/>
    <col min="29" max="29" width="15.7109375" style="6" customWidth="1"/>
    <col min="30" max="30" width="17.7109375" style="6" customWidth="1"/>
    <col min="31" max="31" width="9.140625" style="6"/>
    <col min="32" max="32" width="11.42578125" style="6" customWidth="1"/>
    <col min="33" max="33" width="12.140625" style="6" customWidth="1"/>
    <col min="34" max="34" width="12" style="6" customWidth="1"/>
    <col min="35" max="16384" width="9.140625" style="6"/>
  </cols>
  <sheetData>
    <row r="1" spans="1:30">
      <c r="A1" s="6" t="s">
        <v>254</v>
      </c>
    </row>
    <row r="2" spans="1:30">
      <c r="A2" s="6" t="s">
        <v>1693</v>
      </c>
    </row>
    <row r="4" spans="1:30">
      <c r="A4" s="159" t="s">
        <v>337</v>
      </c>
      <c r="D4" s="40" t="s">
        <v>338</v>
      </c>
      <c r="H4" s="40" t="s">
        <v>115</v>
      </c>
      <c r="L4" s="40" t="s">
        <v>137</v>
      </c>
      <c r="P4" s="40" t="s">
        <v>142</v>
      </c>
      <c r="T4" s="40" t="s">
        <v>144</v>
      </c>
      <c r="X4" s="40" t="s">
        <v>147</v>
      </c>
      <c r="AB4" s="160"/>
      <c r="AC4" s="160"/>
      <c r="AD4" s="160"/>
    </row>
    <row r="5" spans="1:30">
      <c r="AB5" s="160"/>
      <c r="AC5" s="160"/>
      <c r="AD5" s="160"/>
    </row>
    <row r="6" spans="1:30">
      <c r="A6" s="14" t="s">
        <v>330</v>
      </c>
      <c r="B6" s="4" t="s">
        <v>258</v>
      </c>
      <c r="C6" s="136"/>
      <c r="D6" s="761" t="s">
        <v>181</v>
      </c>
      <c r="E6" s="14" t="s">
        <v>259</v>
      </c>
      <c r="F6" s="14" t="s">
        <v>2</v>
      </c>
      <c r="G6" s="136"/>
      <c r="H6" s="14" t="s">
        <v>181</v>
      </c>
      <c r="I6" s="14" t="s">
        <v>259</v>
      </c>
      <c r="J6" s="14" t="s">
        <v>2</v>
      </c>
      <c r="L6" s="14" t="s">
        <v>181</v>
      </c>
      <c r="M6" s="14" t="s">
        <v>259</v>
      </c>
      <c r="N6" s="14" t="s">
        <v>2</v>
      </c>
      <c r="P6" s="14" t="s">
        <v>181</v>
      </c>
      <c r="Q6" s="14" t="s">
        <v>259</v>
      </c>
      <c r="R6" s="14" t="s">
        <v>2</v>
      </c>
      <c r="T6" s="14" t="s">
        <v>181</v>
      </c>
      <c r="U6" s="14" t="s">
        <v>259</v>
      </c>
      <c r="V6" s="14" t="s">
        <v>2</v>
      </c>
      <c r="X6" s="14" t="s">
        <v>181</v>
      </c>
      <c r="Y6" s="14" t="s">
        <v>259</v>
      </c>
      <c r="Z6" s="14" t="s">
        <v>2</v>
      </c>
      <c r="AB6" s="158"/>
      <c r="AC6" s="158"/>
      <c r="AD6" s="158"/>
    </row>
    <row r="7" spans="1:30">
      <c r="A7" s="10" t="s">
        <v>82</v>
      </c>
      <c r="B7" s="3" t="s">
        <v>3</v>
      </c>
      <c r="C7" s="161"/>
      <c r="D7" s="765">
        <v>3302.2080000000001</v>
      </c>
      <c r="E7" s="162">
        <v>512859.19999999995</v>
      </c>
      <c r="F7" s="162">
        <v>516161.40799999994</v>
      </c>
      <c r="G7" s="161"/>
      <c r="H7" s="162"/>
      <c r="I7" s="162">
        <v>391245.576</v>
      </c>
      <c r="J7" s="162">
        <v>391245.576</v>
      </c>
      <c r="L7" s="162">
        <v>3302.2080000000001</v>
      </c>
      <c r="M7" s="162"/>
      <c r="N7" s="162">
        <v>3302.2080000000001</v>
      </c>
      <c r="P7" s="162"/>
      <c r="Q7" s="162">
        <v>285.60000000000002</v>
      </c>
      <c r="R7" s="162">
        <v>285.60000000000002</v>
      </c>
      <c r="T7" s="162"/>
      <c r="U7" s="162">
        <v>27837.72</v>
      </c>
      <c r="V7" s="162">
        <v>27837.72</v>
      </c>
      <c r="X7" s="162"/>
      <c r="Y7" s="162">
        <v>93490.304000000004</v>
      </c>
      <c r="Z7" s="162">
        <v>93490.304000000004</v>
      </c>
      <c r="AB7" s="163"/>
      <c r="AC7" s="163"/>
      <c r="AD7" s="163"/>
    </row>
    <row r="8" spans="1:30">
      <c r="A8" s="10" t="s">
        <v>4</v>
      </c>
      <c r="B8" s="3" t="s">
        <v>88</v>
      </c>
      <c r="C8" s="161"/>
      <c r="D8" s="765">
        <v>43318.8</v>
      </c>
      <c r="E8" s="162">
        <v>858755.9047999999</v>
      </c>
      <c r="F8" s="162">
        <v>902074.70479999995</v>
      </c>
      <c r="G8" s="161"/>
      <c r="H8" s="162"/>
      <c r="I8" s="162">
        <v>763928.22</v>
      </c>
      <c r="J8" s="162">
        <v>763928.22</v>
      </c>
      <c r="L8" s="162">
        <v>43318.8</v>
      </c>
      <c r="M8" s="162"/>
      <c r="N8" s="162">
        <v>43318.8</v>
      </c>
      <c r="P8" s="162"/>
      <c r="Q8" s="162"/>
      <c r="R8" s="162"/>
      <c r="T8" s="162"/>
      <c r="U8" s="162">
        <v>11301.72</v>
      </c>
      <c r="V8" s="162">
        <v>11301.72</v>
      </c>
      <c r="X8" s="162"/>
      <c r="Y8" s="162">
        <v>83525.964800000002</v>
      </c>
      <c r="Z8" s="162">
        <v>83525.964800000002</v>
      </c>
      <c r="AB8" s="163"/>
      <c r="AC8" s="163"/>
      <c r="AD8" s="163"/>
    </row>
    <row r="9" spans="1:30">
      <c r="A9" s="10" t="s">
        <v>5</v>
      </c>
      <c r="B9" s="3" t="s">
        <v>89</v>
      </c>
      <c r="C9" s="161"/>
      <c r="D9" s="765">
        <v>66572.731200000009</v>
      </c>
      <c r="E9" s="162">
        <v>2269917.9624000001</v>
      </c>
      <c r="F9" s="162">
        <v>2336490.6935999999</v>
      </c>
      <c r="G9" s="161"/>
      <c r="H9" s="162">
        <v>6996</v>
      </c>
      <c r="I9" s="162">
        <v>2250635.46</v>
      </c>
      <c r="J9" s="162">
        <v>2257631.46</v>
      </c>
      <c r="L9" s="162">
        <v>59576.731200000002</v>
      </c>
      <c r="M9" s="162"/>
      <c r="N9" s="162">
        <v>59576.731200000002</v>
      </c>
      <c r="P9" s="162"/>
      <c r="Q9" s="162"/>
      <c r="R9" s="162"/>
      <c r="T9" s="162"/>
      <c r="U9" s="162"/>
      <c r="V9" s="162"/>
      <c r="X9" s="162"/>
      <c r="Y9" s="162">
        <v>19282.502400000001</v>
      </c>
      <c r="Z9" s="162">
        <v>19282.502400000001</v>
      </c>
      <c r="AB9" s="163"/>
      <c r="AC9" s="163"/>
      <c r="AD9" s="163"/>
    </row>
    <row r="10" spans="1:30">
      <c r="A10" s="10" t="s">
        <v>6</v>
      </c>
      <c r="B10" s="3" t="s">
        <v>90</v>
      </c>
      <c r="C10" s="161"/>
      <c r="D10" s="765">
        <v>106078.728</v>
      </c>
      <c r="E10" s="162">
        <v>5129445.8500000006</v>
      </c>
      <c r="F10" s="162">
        <v>5235524.5780000007</v>
      </c>
      <c r="G10" s="161"/>
      <c r="H10" s="162">
        <v>14313.18</v>
      </c>
      <c r="I10" s="162">
        <v>3371138.67</v>
      </c>
      <c r="J10" s="162">
        <v>3385451.85</v>
      </c>
      <c r="L10" s="162">
        <v>91765.547999999995</v>
      </c>
      <c r="M10" s="162"/>
      <c r="N10" s="162">
        <v>91765.547999999995</v>
      </c>
      <c r="P10" s="162"/>
      <c r="Q10" s="162">
        <v>624313.03200000001</v>
      </c>
      <c r="R10" s="162">
        <v>624313.03200000001</v>
      </c>
      <c r="T10" s="162"/>
      <c r="U10" s="162">
        <v>49760.004000000001</v>
      </c>
      <c r="V10" s="162">
        <v>49760.004000000001</v>
      </c>
      <c r="X10" s="162"/>
      <c r="Y10" s="162">
        <v>1084234.1440000001</v>
      </c>
      <c r="Z10" s="162">
        <v>1084234.1440000001</v>
      </c>
      <c r="AB10" s="163"/>
      <c r="AC10" s="163"/>
      <c r="AD10" s="163"/>
    </row>
    <row r="11" spans="1:30">
      <c r="A11" s="10" t="s">
        <v>7</v>
      </c>
      <c r="B11" s="3" t="s">
        <v>91</v>
      </c>
      <c r="C11" s="161"/>
      <c r="D11" s="765">
        <v>99089.863200000007</v>
      </c>
      <c r="E11" s="162">
        <v>1436143.65</v>
      </c>
      <c r="F11" s="162">
        <v>1535233.5131999999</v>
      </c>
      <c r="G11" s="161"/>
      <c r="H11" s="162">
        <v>5853.7439999999997</v>
      </c>
      <c r="I11" s="162">
        <v>1426679.97</v>
      </c>
      <c r="J11" s="162">
        <v>1432533.7139999999</v>
      </c>
      <c r="L11" s="162">
        <v>93236.119200000001</v>
      </c>
      <c r="M11" s="162"/>
      <c r="N11" s="162">
        <v>93236.119200000001</v>
      </c>
      <c r="P11" s="162"/>
      <c r="Q11" s="162"/>
      <c r="R11" s="162"/>
      <c r="T11" s="162"/>
      <c r="U11" s="162"/>
      <c r="V11" s="162"/>
      <c r="X11" s="162"/>
      <c r="Y11" s="162">
        <v>9463.68</v>
      </c>
      <c r="Z11" s="162">
        <v>9463.68</v>
      </c>
      <c r="AB11" s="163"/>
      <c r="AC11" s="163"/>
      <c r="AD11" s="163"/>
    </row>
    <row r="12" spans="1:30">
      <c r="A12" s="10" t="s">
        <v>8</v>
      </c>
      <c r="B12" s="3" t="s">
        <v>92</v>
      </c>
      <c r="C12" s="161"/>
      <c r="D12" s="765">
        <v>93229.288800000009</v>
      </c>
      <c r="E12" s="162">
        <v>1356875.1783999999</v>
      </c>
      <c r="F12" s="162">
        <v>1450104.4671999998</v>
      </c>
      <c r="G12" s="161"/>
      <c r="H12" s="162">
        <v>20357.088</v>
      </c>
      <c r="I12" s="162">
        <v>1294114.3559999999</v>
      </c>
      <c r="J12" s="162">
        <v>1314471.4439999999</v>
      </c>
      <c r="L12" s="162">
        <v>72872.200800000006</v>
      </c>
      <c r="M12" s="162"/>
      <c r="N12" s="162">
        <v>72872.200800000006</v>
      </c>
      <c r="P12" s="162"/>
      <c r="Q12" s="162">
        <v>26619.062399999999</v>
      </c>
      <c r="R12" s="162">
        <v>26619.062399999999</v>
      </c>
      <c r="T12" s="162"/>
      <c r="U12" s="162"/>
      <c r="V12" s="162"/>
      <c r="X12" s="162"/>
      <c r="Y12" s="162">
        <v>36141.760000000002</v>
      </c>
      <c r="Z12" s="162">
        <v>36141.760000000002</v>
      </c>
      <c r="AB12" s="163"/>
      <c r="AC12" s="163"/>
      <c r="AD12" s="163"/>
    </row>
    <row r="13" spans="1:30">
      <c r="A13" s="10" t="s">
        <v>9</v>
      </c>
      <c r="B13" s="3" t="s">
        <v>93</v>
      </c>
      <c r="C13" s="161"/>
      <c r="D13" s="765">
        <v>31245.96</v>
      </c>
      <c r="E13" s="162">
        <v>1269853.97</v>
      </c>
      <c r="F13" s="162">
        <v>1301099.93</v>
      </c>
      <c r="G13" s="161"/>
      <c r="H13" s="162">
        <v>10335</v>
      </c>
      <c r="I13" s="162">
        <v>1165926.966</v>
      </c>
      <c r="J13" s="162">
        <v>1176261.966</v>
      </c>
      <c r="L13" s="162">
        <v>20910.96</v>
      </c>
      <c r="M13" s="162"/>
      <c r="N13" s="162">
        <v>20910.96</v>
      </c>
      <c r="P13" s="162"/>
      <c r="Q13" s="162">
        <v>25912.488000000001</v>
      </c>
      <c r="R13" s="162">
        <v>25912.488000000001</v>
      </c>
      <c r="T13" s="162"/>
      <c r="U13" s="162">
        <v>23630.58</v>
      </c>
      <c r="V13" s="162">
        <v>23630.58</v>
      </c>
      <c r="X13" s="162"/>
      <c r="Y13" s="162">
        <v>54383.936000000002</v>
      </c>
      <c r="Z13" s="162">
        <v>54383.936000000002</v>
      </c>
      <c r="AB13" s="163"/>
      <c r="AC13" s="163"/>
      <c r="AD13" s="163"/>
    </row>
    <row r="14" spans="1:30">
      <c r="A14" s="10" t="s">
        <v>11</v>
      </c>
      <c r="B14" s="3" t="s">
        <v>94</v>
      </c>
      <c r="C14" s="161"/>
      <c r="D14" s="765">
        <v>37154.375999999997</v>
      </c>
      <c r="E14" s="162">
        <v>1833212.976</v>
      </c>
      <c r="F14" s="162">
        <v>1870367.352</v>
      </c>
      <c r="G14" s="161"/>
      <c r="H14" s="162"/>
      <c r="I14" s="162">
        <v>1747132.7039999999</v>
      </c>
      <c r="J14" s="162">
        <v>1747132.7039999999</v>
      </c>
      <c r="L14" s="162">
        <v>37154.375999999997</v>
      </c>
      <c r="M14" s="162"/>
      <c r="N14" s="162">
        <v>37154.375999999997</v>
      </c>
      <c r="P14" s="162"/>
      <c r="Q14" s="162">
        <v>57719.76</v>
      </c>
      <c r="R14" s="162">
        <v>57719.76</v>
      </c>
      <c r="T14" s="162"/>
      <c r="U14" s="162"/>
      <c r="V14" s="162"/>
      <c r="X14" s="162"/>
      <c r="Y14" s="162">
        <v>28360.511999999999</v>
      </c>
      <c r="Z14" s="162">
        <v>28360.511999999999</v>
      </c>
      <c r="AB14" s="163"/>
      <c r="AC14" s="163"/>
      <c r="AD14" s="163"/>
    </row>
    <row r="15" spans="1:30">
      <c r="A15" s="10" t="s">
        <v>12</v>
      </c>
      <c r="B15" s="3" t="s">
        <v>95</v>
      </c>
      <c r="C15" s="161"/>
      <c r="D15" s="765">
        <v>67686.239999999991</v>
      </c>
      <c r="E15" s="162">
        <v>1559145.0103999998</v>
      </c>
      <c r="F15" s="162">
        <v>1626831.2503999998</v>
      </c>
      <c r="G15" s="161"/>
      <c r="H15" s="162">
        <v>6042</v>
      </c>
      <c r="I15" s="162">
        <v>1245893.79</v>
      </c>
      <c r="J15" s="162">
        <v>1251935.79</v>
      </c>
      <c r="L15" s="162">
        <v>61644.24</v>
      </c>
      <c r="M15" s="162"/>
      <c r="N15" s="162">
        <v>61644.24</v>
      </c>
      <c r="P15" s="162"/>
      <c r="Q15" s="162">
        <v>64987.7088</v>
      </c>
      <c r="R15" s="162">
        <v>64987.7088</v>
      </c>
      <c r="T15" s="162"/>
      <c r="U15" s="162">
        <v>28437.15</v>
      </c>
      <c r="V15" s="162">
        <v>28437.15</v>
      </c>
      <c r="X15" s="162"/>
      <c r="Y15" s="162">
        <v>219826.3616</v>
      </c>
      <c r="Z15" s="162">
        <v>219826.3616</v>
      </c>
      <c r="AB15" s="163"/>
      <c r="AC15" s="163"/>
      <c r="AD15" s="163"/>
    </row>
    <row r="16" spans="1:30">
      <c r="A16" s="10" t="s">
        <v>13</v>
      </c>
      <c r="B16" s="3" t="s">
        <v>96</v>
      </c>
      <c r="C16" s="161"/>
      <c r="D16" s="765">
        <v>159771.52799999999</v>
      </c>
      <c r="E16" s="162">
        <v>1333372.7127999999</v>
      </c>
      <c r="F16" s="162">
        <v>1493144.2407999998</v>
      </c>
      <c r="G16" s="161"/>
      <c r="H16" s="162"/>
      <c r="I16" s="162">
        <v>1155577.02</v>
      </c>
      <c r="J16" s="162">
        <v>1155577.02</v>
      </c>
      <c r="L16" s="162">
        <v>159771.52799999999</v>
      </c>
      <c r="M16" s="162"/>
      <c r="N16" s="162">
        <v>159771.52799999999</v>
      </c>
      <c r="P16" s="162"/>
      <c r="Q16" s="162">
        <v>85398.969599999997</v>
      </c>
      <c r="R16" s="162">
        <v>85398.969599999997</v>
      </c>
      <c r="T16" s="162"/>
      <c r="U16" s="162"/>
      <c r="V16" s="162"/>
      <c r="X16" s="162"/>
      <c r="Y16" s="162">
        <v>92396.723199999993</v>
      </c>
      <c r="Z16" s="162">
        <v>92396.723199999993</v>
      </c>
      <c r="AB16" s="163"/>
      <c r="AC16" s="163"/>
      <c r="AD16" s="163"/>
    </row>
    <row r="17" spans="1:30">
      <c r="A17" s="10" t="s">
        <v>14</v>
      </c>
      <c r="B17" s="3" t="s">
        <v>97</v>
      </c>
      <c r="C17" s="161"/>
      <c r="D17" s="765">
        <v>133249.8768</v>
      </c>
      <c r="E17" s="162">
        <v>1605221.52</v>
      </c>
      <c r="F17" s="162">
        <v>1738471.3968000002</v>
      </c>
      <c r="G17" s="161"/>
      <c r="H17" s="162">
        <v>3230.88</v>
      </c>
      <c r="I17" s="162">
        <v>1592178.936</v>
      </c>
      <c r="J17" s="162">
        <v>1595409.8160000001</v>
      </c>
      <c r="L17" s="162">
        <v>130018.99679999999</v>
      </c>
      <c r="M17" s="162"/>
      <c r="N17" s="162">
        <v>130018.99679999999</v>
      </c>
      <c r="P17" s="162"/>
      <c r="Q17" s="162">
        <v>3570</v>
      </c>
      <c r="R17" s="162">
        <v>3570</v>
      </c>
      <c r="T17" s="162"/>
      <c r="U17" s="162">
        <v>9472.5840000000007</v>
      </c>
      <c r="V17" s="162">
        <v>9472.5840000000007</v>
      </c>
      <c r="X17" s="162"/>
      <c r="Y17" s="162"/>
      <c r="Z17" s="162"/>
      <c r="AB17" s="163"/>
      <c r="AC17" s="163"/>
      <c r="AD17" s="163"/>
    </row>
    <row r="18" spans="1:30">
      <c r="A18" s="10" t="s">
        <v>15</v>
      </c>
      <c r="B18" s="3" t="s">
        <v>98</v>
      </c>
      <c r="C18" s="161"/>
      <c r="D18" s="765">
        <v>55972.480799999998</v>
      </c>
      <c r="E18" s="162">
        <v>859184.31600000011</v>
      </c>
      <c r="F18" s="162">
        <v>915156.79679999989</v>
      </c>
      <c r="G18" s="161"/>
      <c r="H18" s="162">
        <v>3943.2</v>
      </c>
      <c r="I18" s="162">
        <v>840637.45200000005</v>
      </c>
      <c r="J18" s="162">
        <v>844580.652</v>
      </c>
      <c r="L18" s="162">
        <v>52029.2808</v>
      </c>
      <c r="M18" s="162"/>
      <c r="N18" s="162">
        <v>52029.2808</v>
      </c>
      <c r="P18" s="162"/>
      <c r="Q18" s="162">
        <v>18546.864000000001</v>
      </c>
      <c r="R18" s="162">
        <v>18546.864000000001</v>
      </c>
      <c r="T18" s="162"/>
      <c r="U18" s="162"/>
      <c r="V18" s="162"/>
      <c r="X18" s="162"/>
      <c r="Y18" s="162"/>
      <c r="Z18" s="162"/>
      <c r="AB18" s="163"/>
      <c r="AC18" s="163"/>
      <c r="AD18" s="163"/>
    </row>
    <row r="19" spans="1:30">
      <c r="A19" s="10" t="s">
        <v>16</v>
      </c>
      <c r="B19" s="3" t="s">
        <v>99</v>
      </c>
      <c r="C19" s="161"/>
      <c r="D19" s="765">
        <v>50442.336000000003</v>
      </c>
      <c r="E19" s="162">
        <v>2315177.7275999999</v>
      </c>
      <c r="F19" s="162">
        <v>2365620.0636</v>
      </c>
      <c r="G19" s="161"/>
      <c r="H19" s="162">
        <v>13356</v>
      </c>
      <c r="I19" s="162">
        <v>1580376.6839999999</v>
      </c>
      <c r="J19" s="162">
        <v>1593732.6839999999</v>
      </c>
      <c r="L19" s="162">
        <v>37086.336000000003</v>
      </c>
      <c r="M19" s="162"/>
      <c r="N19" s="162">
        <v>37086.336000000003</v>
      </c>
      <c r="P19" s="162"/>
      <c r="Q19" s="162">
        <v>33118.461600000002</v>
      </c>
      <c r="R19" s="162">
        <v>33118.461600000002</v>
      </c>
      <c r="T19" s="162"/>
      <c r="U19" s="162">
        <v>456013.59</v>
      </c>
      <c r="V19" s="162">
        <v>456013.59</v>
      </c>
      <c r="X19" s="162"/>
      <c r="Y19" s="162">
        <v>245668.992</v>
      </c>
      <c r="Z19" s="162">
        <v>245668.992</v>
      </c>
      <c r="AB19" s="163"/>
      <c r="AC19" s="163"/>
      <c r="AD19" s="163"/>
    </row>
    <row r="20" spans="1:30">
      <c r="A20" s="10" t="s">
        <v>17</v>
      </c>
      <c r="B20" s="3" t="s">
        <v>100</v>
      </c>
      <c r="C20" s="161"/>
      <c r="D20" s="765">
        <v>90492.607199999999</v>
      </c>
      <c r="E20" s="162">
        <v>2771354.2391999997</v>
      </c>
      <c r="F20" s="162">
        <v>2861846.8463999997</v>
      </c>
      <c r="G20" s="161"/>
      <c r="H20" s="162">
        <v>7721.04</v>
      </c>
      <c r="I20" s="162">
        <v>2175226.2119999998</v>
      </c>
      <c r="J20" s="162">
        <v>2182947.2519999999</v>
      </c>
      <c r="L20" s="162">
        <v>82771.567200000005</v>
      </c>
      <c r="M20" s="162"/>
      <c r="N20" s="162">
        <v>82771.567200000005</v>
      </c>
      <c r="P20" s="162"/>
      <c r="Q20" s="162">
        <v>356647.56959999999</v>
      </c>
      <c r="R20" s="162">
        <v>356647.56959999999</v>
      </c>
      <c r="T20" s="162"/>
      <c r="U20" s="162">
        <v>9222</v>
      </c>
      <c r="V20" s="162">
        <v>9222</v>
      </c>
      <c r="X20" s="162"/>
      <c r="Y20" s="162">
        <v>230258.45759999999</v>
      </c>
      <c r="Z20" s="162">
        <v>230258.45759999999</v>
      </c>
      <c r="AB20" s="163"/>
      <c r="AC20" s="163"/>
      <c r="AD20" s="163"/>
    </row>
    <row r="21" spans="1:30">
      <c r="A21" s="10" t="s">
        <v>18</v>
      </c>
      <c r="B21" s="3" t="s">
        <v>101</v>
      </c>
      <c r="C21" s="161"/>
      <c r="D21" s="765">
        <v>13807.8</v>
      </c>
      <c r="E21" s="162">
        <v>1187398.2707999998</v>
      </c>
      <c r="F21" s="162">
        <v>1201206.0707999999</v>
      </c>
      <c r="G21" s="161"/>
      <c r="H21" s="162">
        <v>5552.28</v>
      </c>
      <c r="I21" s="162">
        <v>1132470.8219999999</v>
      </c>
      <c r="J21" s="162">
        <v>1138023.102</v>
      </c>
      <c r="L21" s="162">
        <v>8255.52</v>
      </c>
      <c r="M21" s="162"/>
      <c r="N21" s="162">
        <v>8255.52</v>
      </c>
      <c r="P21" s="162"/>
      <c r="Q21" s="162">
        <v>54927.448799999998</v>
      </c>
      <c r="R21" s="162">
        <v>54927.448799999998</v>
      </c>
      <c r="T21" s="162"/>
      <c r="U21" s="162"/>
      <c r="V21" s="162"/>
      <c r="X21" s="162"/>
      <c r="Y21" s="162"/>
      <c r="Z21" s="162"/>
      <c r="AB21" s="163"/>
      <c r="AC21" s="163"/>
      <c r="AD21" s="163"/>
    </row>
    <row r="22" spans="1:30">
      <c r="A22" s="10" t="s">
        <v>19</v>
      </c>
      <c r="B22" s="3" t="s">
        <v>102</v>
      </c>
      <c r="C22" s="161"/>
      <c r="D22" s="765">
        <v>140871.0852</v>
      </c>
      <c r="E22" s="162">
        <v>2232833.9179999996</v>
      </c>
      <c r="F22" s="162">
        <v>2373705.0031999997</v>
      </c>
      <c r="G22" s="161"/>
      <c r="H22" s="162">
        <v>9453.1859999999997</v>
      </c>
      <c r="I22" s="162">
        <v>1809618.75</v>
      </c>
      <c r="J22" s="162">
        <v>1819071.936</v>
      </c>
      <c r="L22" s="162">
        <v>131417.89920000001</v>
      </c>
      <c r="M22" s="162"/>
      <c r="N22" s="162">
        <v>131417.89920000001</v>
      </c>
      <c r="P22" s="162"/>
      <c r="Q22" s="162">
        <v>130427.5224</v>
      </c>
      <c r="R22" s="162">
        <v>130427.5224</v>
      </c>
      <c r="T22" s="162"/>
      <c r="U22" s="162">
        <v>41949.923999999999</v>
      </c>
      <c r="V22" s="162">
        <v>41949.923999999999</v>
      </c>
      <c r="X22" s="162"/>
      <c r="Y22" s="162">
        <v>250837.72159999999</v>
      </c>
      <c r="Z22" s="162">
        <v>250837.72159999999</v>
      </c>
      <c r="AB22" s="163"/>
      <c r="AC22" s="163"/>
      <c r="AD22" s="163"/>
    </row>
    <row r="23" spans="1:30">
      <c r="A23" s="10" t="s">
        <v>20</v>
      </c>
      <c r="B23" s="3" t="s">
        <v>103</v>
      </c>
      <c r="C23" s="161"/>
      <c r="D23" s="765">
        <v>112696.67039999999</v>
      </c>
      <c r="E23" s="162">
        <v>948341.9776000001</v>
      </c>
      <c r="F23" s="162">
        <v>1061038.648</v>
      </c>
      <c r="G23" s="161"/>
      <c r="H23" s="162">
        <v>14259.12</v>
      </c>
      <c r="I23" s="162">
        <v>772281.44400000002</v>
      </c>
      <c r="J23" s="162">
        <v>786540.56400000001</v>
      </c>
      <c r="L23" s="162">
        <v>98437.550399999993</v>
      </c>
      <c r="M23" s="162"/>
      <c r="N23" s="162">
        <v>98437.550399999993</v>
      </c>
      <c r="P23" s="162"/>
      <c r="Q23" s="162">
        <v>36730.444799999997</v>
      </c>
      <c r="R23" s="162">
        <v>36730.444799999997</v>
      </c>
      <c r="T23" s="162"/>
      <c r="U23" s="162">
        <v>36445.980000000003</v>
      </c>
      <c r="V23" s="162">
        <v>36445.980000000003</v>
      </c>
      <c r="X23" s="162"/>
      <c r="Y23" s="162">
        <v>102884.1088</v>
      </c>
      <c r="Z23" s="162">
        <v>102884.1088</v>
      </c>
      <c r="AB23" s="163"/>
      <c r="AC23" s="163"/>
      <c r="AD23" s="163"/>
    </row>
    <row r="24" spans="1:30">
      <c r="A24" s="10" t="s">
        <v>21</v>
      </c>
      <c r="B24" s="3" t="s">
        <v>104</v>
      </c>
      <c r="C24" s="161"/>
      <c r="D24" s="765">
        <v>143536.7928</v>
      </c>
      <c r="E24" s="162">
        <v>1968399.452</v>
      </c>
      <c r="F24" s="162">
        <v>2111936.2448</v>
      </c>
      <c r="G24" s="161"/>
      <c r="H24" s="162">
        <v>25284.18</v>
      </c>
      <c r="I24" s="162">
        <v>1910292.3559999999</v>
      </c>
      <c r="J24" s="162">
        <v>1935576.5360000001</v>
      </c>
      <c r="L24" s="162">
        <v>118252.6128</v>
      </c>
      <c r="M24" s="162"/>
      <c r="N24" s="162">
        <v>118252.6128</v>
      </c>
      <c r="P24" s="162"/>
      <c r="Q24" s="162">
        <v>48480.6</v>
      </c>
      <c r="R24" s="162">
        <v>48480.6</v>
      </c>
      <c r="T24" s="162"/>
      <c r="U24" s="162"/>
      <c r="V24" s="162"/>
      <c r="X24" s="162"/>
      <c r="Y24" s="162">
        <v>9626.4959999999992</v>
      </c>
      <c r="Z24" s="162">
        <v>9626.4959999999992</v>
      </c>
      <c r="AB24" s="163"/>
      <c r="AC24" s="163"/>
      <c r="AD24" s="163"/>
    </row>
    <row r="25" spans="1:30">
      <c r="A25" s="10" t="s">
        <v>22</v>
      </c>
      <c r="B25" s="3" t="s">
        <v>105</v>
      </c>
      <c r="C25" s="161"/>
      <c r="D25" s="765">
        <v>21976.92</v>
      </c>
      <c r="E25" s="162">
        <v>747364.03600000008</v>
      </c>
      <c r="F25" s="162">
        <v>769340.95600000012</v>
      </c>
      <c r="G25" s="161"/>
      <c r="H25" s="162"/>
      <c r="I25" s="162">
        <v>645859.90800000005</v>
      </c>
      <c r="J25" s="162">
        <v>645859.90800000005</v>
      </c>
      <c r="L25" s="162">
        <v>21976.92</v>
      </c>
      <c r="M25" s="162"/>
      <c r="N25" s="162">
        <v>21976.92</v>
      </c>
      <c r="P25" s="162"/>
      <c r="Q25" s="162">
        <v>57211.392</v>
      </c>
      <c r="R25" s="162">
        <v>57211.392</v>
      </c>
      <c r="T25" s="162"/>
      <c r="U25" s="162"/>
      <c r="V25" s="162"/>
      <c r="X25" s="162"/>
      <c r="Y25" s="162">
        <v>44292.735999999997</v>
      </c>
      <c r="Z25" s="162">
        <v>44292.735999999997</v>
      </c>
      <c r="AB25" s="163"/>
      <c r="AC25" s="163"/>
      <c r="AD25" s="163"/>
    </row>
    <row r="26" spans="1:30">
      <c r="A26" s="10" t="s">
        <v>23</v>
      </c>
      <c r="B26" s="3" t="s">
        <v>106</v>
      </c>
      <c r="C26" s="161"/>
      <c r="D26" s="765">
        <v>21578.712</v>
      </c>
      <c r="E26" s="162">
        <v>1618700.892</v>
      </c>
      <c r="F26" s="162">
        <v>1640279.6040000001</v>
      </c>
      <c r="G26" s="161"/>
      <c r="H26" s="162">
        <v>9050.2800000000007</v>
      </c>
      <c r="I26" s="162">
        <v>1546555.476</v>
      </c>
      <c r="J26" s="162">
        <v>1555605.7560000001</v>
      </c>
      <c r="L26" s="162">
        <v>12528.432000000001</v>
      </c>
      <c r="M26" s="162"/>
      <c r="N26" s="162">
        <v>12528.432000000001</v>
      </c>
      <c r="P26" s="162"/>
      <c r="Q26" s="162">
        <v>72145.415999999997</v>
      </c>
      <c r="R26" s="162">
        <v>72145.415999999997</v>
      </c>
      <c r="T26" s="162"/>
      <c r="U26" s="162"/>
      <c r="V26" s="162"/>
      <c r="X26" s="162"/>
      <c r="Y26" s="162"/>
      <c r="Z26" s="162"/>
      <c r="AB26" s="163"/>
      <c r="AC26" s="163"/>
      <c r="AD26" s="163"/>
    </row>
    <row r="27" spans="1:30">
      <c r="A27" s="10" t="s">
        <v>10</v>
      </c>
      <c r="B27" s="3" t="s">
        <v>107</v>
      </c>
      <c r="C27" s="161"/>
      <c r="D27" s="765">
        <v>18408.902399999999</v>
      </c>
      <c r="E27" s="162">
        <v>448810.55440000002</v>
      </c>
      <c r="F27" s="162">
        <v>467219.45680000004</v>
      </c>
      <c r="G27" s="161"/>
      <c r="H27" s="162"/>
      <c r="I27" s="162">
        <v>401319.18</v>
      </c>
      <c r="J27" s="162">
        <v>401319.18</v>
      </c>
      <c r="L27" s="162">
        <v>18408.902399999999</v>
      </c>
      <c r="M27" s="162"/>
      <c r="N27" s="162">
        <v>18408.902399999999</v>
      </c>
      <c r="P27" s="162"/>
      <c r="Q27" s="162">
        <v>31180.094400000002</v>
      </c>
      <c r="R27" s="162">
        <v>31180.094400000002</v>
      </c>
      <c r="T27" s="162"/>
      <c r="U27" s="162">
        <v>2912.88</v>
      </c>
      <c r="V27" s="162">
        <v>2912.88</v>
      </c>
      <c r="X27" s="162"/>
      <c r="Y27" s="162">
        <v>13398.4</v>
      </c>
      <c r="Z27" s="162">
        <v>13398.4</v>
      </c>
      <c r="AB27" s="163"/>
      <c r="AC27" s="163"/>
      <c r="AD27" s="163"/>
    </row>
    <row r="28" spans="1:30">
      <c r="A28" s="10" t="s">
        <v>229</v>
      </c>
      <c r="B28" s="3" t="s">
        <v>24</v>
      </c>
      <c r="C28" s="161"/>
      <c r="D28" s="765">
        <v>22249.533599999999</v>
      </c>
      <c r="E28" s="162">
        <v>864656.65720000013</v>
      </c>
      <c r="F28" s="162">
        <v>886906.1908000001</v>
      </c>
      <c r="G28" s="161"/>
      <c r="H28" s="162"/>
      <c r="I28" s="162">
        <v>790459.27800000005</v>
      </c>
      <c r="J28" s="162">
        <v>790459.27800000005</v>
      </c>
      <c r="L28" s="162">
        <v>22249.533599999999</v>
      </c>
      <c r="M28" s="162"/>
      <c r="N28" s="162">
        <v>22249.533599999999</v>
      </c>
      <c r="P28" s="162"/>
      <c r="Q28" s="162">
        <v>7211.4</v>
      </c>
      <c r="R28" s="162">
        <v>7211.4</v>
      </c>
      <c r="T28" s="162"/>
      <c r="U28" s="162">
        <v>17633.736000000001</v>
      </c>
      <c r="V28" s="162">
        <v>17633.736000000001</v>
      </c>
      <c r="X28" s="162"/>
      <c r="Y28" s="162">
        <v>49352.243199999997</v>
      </c>
      <c r="Z28" s="162">
        <v>49352.243199999997</v>
      </c>
      <c r="AB28" s="163"/>
      <c r="AC28" s="163"/>
      <c r="AD28" s="163"/>
    </row>
    <row r="29" spans="1:30">
      <c r="A29" s="10" t="s">
        <v>230</v>
      </c>
      <c r="B29" s="3" t="s">
        <v>25</v>
      </c>
      <c r="C29" s="161"/>
      <c r="D29" s="765">
        <v>97594.070400000011</v>
      </c>
      <c r="E29" s="162">
        <v>3030432.4024</v>
      </c>
      <c r="F29" s="162">
        <v>3128026.4728000001</v>
      </c>
      <c r="G29" s="161"/>
      <c r="H29" s="162">
        <v>11081.664000000001</v>
      </c>
      <c r="I29" s="162">
        <v>1843777.6740000001</v>
      </c>
      <c r="J29" s="162">
        <v>1854859.338</v>
      </c>
      <c r="L29" s="162">
        <v>86512.406400000007</v>
      </c>
      <c r="M29" s="162"/>
      <c r="N29" s="162">
        <v>86512.406400000007</v>
      </c>
      <c r="P29" s="162"/>
      <c r="Q29" s="162">
        <v>126754.1352</v>
      </c>
      <c r="R29" s="162">
        <v>126754.1352</v>
      </c>
      <c r="T29" s="162"/>
      <c r="U29" s="162">
        <v>745865.50199999998</v>
      </c>
      <c r="V29" s="162">
        <v>745865.50199999998</v>
      </c>
      <c r="X29" s="162"/>
      <c r="Y29" s="162">
        <v>314035.09120000002</v>
      </c>
      <c r="Z29" s="162">
        <v>314035.09120000002</v>
      </c>
      <c r="AB29" s="163"/>
      <c r="AC29" s="163"/>
      <c r="AD29" s="163"/>
    </row>
    <row r="30" spans="1:30">
      <c r="A30" s="10" t="s">
        <v>231</v>
      </c>
      <c r="B30" s="3" t="s">
        <v>26</v>
      </c>
      <c r="C30" s="161"/>
      <c r="D30" s="765">
        <v>224732.94</v>
      </c>
      <c r="E30" s="162">
        <v>2405189.7379999999</v>
      </c>
      <c r="F30" s="162">
        <v>2629922.6779999998</v>
      </c>
      <c r="G30" s="161"/>
      <c r="H30" s="162">
        <v>33653.94</v>
      </c>
      <c r="I30" s="162">
        <v>2024760.378</v>
      </c>
      <c r="J30" s="162">
        <v>2058414.318</v>
      </c>
      <c r="L30" s="162">
        <v>191079</v>
      </c>
      <c r="M30" s="162"/>
      <c r="N30" s="162">
        <v>191079</v>
      </c>
      <c r="P30" s="162"/>
      <c r="Q30" s="162">
        <v>105159.0624</v>
      </c>
      <c r="R30" s="162">
        <v>105159.0624</v>
      </c>
      <c r="T30" s="162"/>
      <c r="U30" s="162">
        <v>8797.152</v>
      </c>
      <c r="V30" s="162">
        <v>8797.152</v>
      </c>
      <c r="X30" s="162"/>
      <c r="Y30" s="162">
        <v>266473.14559999999</v>
      </c>
      <c r="Z30" s="162">
        <v>266473.14559999999</v>
      </c>
      <c r="AB30" s="163"/>
      <c r="AC30" s="163"/>
      <c r="AD30" s="163"/>
    </row>
    <row r="31" spans="1:30">
      <c r="A31" s="10" t="s">
        <v>232</v>
      </c>
      <c r="B31" s="3" t="s">
        <v>27</v>
      </c>
      <c r="C31" s="161"/>
      <c r="D31" s="765">
        <v>60164.596799999999</v>
      </c>
      <c r="E31" s="162">
        <v>1330236.5399999998</v>
      </c>
      <c r="F31" s="162">
        <v>1390401.1367999997</v>
      </c>
      <c r="G31" s="161"/>
      <c r="H31" s="162"/>
      <c r="I31" s="162">
        <v>1223866.2479999999</v>
      </c>
      <c r="J31" s="162">
        <v>1223866.2479999999</v>
      </c>
      <c r="L31" s="162">
        <v>60164.596799999999</v>
      </c>
      <c r="M31" s="162"/>
      <c r="N31" s="162">
        <v>60164.596799999999</v>
      </c>
      <c r="P31" s="162"/>
      <c r="Q31" s="162">
        <v>106370.292</v>
      </c>
      <c r="R31" s="162">
        <v>106370.292</v>
      </c>
      <c r="T31" s="162"/>
      <c r="U31" s="162"/>
      <c r="V31" s="162"/>
      <c r="X31" s="162"/>
      <c r="Y31" s="162"/>
      <c r="Z31" s="162"/>
      <c r="AB31" s="163"/>
      <c r="AC31" s="163"/>
      <c r="AD31" s="163"/>
    </row>
    <row r="32" spans="1:30">
      <c r="A32" s="10" t="s">
        <v>233</v>
      </c>
      <c r="B32" s="3" t="s">
        <v>108</v>
      </c>
      <c r="C32" s="161"/>
      <c r="D32" s="765">
        <v>133086.07440000001</v>
      </c>
      <c r="E32" s="162">
        <v>2202388.4500000007</v>
      </c>
      <c r="F32" s="162">
        <v>2335474.5244000005</v>
      </c>
      <c r="G32" s="161"/>
      <c r="H32" s="162">
        <v>15697.116</v>
      </c>
      <c r="I32" s="162">
        <v>2017796.8140000007</v>
      </c>
      <c r="J32" s="162">
        <v>2033493.9300000006</v>
      </c>
      <c r="L32" s="162">
        <v>117388.9584</v>
      </c>
      <c r="M32" s="162"/>
      <c r="N32" s="162">
        <v>117388.9584</v>
      </c>
      <c r="P32" s="162"/>
      <c r="Q32" s="162">
        <v>53355.791999999994</v>
      </c>
      <c r="R32" s="162">
        <v>53355.791999999994</v>
      </c>
      <c r="T32" s="162"/>
      <c r="U32" s="162">
        <v>50411.268000000004</v>
      </c>
      <c r="V32" s="162">
        <v>50411.268000000004</v>
      </c>
      <c r="X32" s="162"/>
      <c r="Y32" s="162">
        <v>80824.576000000001</v>
      </c>
      <c r="Z32" s="162">
        <v>80824.576000000001</v>
      </c>
      <c r="AB32" s="163"/>
      <c r="AC32" s="163"/>
      <c r="AD32" s="163"/>
    </row>
    <row r="33" spans="1:30">
      <c r="C33" s="161"/>
      <c r="D33" s="161"/>
      <c r="E33" s="161"/>
      <c r="F33" s="161"/>
      <c r="G33" s="161"/>
    </row>
    <row r="34" spans="1:30">
      <c r="A34" s="159" t="s">
        <v>339</v>
      </c>
      <c r="D34" s="40" t="s">
        <v>340</v>
      </c>
      <c r="H34" s="40" t="s">
        <v>341</v>
      </c>
      <c r="L34" s="40" t="s">
        <v>342</v>
      </c>
      <c r="P34" s="40" t="s">
        <v>343</v>
      </c>
      <c r="T34" s="40" t="s">
        <v>344</v>
      </c>
      <c r="X34" s="40" t="s">
        <v>345</v>
      </c>
      <c r="AB34" s="40" t="s">
        <v>346</v>
      </c>
    </row>
    <row r="35" spans="1:30">
      <c r="A35" s="133"/>
      <c r="B35" s="164"/>
      <c r="C35" s="164"/>
    </row>
    <row r="36" spans="1:30">
      <c r="A36" s="14" t="s">
        <v>330</v>
      </c>
      <c r="B36" s="4" t="s">
        <v>331</v>
      </c>
      <c r="C36" s="136"/>
      <c r="D36" s="14" t="s">
        <v>181</v>
      </c>
      <c r="E36" s="14" t="s">
        <v>259</v>
      </c>
      <c r="F36" s="14" t="s">
        <v>2</v>
      </c>
      <c r="H36" s="14" t="s">
        <v>181</v>
      </c>
      <c r="I36" s="14" t="s">
        <v>259</v>
      </c>
      <c r="J36" s="14" t="s">
        <v>2</v>
      </c>
      <c r="L36" s="14" t="s">
        <v>181</v>
      </c>
      <c r="M36" s="14" t="s">
        <v>259</v>
      </c>
      <c r="N36" s="14" t="s">
        <v>2</v>
      </c>
      <c r="P36" s="14" t="s">
        <v>181</v>
      </c>
      <c r="Q36" s="14" t="s">
        <v>259</v>
      </c>
      <c r="R36" s="14" t="s">
        <v>2</v>
      </c>
      <c r="T36" s="14" t="s">
        <v>181</v>
      </c>
      <c r="U36" s="14" t="s">
        <v>259</v>
      </c>
      <c r="V36" s="14" t="s">
        <v>2</v>
      </c>
      <c r="X36" s="14" t="s">
        <v>181</v>
      </c>
      <c r="Y36" s="14" t="s">
        <v>259</v>
      </c>
      <c r="Z36" s="14" t="s">
        <v>2</v>
      </c>
      <c r="AB36" s="14" t="s">
        <v>181</v>
      </c>
      <c r="AC36" s="14" t="s">
        <v>259</v>
      </c>
      <c r="AD36" s="14" t="s">
        <v>2</v>
      </c>
    </row>
    <row r="37" spans="1:30">
      <c r="A37" s="10" t="s">
        <v>82</v>
      </c>
      <c r="B37" s="3" t="s">
        <v>3</v>
      </c>
      <c r="D37" s="162">
        <v>0</v>
      </c>
      <c r="E37" s="162">
        <v>26408.9928</v>
      </c>
      <c r="F37" s="162">
        <v>26408.9928</v>
      </c>
      <c r="H37" s="162"/>
      <c r="I37" s="162">
        <v>22992.124800000001</v>
      </c>
      <c r="J37" s="162">
        <v>22992.124800000001</v>
      </c>
      <c r="L37" s="162"/>
      <c r="M37" s="162">
        <v>3416.8679999999999</v>
      </c>
      <c r="N37" s="162">
        <v>3416.8679999999999</v>
      </c>
      <c r="P37" s="162"/>
      <c r="Q37" s="162"/>
      <c r="R37" s="162"/>
      <c r="T37" s="162"/>
      <c r="U37" s="162"/>
      <c r="V37" s="162"/>
      <c r="X37" s="162"/>
      <c r="Y37" s="162"/>
      <c r="Z37" s="162"/>
      <c r="AB37" s="162"/>
      <c r="AC37" s="162"/>
      <c r="AD37" s="162"/>
    </row>
    <row r="38" spans="1:30">
      <c r="A38" s="10" t="s">
        <v>4</v>
      </c>
      <c r="B38" s="3" t="s">
        <v>88</v>
      </c>
      <c r="D38" s="162">
        <v>3561.5160000000001</v>
      </c>
      <c r="E38" s="162">
        <v>364296.36</v>
      </c>
      <c r="F38" s="162">
        <v>367857.87599999999</v>
      </c>
      <c r="H38" s="162"/>
      <c r="I38" s="162">
        <v>361171.39199999999</v>
      </c>
      <c r="J38" s="162">
        <v>361171.39199999999</v>
      </c>
      <c r="L38" s="162">
        <v>3561.5160000000001</v>
      </c>
      <c r="M38" s="162"/>
      <c r="N38" s="162">
        <v>3561.5160000000001</v>
      </c>
      <c r="P38" s="162"/>
      <c r="Q38" s="162"/>
      <c r="R38" s="162"/>
      <c r="T38" s="162"/>
      <c r="U38" s="162"/>
      <c r="V38" s="162"/>
      <c r="X38" s="162"/>
      <c r="Y38" s="162"/>
      <c r="Z38" s="162"/>
      <c r="AB38" s="162"/>
      <c r="AC38" s="162">
        <v>3124.9679999999998</v>
      </c>
      <c r="AD38" s="162">
        <v>3124.9679999999998</v>
      </c>
    </row>
    <row r="39" spans="1:30">
      <c r="A39" s="10" t="s">
        <v>5</v>
      </c>
      <c r="B39" s="3" t="s">
        <v>89</v>
      </c>
      <c r="D39" s="162">
        <v>3572.4920000000002</v>
      </c>
      <c r="E39" s="162">
        <v>113322.288</v>
      </c>
      <c r="F39" s="162">
        <v>116894.78</v>
      </c>
      <c r="H39" s="162"/>
      <c r="I39" s="162">
        <v>112557.216</v>
      </c>
      <c r="J39" s="162">
        <v>112557.216</v>
      </c>
      <c r="L39" s="162">
        <v>3572.4920000000002</v>
      </c>
      <c r="M39" s="162"/>
      <c r="N39" s="162">
        <v>3572.4920000000002</v>
      </c>
      <c r="P39" s="162"/>
      <c r="Q39" s="162"/>
      <c r="R39" s="162"/>
      <c r="T39" s="162"/>
      <c r="U39" s="162"/>
      <c r="V39" s="162"/>
      <c r="X39" s="162"/>
      <c r="Y39" s="162"/>
      <c r="Z39" s="162"/>
      <c r="AB39" s="162"/>
      <c r="AC39" s="162">
        <v>765.072</v>
      </c>
      <c r="AD39" s="162">
        <v>765.072</v>
      </c>
    </row>
    <row r="40" spans="1:30">
      <c r="A40" s="10" t="s">
        <v>6</v>
      </c>
      <c r="B40" s="3" t="s">
        <v>90</v>
      </c>
      <c r="D40" s="162">
        <v>73395.146999999997</v>
      </c>
      <c r="E40" s="162">
        <v>639823.43999999994</v>
      </c>
      <c r="F40" s="162">
        <v>713218.58699999994</v>
      </c>
      <c r="H40" s="162"/>
      <c r="I40" s="162">
        <v>631786.07999999996</v>
      </c>
      <c r="J40" s="162">
        <v>631786.07999999996</v>
      </c>
      <c r="L40" s="162">
        <v>69214.361999999994</v>
      </c>
      <c r="M40" s="162"/>
      <c r="N40" s="162">
        <v>69214.361999999994</v>
      </c>
      <c r="P40" s="162">
        <v>4180.7849999999999</v>
      </c>
      <c r="Q40" s="162"/>
      <c r="R40" s="162">
        <v>4180.7849999999999</v>
      </c>
      <c r="T40" s="162"/>
      <c r="U40" s="162">
        <v>8037.36</v>
      </c>
      <c r="V40" s="162">
        <v>8037.36</v>
      </c>
      <c r="X40" s="162"/>
      <c r="Y40" s="162"/>
      <c r="Z40" s="162"/>
      <c r="AB40" s="162"/>
      <c r="AC40" s="162"/>
      <c r="AD40" s="162"/>
    </row>
    <row r="41" spans="1:30">
      <c r="A41" s="10" t="s">
        <v>7</v>
      </c>
      <c r="B41" s="3" t="s">
        <v>91</v>
      </c>
      <c r="D41" s="162">
        <v>0</v>
      </c>
      <c r="E41" s="162">
        <v>328040.0208</v>
      </c>
      <c r="F41" s="162">
        <v>328040.0208</v>
      </c>
      <c r="H41" s="162"/>
      <c r="I41" s="162">
        <v>315465.79200000002</v>
      </c>
      <c r="J41" s="162">
        <v>315465.79200000002</v>
      </c>
      <c r="L41" s="162"/>
      <c r="M41" s="162"/>
      <c r="N41" s="162"/>
      <c r="P41" s="162"/>
      <c r="Q41" s="162"/>
      <c r="R41" s="162"/>
      <c r="T41" s="162"/>
      <c r="U41" s="162"/>
      <c r="V41" s="162"/>
      <c r="X41" s="162"/>
      <c r="Y41" s="162"/>
      <c r="Z41" s="162"/>
      <c r="AB41" s="162"/>
      <c r="AC41" s="162">
        <v>12574.228800000001</v>
      </c>
      <c r="AD41" s="162">
        <v>12574.228800000001</v>
      </c>
    </row>
    <row r="42" spans="1:30">
      <c r="A42" s="10" t="s">
        <v>8</v>
      </c>
      <c r="B42" s="3" t="s">
        <v>92</v>
      </c>
      <c r="D42" s="162">
        <v>6579.9160000000002</v>
      </c>
      <c r="E42" s="162">
        <v>497043.59039999999</v>
      </c>
      <c r="F42" s="162">
        <v>503623.50640000001</v>
      </c>
      <c r="H42" s="162"/>
      <c r="I42" s="162">
        <v>492861.59039999999</v>
      </c>
      <c r="J42" s="162">
        <v>492861.59039999999</v>
      </c>
      <c r="L42" s="162">
        <v>6579.9160000000002</v>
      </c>
      <c r="M42" s="162"/>
      <c r="N42" s="162">
        <v>6579.9160000000002</v>
      </c>
      <c r="P42" s="162"/>
      <c r="Q42" s="162"/>
      <c r="R42" s="162"/>
      <c r="T42" s="162"/>
      <c r="U42" s="162"/>
      <c r="V42" s="162"/>
      <c r="X42" s="162"/>
      <c r="Y42" s="162">
        <v>4182</v>
      </c>
      <c r="Z42" s="162">
        <v>4182</v>
      </c>
      <c r="AB42" s="162"/>
      <c r="AC42" s="162"/>
      <c r="AD42" s="162"/>
    </row>
    <row r="43" spans="1:30">
      <c r="A43" s="10" t="s">
        <v>9</v>
      </c>
      <c r="B43" s="3" t="s">
        <v>93</v>
      </c>
      <c r="D43" s="162">
        <v>3831.364</v>
      </c>
      <c r="E43" s="162">
        <v>262167.22039999999</v>
      </c>
      <c r="F43" s="162">
        <v>265998.58439999999</v>
      </c>
      <c r="H43" s="162">
        <v>1987.2</v>
      </c>
      <c r="I43" s="162">
        <v>154794.71040000001</v>
      </c>
      <c r="J43" s="162">
        <v>156781.91039999999</v>
      </c>
      <c r="L43" s="162">
        <v>1844.164</v>
      </c>
      <c r="M43" s="162"/>
      <c r="N43" s="162">
        <v>1844.164</v>
      </c>
      <c r="P43" s="162"/>
      <c r="Q43" s="162"/>
      <c r="R43" s="162"/>
      <c r="T43" s="162"/>
      <c r="U43" s="162"/>
      <c r="V43" s="162"/>
      <c r="X43" s="162"/>
      <c r="Y43" s="162"/>
      <c r="Z43" s="162"/>
      <c r="AB43" s="162"/>
      <c r="AC43" s="162">
        <v>107372.51</v>
      </c>
      <c r="AD43" s="162">
        <v>107372.51</v>
      </c>
    </row>
    <row r="44" spans="1:30">
      <c r="A44" s="10" t="s">
        <v>11</v>
      </c>
      <c r="B44" s="3" t="s">
        <v>94</v>
      </c>
      <c r="D44" s="162">
        <v>0</v>
      </c>
      <c r="E44" s="162">
        <v>37162.360999999997</v>
      </c>
      <c r="F44" s="162">
        <v>37162.360999999997</v>
      </c>
      <c r="H44" s="162"/>
      <c r="I44" s="162">
        <v>14451.36</v>
      </c>
      <c r="J44" s="162">
        <v>14451.36</v>
      </c>
      <c r="L44" s="162"/>
      <c r="M44" s="162"/>
      <c r="N44" s="162"/>
      <c r="P44" s="162"/>
      <c r="Q44" s="162"/>
      <c r="R44" s="162"/>
      <c r="T44" s="162"/>
      <c r="U44" s="162">
        <v>16234.56</v>
      </c>
      <c r="V44" s="162">
        <v>16234.56</v>
      </c>
      <c r="X44" s="162"/>
      <c r="Y44" s="162"/>
      <c r="Z44" s="162"/>
      <c r="AB44" s="162"/>
      <c r="AC44" s="162">
        <v>6476.4409999999998</v>
      </c>
      <c r="AD44" s="162">
        <v>6476.4409999999998</v>
      </c>
    </row>
    <row r="45" spans="1:30">
      <c r="A45" s="10" t="s">
        <v>12</v>
      </c>
      <c r="B45" s="3" t="s">
        <v>95</v>
      </c>
      <c r="D45" s="162">
        <v>0</v>
      </c>
      <c r="E45" s="162">
        <v>9101.3760000000002</v>
      </c>
      <c r="F45" s="162">
        <v>9101.3760000000002</v>
      </c>
      <c r="H45" s="162"/>
      <c r="I45" s="162">
        <v>9101.3760000000002</v>
      </c>
      <c r="J45" s="162">
        <v>9101.3760000000002</v>
      </c>
      <c r="L45" s="162"/>
      <c r="M45" s="162"/>
      <c r="N45" s="162"/>
      <c r="P45" s="162"/>
      <c r="Q45" s="162"/>
      <c r="R45" s="162"/>
      <c r="T45" s="162"/>
      <c r="U45" s="162"/>
      <c r="V45" s="162"/>
      <c r="X45" s="162"/>
      <c r="Y45" s="162"/>
      <c r="Z45" s="162"/>
      <c r="AB45" s="162"/>
      <c r="AC45" s="162"/>
      <c r="AD45" s="162"/>
    </row>
    <row r="46" spans="1:30">
      <c r="A46" s="10" t="s">
        <v>13</v>
      </c>
      <c r="B46" s="3" t="s">
        <v>96</v>
      </c>
      <c r="D46" s="162">
        <v>416274.50199999998</v>
      </c>
      <c r="E46" s="162">
        <v>83686.251000000004</v>
      </c>
      <c r="F46" s="162">
        <v>499960.75299999997</v>
      </c>
      <c r="H46" s="162"/>
      <c r="I46" s="162">
        <v>28337.472000000002</v>
      </c>
      <c r="J46" s="162">
        <v>28337.472000000002</v>
      </c>
      <c r="L46" s="162">
        <v>416274.50199999998</v>
      </c>
      <c r="M46" s="162"/>
      <c r="N46" s="162">
        <v>416274.50199999998</v>
      </c>
      <c r="P46" s="162"/>
      <c r="Q46" s="162"/>
      <c r="R46" s="162"/>
      <c r="T46" s="162"/>
      <c r="U46" s="162">
        <v>31955.040000000001</v>
      </c>
      <c r="V46" s="162">
        <v>31955.040000000001</v>
      </c>
      <c r="X46" s="162"/>
      <c r="Y46" s="162"/>
      <c r="Z46" s="162"/>
      <c r="AB46" s="162"/>
      <c r="AC46" s="162">
        <v>23393.739000000001</v>
      </c>
      <c r="AD46" s="162">
        <v>23393.739000000001</v>
      </c>
    </row>
    <row r="47" spans="1:30">
      <c r="A47" s="10" t="s">
        <v>14</v>
      </c>
      <c r="B47" s="3" t="s">
        <v>97</v>
      </c>
      <c r="D47" s="162">
        <v>0</v>
      </c>
      <c r="E47" s="162">
        <v>33370.077400000002</v>
      </c>
      <c r="F47" s="162">
        <v>33370.077400000002</v>
      </c>
      <c r="H47" s="162"/>
      <c r="I47" s="162">
        <v>23996.544000000002</v>
      </c>
      <c r="J47" s="162">
        <v>23996.544000000002</v>
      </c>
      <c r="L47" s="162"/>
      <c r="M47" s="162"/>
      <c r="N47" s="162"/>
      <c r="P47" s="162"/>
      <c r="Q47" s="162"/>
      <c r="R47" s="162"/>
      <c r="T47" s="162"/>
      <c r="U47" s="162"/>
      <c r="V47" s="162"/>
      <c r="X47" s="162"/>
      <c r="Y47" s="162"/>
      <c r="Z47" s="162"/>
      <c r="AB47" s="162"/>
      <c r="AC47" s="162">
        <v>9373.5334000000003</v>
      </c>
      <c r="AD47" s="162">
        <v>9373.5334000000003</v>
      </c>
    </row>
    <row r="48" spans="1:30">
      <c r="A48" s="10" t="s">
        <v>15</v>
      </c>
      <c r="B48" s="3" t="s">
        <v>98</v>
      </c>
      <c r="D48" s="162">
        <v>26668.25</v>
      </c>
      <c r="E48" s="162">
        <v>86341.785600000003</v>
      </c>
      <c r="F48" s="162">
        <v>113010.0356</v>
      </c>
      <c r="H48" s="162"/>
      <c r="I48" s="162">
        <v>85048.185599999997</v>
      </c>
      <c r="J48" s="162">
        <v>85048.185599999997</v>
      </c>
      <c r="L48" s="162">
        <v>26668.25</v>
      </c>
      <c r="M48" s="162">
        <v>1293.5999999999999</v>
      </c>
      <c r="N48" s="162">
        <v>27961.85</v>
      </c>
      <c r="P48" s="162"/>
      <c r="Q48" s="162"/>
      <c r="R48" s="162"/>
      <c r="T48" s="162"/>
      <c r="U48" s="162"/>
      <c r="V48" s="162"/>
      <c r="X48" s="162"/>
      <c r="Y48" s="162"/>
      <c r="Z48" s="162"/>
      <c r="AB48" s="162"/>
      <c r="AC48" s="162"/>
      <c r="AD48" s="162"/>
    </row>
    <row r="49" spans="1:30">
      <c r="A49" s="10" t="s">
        <v>16</v>
      </c>
      <c r="B49" s="3" t="s">
        <v>99</v>
      </c>
      <c r="D49" s="162">
        <v>18805.738000000001</v>
      </c>
      <c r="E49" s="162">
        <v>313611.07199999999</v>
      </c>
      <c r="F49" s="162">
        <v>332416.81</v>
      </c>
      <c r="H49" s="162">
        <v>2318.4</v>
      </c>
      <c r="I49" s="162">
        <v>313611.07199999999</v>
      </c>
      <c r="J49" s="162">
        <v>315929.47200000001</v>
      </c>
      <c r="L49" s="162">
        <v>12162.388000000001</v>
      </c>
      <c r="M49" s="162"/>
      <c r="N49" s="162">
        <v>12162.388000000001</v>
      </c>
      <c r="P49" s="162">
        <v>4324.95</v>
      </c>
      <c r="Q49" s="162"/>
      <c r="R49" s="162">
        <v>4324.95</v>
      </c>
      <c r="T49" s="162"/>
      <c r="U49" s="162"/>
      <c r="V49" s="162"/>
      <c r="X49" s="162"/>
      <c r="Y49" s="162"/>
      <c r="Z49" s="162"/>
      <c r="AB49" s="162"/>
      <c r="AC49" s="162"/>
      <c r="AD49" s="162"/>
    </row>
    <row r="50" spans="1:30">
      <c r="A50" s="10" t="s">
        <v>17</v>
      </c>
      <c r="B50" s="3" t="s">
        <v>100</v>
      </c>
      <c r="D50" s="162">
        <v>46357.038</v>
      </c>
      <c r="E50" s="162">
        <v>88931.73599999999</v>
      </c>
      <c r="F50" s="162">
        <v>135288.774</v>
      </c>
      <c r="H50" s="162"/>
      <c r="I50" s="162">
        <v>80026.751999999993</v>
      </c>
      <c r="J50" s="162">
        <v>80026.751999999993</v>
      </c>
      <c r="L50" s="162">
        <v>46357.038</v>
      </c>
      <c r="M50" s="162"/>
      <c r="N50" s="162">
        <v>46357.038</v>
      </c>
      <c r="P50" s="162"/>
      <c r="Q50" s="162"/>
      <c r="R50" s="162"/>
      <c r="T50" s="162"/>
      <c r="U50" s="162"/>
      <c r="V50" s="162"/>
      <c r="X50" s="162"/>
      <c r="Y50" s="162"/>
      <c r="Z50" s="162"/>
      <c r="AB50" s="162"/>
      <c r="AC50" s="162">
        <v>8904.9840000000004</v>
      </c>
      <c r="AD50" s="162">
        <v>8904.9840000000004</v>
      </c>
    </row>
    <row r="51" spans="1:30">
      <c r="A51" s="10" t="s">
        <v>18</v>
      </c>
      <c r="B51" s="3" t="s">
        <v>101</v>
      </c>
      <c r="D51" s="162">
        <v>14339.262000000001</v>
      </c>
      <c r="E51" s="162">
        <v>56697.634400000003</v>
      </c>
      <c r="F51" s="162">
        <v>71036.896399999998</v>
      </c>
      <c r="H51" s="162"/>
      <c r="I51" s="162">
        <v>34723.008000000002</v>
      </c>
      <c r="J51" s="162">
        <v>34723.008000000002</v>
      </c>
      <c r="L51" s="162">
        <v>14339.262000000001</v>
      </c>
      <c r="M51" s="162"/>
      <c r="N51" s="162">
        <v>14339.262000000001</v>
      </c>
      <c r="P51" s="162"/>
      <c r="Q51" s="162"/>
      <c r="R51" s="162"/>
      <c r="T51" s="162"/>
      <c r="U51" s="162">
        <v>9454.32</v>
      </c>
      <c r="V51" s="162">
        <v>9454.32</v>
      </c>
      <c r="X51" s="162"/>
      <c r="Y51" s="162"/>
      <c r="Z51" s="162"/>
      <c r="AB51" s="162"/>
      <c r="AC51" s="162">
        <v>12520.306399999999</v>
      </c>
      <c r="AD51" s="162">
        <v>12520.306399999999</v>
      </c>
    </row>
    <row r="52" spans="1:30">
      <c r="A52" s="10" t="s">
        <v>19</v>
      </c>
      <c r="B52" s="3" t="s">
        <v>102</v>
      </c>
      <c r="D52" s="162">
        <v>230577.63399999999</v>
      </c>
      <c r="E52" s="162">
        <v>265171.40740000003</v>
      </c>
      <c r="F52" s="162">
        <v>495749.04139999999</v>
      </c>
      <c r="H52" s="162"/>
      <c r="I52" s="162">
        <v>152841.2928</v>
      </c>
      <c r="J52" s="162">
        <v>152841.2928</v>
      </c>
      <c r="L52" s="162">
        <v>230577.63399999999</v>
      </c>
      <c r="M52" s="162"/>
      <c r="N52" s="162">
        <v>230577.63399999999</v>
      </c>
      <c r="P52" s="162"/>
      <c r="Q52" s="162"/>
      <c r="R52" s="162"/>
      <c r="T52" s="162"/>
      <c r="U52" s="162">
        <v>64841.04</v>
      </c>
      <c r="V52" s="162">
        <v>64841.04</v>
      </c>
      <c r="X52" s="162"/>
      <c r="Y52" s="162">
        <v>14688</v>
      </c>
      <c r="Z52" s="162">
        <v>14688</v>
      </c>
      <c r="AB52" s="162"/>
      <c r="AC52" s="162">
        <v>32801.0746</v>
      </c>
      <c r="AD52" s="162">
        <v>32801.0746</v>
      </c>
    </row>
    <row r="53" spans="1:30">
      <c r="A53" s="10" t="s">
        <v>20</v>
      </c>
      <c r="B53" s="3" t="s">
        <v>103</v>
      </c>
      <c r="D53" s="162">
        <v>9777.4599999999991</v>
      </c>
      <c r="E53" s="162">
        <v>178157.06880000001</v>
      </c>
      <c r="F53" s="162">
        <v>187934.5288</v>
      </c>
      <c r="H53" s="162"/>
      <c r="I53" s="162">
        <v>176747.3088</v>
      </c>
      <c r="J53" s="162">
        <v>176747.3088</v>
      </c>
      <c r="L53" s="162">
        <v>9777.4599999999991</v>
      </c>
      <c r="M53" s="162"/>
      <c r="N53" s="162">
        <v>9777.4599999999991</v>
      </c>
      <c r="P53" s="162"/>
      <c r="Q53" s="162"/>
      <c r="R53" s="162"/>
      <c r="T53" s="162"/>
      <c r="U53" s="162"/>
      <c r="V53" s="162"/>
      <c r="X53" s="162"/>
      <c r="Y53" s="162"/>
      <c r="Z53" s="162"/>
      <c r="AB53" s="162"/>
      <c r="AC53" s="162">
        <v>1409.76</v>
      </c>
      <c r="AD53" s="162">
        <v>1409.76</v>
      </c>
    </row>
    <row r="54" spans="1:30">
      <c r="A54" s="10" t="s">
        <v>21</v>
      </c>
      <c r="B54" s="3" t="s">
        <v>104</v>
      </c>
      <c r="D54" s="162">
        <v>34847.156000000003</v>
      </c>
      <c r="E54" s="162">
        <v>287560.63380000001</v>
      </c>
      <c r="F54" s="162">
        <v>322407.78980000003</v>
      </c>
      <c r="H54" s="162">
        <v>2252.16</v>
      </c>
      <c r="I54" s="162">
        <v>275823.5808</v>
      </c>
      <c r="J54" s="162">
        <v>278075.74080000003</v>
      </c>
      <c r="L54" s="162">
        <v>32594.995999999999</v>
      </c>
      <c r="M54" s="162"/>
      <c r="N54" s="162">
        <v>32594.995999999999</v>
      </c>
      <c r="P54" s="162"/>
      <c r="Q54" s="162"/>
      <c r="R54" s="162"/>
      <c r="T54" s="162"/>
      <c r="U54" s="162"/>
      <c r="V54" s="162"/>
      <c r="X54" s="162"/>
      <c r="Y54" s="162"/>
      <c r="Z54" s="162"/>
      <c r="AB54" s="162"/>
      <c r="AC54" s="162">
        <v>11737.053</v>
      </c>
      <c r="AD54" s="162">
        <v>11737.053</v>
      </c>
    </row>
    <row r="55" spans="1:30">
      <c r="A55" s="10" t="s">
        <v>22</v>
      </c>
      <c r="B55" s="3" t="s">
        <v>105</v>
      </c>
      <c r="D55" s="162">
        <v>24710.112000000001</v>
      </c>
      <c r="E55" s="162">
        <v>51030.04</v>
      </c>
      <c r="F55" s="162">
        <v>75740.152000000002</v>
      </c>
      <c r="H55" s="162"/>
      <c r="I55" s="162">
        <v>29370.815999999999</v>
      </c>
      <c r="J55" s="162">
        <v>29370.815999999999</v>
      </c>
      <c r="L55" s="162">
        <v>24710.112000000001</v>
      </c>
      <c r="M55" s="162"/>
      <c r="N55" s="162">
        <v>24710.112000000001</v>
      </c>
      <c r="P55" s="162"/>
      <c r="Q55" s="162"/>
      <c r="R55" s="162"/>
      <c r="T55" s="162"/>
      <c r="U55" s="162">
        <v>16956</v>
      </c>
      <c r="V55" s="162">
        <v>16956</v>
      </c>
      <c r="X55" s="162"/>
      <c r="Y55" s="162"/>
      <c r="Z55" s="162"/>
      <c r="AB55" s="162"/>
      <c r="AC55" s="162">
        <v>4703.2240000000002</v>
      </c>
      <c r="AD55" s="162">
        <v>4703.2240000000002</v>
      </c>
    </row>
    <row r="56" spans="1:30">
      <c r="A56" s="10" t="s">
        <v>23</v>
      </c>
      <c r="B56" s="3" t="s">
        <v>106</v>
      </c>
      <c r="D56" s="162">
        <v>1306.3399999999999</v>
      </c>
      <c r="E56" s="162">
        <v>396389.10719999997</v>
      </c>
      <c r="F56" s="162">
        <v>397695.4472</v>
      </c>
      <c r="H56" s="162"/>
      <c r="I56" s="162">
        <v>391044.30719999998</v>
      </c>
      <c r="J56" s="162">
        <v>391044.30719999998</v>
      </c>
      <c r="L56" s="162">
        <v>1306.3399999999999</v>
      </c>
      <c r="M56" s="162"/>
      <c r="N56" s="162">
        <v>1306.3399999999999</v>
      </c>
      <c r="P56" s="162"/>
      <c r="Q56" s="162"/>
      <c r="R56" s="162"/>
      <c r="T56" s="162"/>
      <c r="U56" s="162"/>
      <c r="V56" s="162"/>
      <c r="X56" s="162"/>
      <c r="Y56" s="162">
        <v>5344.8</v>
      </c>
      <c r="Z56" s="162">
        <v>5344.8</v>
      </c>
      <c r="AB56" s="162"/>
      <c r="AC56" s="162"/>
      <c r="AD56" s="162"/>
    </row>
    <row r="57" spans="1:30">
      <c r="A57" s="10" t="s">
        <v>10</v>
      </c>
      <c r="B57" s="3" t="s">
        <v>107</v>
      </c>
      <c r="D57" s="162">
        <v>2037.9839999999999</v>
      </c>
      <c r="E57" s="162">
        <v>203146.59839999999</v>
      </c>
      <c r="F57" s="162">
        <v>205184.58240000001</v>
      </c>
      <c r="H57" s="162">
        <v>2037.9839999999999</v>
      </c>
      <c r="I57" s="162">
        <v>203146.59839999999</v>
      </c>
      <c r="J57" s="162">
        <v>205184.58240000001</v>
      </c>
      <c r="L57" s="162"/>
      <c r="M57" s="162"/>
      <c r="N57" s="162"/>
      <c r="P57" s="162"/>
      <c r="Q57" s="162"/>
      <c r="R57" s="162"/>
      <c r="T57" s="162"/>
      <c r="U57" s="162"/>
      <c r="V57" s="162"/>
      <c r="X57" s="162"/>
      <c r="Y57" s="162"/>
      <c r="Z57" s="162"/>
      <c r="AB57" s="162"/>
      <c r="AC57" s="162"/>
      <c r="AD57" s="162"/>
    </row>
    <row r="58" spans="1:30">
      <c r="A58" s="10" t="s">
        <v>229</v>
      </c>
      <c r="B58" s="3" t="s">
        <v>24</v>
      </c>
      <c r="D58" s="162">
        <v>0</v>
      </c>
      <c r="E58" s="162">
        <v>321108.81699999998</v>
      </c>
      <c r="F58" s="162">
        <v>321108.81699999998</v>
      </c>
      <c r="H58" s="162"/>
      <c r="I58" s="162">
        <v>210987.8688</v>
      </c>
      <c r="J58" s="162">
        <v>210987.8688</v>
      </c>
      <c r="L58" s="162"/>
      <c r="M58" s="162"/>
      <c r="N58" s="162"/>
      <c r="P58" s="162"/>
      <c r="Q58" s="162"/>
      <c r="R58" s="162"/>
      <c r="T58" s="162"/>
      <c r="U58" s="162"/>
      <c r="V58" s="162"/>
      <c r="X58" s="162"/>
      <c r="Y58" s="162"/>
      <c r="Z58" s="162"/>
      <c r="AB58" s="162"/>
      <c r="AC58" s="162">
        <v>110120.9482</v>
      </c>
      <c r="AD58" s="162">
        <v>110120.9482</v>
      </c>
    </row>
    <row r="59" spans="1:30">
      <c r="A59" s="10" t="s">
        <v>230</v>
      </c>
      <c r="B59" s="3" t="s">
        <v>25</v>
      </c>
      <c r="D59" s="162">
        <v>27187.248</v>
      </c>
      <c r="E59" s="162">
        <v>514161.50400000002</v>
      </c>
      <c r="F59" s="162">
        <v>541348.75199999998</v>
      </c>
      <c r="H59" s="162">
        <v>1033.3440000000001</v>
      </c>
      <c r="I59" s="162">
        <v>514161.50400000002</v>
      </c>
      <c r="J59" s="162">
        <v>515194.848</v>
      </c>
      <c r="L59" s="162">
        <v>6835.7939999999999</v>
      </c>
      <c r="M59" s="162"/>
      <c r="N59" s="162">
        <v>6835.7939999999999</v>
      </c>
      <c r="P59" s="162">
        <v>19318.11</v>
      </c>
      <c r="Q59" s="162"/>
      <c r="R59" s="162">
        <v>19318.11</v>
      </c>
      <c r="T59" s="162"/>
      <c r="U59" s="162"/>
      <c r="V59" s="162"/>
      <c r="X59" s="162"/>
      <c r="Y59" s="162"/>
      <c r="Z59" s="162"/>
      <c r="AB59" s="162"/>
      <c r="AC59" s="162"/>
      <c r="AD59" s="162"/>
    </row>
    <row r="60" spans="1:30">
      <c r="A60" s="10" t="s">
        <v>231</v>
      </c>
      <c r="B60" s="3" t="s">
        <v>26</v>
      </c>
      <c r="D60" s="162">
        <v>503940.27679999999</v>
      </c>
      <c r="E60" s="162">
        <v>800792.19819999998</v>
      </c>
      <c r="F60" s="162">
        <v>1304732.4750000001</v>
      </c>
      <c r="H60" s="162">
        <v>225.21600000000001</v>
      </c>
      <c r="I60" s="162">
        <v>360784.99200000003</v>
      </c>
      <c r="J60" s="162">
        <v>361010.20799999998</v>
      </c>
      <c r="L60" s="162">
        <v>503715.06079999998</v>
      </c>
      <c r="M60" s="162"/>
      <c r="N60" s="162">
        <v>503715.06079999998</v>
      </c>
      <c r="P60" s="162"/>
      <c r="Q60" s="162"/>
      <c r="R60" s="162"/>
      <c r="T60" s="162"/>
      <c r="U60" s="162">
        <v>283815.36</v>
      </c>
      <c r="V60" s="162">
        <v>283815.36</v>
      </c>
      <c r="X60" s="162"/>
      <c r="Y60" s="162">
        <v>70269.84</v>
      </c>
      <c r="Z60" s="162">
        <v>70269.84</v>
      </c>
      <c r="AB60" s="162"/>
      <c r="AC60" s="162">
        <v>85922.006200000003</v>
      </c>
      <c r="AD60" s="162">
        <v>85922.006200000003</v>
      </c>
    </row>
    <row r="61" spans="1:30">
      <c r="A61" s="10" t="s">
        <v>232</v>
      </c>
      <c r="B61" s="3" t="s">
        <v>27</v>
      </c>
      <c r="D61" s="162">
        <v>4198.1239999999998</v>
      </c>
      <c r="E61" s="162">
        <v>128629.0224</v>
      </c>
      <c r="F61" s="162">
        <v>132827.1464</v>
      </c>
      <c r="H61" s="162"/>
      <c r="I61" s="162">
        <v>46937.222399999999</v>
      </c>
      <c r="J61" s="162">
        <v>46937.222399999999</v>
      </c>
      <c r="L61" s="162">
        <v>4198.1239999999998</v>
      </c>
      <c r="M61" s="162"/>
      <c r="N61" s="162">
        <v>4198.1239999999998</v>
      </c>
      <c r="P61" s="162"/>
      <c r="Q61" s="162"/>
      <c r="R61" s="162"/>
      <c r="T61" s="162"/>
      <c r="U61" s="162"/>
      <c r="V61" s="162"/>
      <c r="X61" s="162"/>
      <c r="Y61" s="162">
        <v>81691.8</v>
      </c>
      <c r="Z61" s="162">
        <v>81691.8</v>
      </c>
      <c r="AB61" s="3"/>
      <c r="AC61" s="3"/>
      <c r="AD61" s="3"/>
    </row>
    <row r="62" spans="1:30">
      <c r="A62" s="10" t="s">
        <v>233</v>
      </c>
      <c r="B62" s="3" t="s">
        <v>108</v>
      </c>
      <c r="D62" s="162">
        <v>38028.606</v>
      </c>
      <c r="E62" s="162">
        <v>130849.60799999998</v>
      </c>
      <c r="F62" s="162">
        <v>168878.21399999998</v>
      </c>
      <c r="H62" s="162"/>
      <c r="I62" s="162">
        <v>106074.52799999999</v>
      </c>
      <c r="J62" s="162">
        <v>106074.52799999999</v>
      </c>
      <c r="L62" s="162">
        <v>38028.606</v>
      </c>
      <c r="M62" s="162">
        <v>4915.68</v>
      </c>
      <c r="N62" s="162">
        <v>42944.286</v>
      </c>
      <c r="P62" s="162"/>
      <c r="Q62" s="162"/>
      <c r="R62" s="162"/>
      <c r="T62" s="162"/>
      <c r="U62" s="162"/>
      <c r="V62" s="162"/>
      <c r="X62" s="162"/>
      <c r="Y62" s="162">
        <v>19859.399999999998</v>
      </c>
      <c r="Z62" s="162">
        <v>19859.399999999998</v>
      </c>
      <c r="AB62" s="3"/>
      <c r="AC62" s="3"/>
      <c r="AD62" s="3"/>
    </row>
    <row r="64" spans="1:30">
      <c r="A64" s="159" t="s">
        <v>347</v>
      </c>
      <c r="D64" s="40" t="s">
        <v>348</v>
      </c>
      <c r="H64" s="40" t="s">
        <v>186</v>
      </c>
      <c r="L64" s="40" t="s">
        <v>188</v>
      </c>
      <c r="P64" s="40" t="s">
        <v>190</v>
      </c>
      <c r="T64" s="40" t="s">
        <v>192</v>
      </c>
      <c r="X64" s="40" t="s">
        <v>206</v>
      </c>
      <c r="AB64" s="6" t="s">
        <v>349</v>
      </c>
    </row>
    <row r="66" spans="1:30">
      <c r="A66" s="14" t="s">
        <v>350</v>
      </c>
      <c r="B66" s="4" t="s">
        <v>331</v>
      </c>
      <c r="C66" s="136"/>
      <c r="D66" s="14" t="s">
        <v>181</v>
      </c>
      <c r="E66" s="14" t="s">
        <v>259</v>
      </c>
      <c r="F66" s="14" t="s">
        <v>2</v>
      </c>
      <c r="H66" s="165" t="s">
        <v>181</v>
      </c>
      <c r="I66" s="165" t="s">
        <v>259</v>
      </c>
      <c r="J66" s="165" t="s">
        <v>2</v>
      </c>
      <c r="L66" s="165" t="s">
        <v>181</v>
      </c>
      <c r="M66" s="165" t="s">
        <v>259</v>
      </c>
      <c r="N66" s="165" t="s">
        <v>2</v>
      </c>
      <c r="P66" s="165" t="s">
        <v>181</v>
      </c>
      <c r="Q66" s="165" t="s">
        <v>259</v>
      </c>
      <c r="R66" s="165" t="s">
        <v>2</v>
      </c>
      <c r="T66" s="165" t="s">
        <v>181</v>
      </c>
      <c r="U66" s="165" t="s">
        <v>259</v>
      </c>
      <c r="V66" s="165" t="s">
        <v>2</v>
      </c>
      <c r="X66" s="165" t="s">
        <v>181</v>
      </c>
      <c r="Y66" s="165" t="s">
        <v>259</v>
      </c>
      <c r="Z66" s="165" t="s">
        <v>2</v>
      </c>
      <c r="AB66" s="166" t="s">
        <v>181</v>
      </c>
      <c r="AC66" s="166" t="s">
        <v>259</v>
      </c>
      <c r="AD66" s="166" t="s">
        <v>2</v>
      </c>
    </row>
    <row r="67" spans="1:30">
      <c r="A67" s="10" t="s">
        <v>82</v>
      </c>
      <c r="B67" s="3" t="s">
        <v>3</v>
      </c>
      <c r="D67" s="162">
        <v>15961.931</v>
      </c>
      <c r="E67" s="162">
        <v>240873.14600000001</v>
      </c>
      <c r="F67" s="162">
        <v>256835.07699999999</v>
      </c>
      <c r="H67" s="162">
        <v>9490.616</v>
      </c>
      <c r="I67" s="162">
        <v>233124.05</v>
      </c>
      <c r="J67" s="162">
        <v>242614.666</v>
      </c>
      <c r="L67" s="162">
        <v>4845.7259999999997</v>
      </c>
      <c r="M67" s="162"/>
      <c r="N67" s="162">
        <v>4845.7259999999997</v>
      </c>
      <c r="P67" s="162"/>
      <c r="Q67" s="162">
        <v>537.99599999999998</v>
      </c>
      <c r="R67" s="162">
        <v>537.99599999999998</v>
      </c>
      <c r="T67" s="162">
        <v>1512.8430000000001</v>
      </c>
      <c r="U67" s="162"/>
      <c r="V67" s="162">
        <v>1512.8430000000001</v>
      </c>
      <c r="X67" s="162">
        <v>112.746</v>
      </c>
      <c r="Y67" s="162">
        <v>7211.1</v>
      </c>
      <c r="Z67" s="162">
        <v>7323.8459999999995</v>
      </c>
      <c r="AB67" s="162">
        <f t="shared" ref="AB67:AB92" si="0">SUM(H67+L67+P67+T67+X67)</f>
        <v>15961.931</v>
      </c>
      <c r="AC67" s="162">
        <f t="shared" ref="AC67:AC92" si="1">SUM(I67+M67+Q67+U67+Y67)</f>
        <v>240873.14600000001</v>
      </c>
      <c r="AD67" s="162">
        <f t="shared" ref="AD67:AD92" si="2">SUM(J67+N67+R67+V67+Z67)</f>
        <v>256835.07699999999</v>
      </c>
    </row>
    <row r="68" spans="1:30">
      <c r="A68" s="10" t="s">
        <v>4</v>
      </c>
      <c r="B68" s="3" t="s">
        <v>88</v>
      </c>
      <c r="D68" s="162">
        <v>57378.633999999998</v>
      </c>
      <c r="E68" s="162">
        <v>365531.91300000006</v>
      </c>
      <c r="F68" s="162">
        <v>422910.54700000008</v>
      </c>
      <c r="H68" s="162">
        <v>14171.596</v>
      </c>
      <c r="I68" s="162">
        <v>328659.804</v>
      </c>
      <c r="J68" s="162">
        <v>342831.4</v>
      </c>
      <c r="L68" s="162">
        <v>18932.418000000001</v>
      </c>
      <c r="M68" s="162">
        <v>289.36200000000002</v>
      </c>
      <c r="N68" s="162">
        <v>19221.78</v>
      </c>
      <c r="P68" s="162">
        <v>361.2</v>
      </c>
      <c r="Q68" s="162">
        <v>19552.683000000001</v>
      </c>
      <c r="R68" s="162">
        <v>19913.883000000002</v>
      </c>
      <c r="T68" s="162">
        <v>21525.887999999999</v>
      </c>
      <c r="U68" s="162"/>
      <c r="V68" s="162">
        <v>21525.887999999999</v>
      </c>
      <c r="X68" s="162">
        <v>2387.5320000000002</v>
      </c>
      <c r="Y68" s="162">
        <v>17030.063999999998</v>
      </c>
      <c r="Z68" s="162">
        <v>19417.596000000001</v>
      </c>
      <c r="AB68" s="162">
        <f t="shared" si="0"/>
        <v>57378.633999999998</v>
      </c>
      <c r="AC68" s="162">
        <f t="shared" si="1"/>
        <v>365531.91300000006</v>
      </c>
      <c r="AD68" s="162">
        <f t="shared" si="2"/>
        <v>422910.54700000008</v>
      </c>
    </row>
    <row r="69" spans="1:30">
      <c r="A69" s="10" t="s">
        <v>5</v>
      </c>
      <c r="B69" s="3" t="s">
        <v>89</v>
      </c>
      <c r="D69" s="162">
        <v>70706.922999999995</v>
      </c>
      <c r="E69" s="162">
        <v>533469.84</v>
      </c>
      <c r="F69" s="162">
        <v>604176.76300000004</v>
      </c>
      <c r="H69" s="162">
        <v>6488.674</v>
      </c>
      <c r="I69" s="162">
        <v>512978.42599999998</v>
      </c>
      <c r="J69" s="162">
        <v>519467.1</v>
      </c>
      <c r="L69" s="162">
        <v>29056.695</v>
      </c>
      <c r="M69" s="162">
        <v>58.551000000000002</v>
      </c>
      <c r="N69" s="162">
        <v>29115.245999999999</v>
      </c>
      <c r="P69" s="162"/>
      <c r="Q69" s="162">
        <v>3480.1990000000001</v>
      </c>
      <c r="R69" s="162">
        <v>3480.1990000000001</v>
      </c>
      <c r="T69" s="162">
        <v>34845.762000000002</v>
      </c>
      <c r="U69" s="162"/>
      <c r="V69" s="162">
        <v>34845.762000000002</v>
      </c>
      <c r="X69" s="162">
        <v>315.79199999999997</v>
      </c>
      <c r="Y69" s="162">
        <v>16952.664000000001</v>
      </c>
      <c r="Z69" s="162">
        <v>17268.455999999998</v>
      </c>
      <c r="AB69" s="162">
        <f t="shared" si="0"/>
        <v>70706.922999999995</v>
      </c>
      <c r="AC69" s="162">
        <f t="shared" si="1"/>
        <v>533469.84</v>
      </c>
      <c r="AD69" s="162">
        <f t="shared" si="2"/>
        <v>604176.76300000004</v>
      </c>
    </row>
    <row r="70" spans="1:30">
      <c r="A70" s="10" t="s">
        <v>6</v>
      </c>
      <c r="B70" s="3" t="s">
        <v>90</v>
      </c>
      <c r="D70" s="162">
        <v>126832.425</v>
      </c>
      <c r="E70" s="162">
        <v>662160.28899999987</v>
      </c>
      <c r="F70" s="162">
        <v>788992.71399999992</v>
      </c>
      <c r="H70" s="162">
        <v>7525.0680000000002</v>
      </c>
      <c r="I70" s="162">
        <v>646623.96299999999</v>
      </c>
      <c r="J70" s="162">
        <v>654149.03099999996</v>
      </c>
      <c r="L70" s="162">
        <v>58997.31</v>
      </c>
      <c r="M70" s="162">
        <v>270.22199999999998</v>
      </c>
      <c r="N70" s="162">
        <v>59267.531999999999</v>
      </c>
      <c r="P70" s="162"/>
      <c r="Q70" s="162">
        <v>1368.5039999999999</v>
      </c>
      <c r="R70" s="162">
        <v>1368.5039999999999</v>
      </c>
      <c r="T70" s="162">
        <v>60219.747000000003</v>
      </c>
      <c r="U70" s="162"/>
      <c r="V70" s="162">
        <v>60219.747000000003</v>
      </c>
      <c r="X70" s="162">
        <v>90.3</v>
      </c>
      <c r="Y70" s="162">
        <v>13897.6</v>
      </c>
      <c r="Z70" s="162">
        <v>13987.9</v>
      </c>
      <c r="AB70" s="162">
        <f t="shared" si="0"/>
        <v>126832.425</v>
      </c>
      <c r="AC70" s="162">
        <f t="shared" si="1"/>
        <v>662160.28899999987</v>
      </c>
      <c r="AD70" s="162">
        <f t="shared" si="2"/>
        <v>788992.71399999992</v>
      </c>
    </row>
    <row r="71" spans="1:30">
      <c r="A71" s="10" t="s">
        <v>7</v>
      </c>
      <c r="B71" s="3" t="s">
        <v>91</v>
      </c>
      <c r="D71" s="162">
        <v>88005.878000000012</v>
      </c>
      <c r="E71" s="162">
        <v>722550.68099999998</v>
      </c>
      <c r="F71" s="162">
        <v>810556.55899999989</v>
      </c>
      <c r="H71" s="162">
        <v>52713.73</v>
      </c>
      <c r="I71" s="162">
        <v>645547.31299999997</v>
      </c>
      <c r="J71" s="162">
        <v>698261.04299999995</v>
      </c>
      <c r="L71" s="162">
        <v>19314.522000000001</v>
      </c>
      <c r="M71" s="162"/>
      <c r="N71" s="162">
        <v>19314.522000000001</v>
      </c>
      <c r="P71" s="162">
        <v>1773.4059999999999</v>
      </c>
      <c r="Q71" s="162">
        <v>66537.683999999994</v>
      </c>
      <c r="R71" s="162">
        <v>68311.09</v>
      </c>
      <c r="T71" s="162">
        <v>10402.59</v>
      </c>
      <c r="U71" s="162"/>
      <c r="V71" s="162">
        <v>10402.59</v>
      </c>
      <c r="X71" s="162">
        <v>3801.63</v>
      </c>
      <c r="Y71" s="162">
        <v>10465.683999999999</v>
      </c>
      <c r="Z71" s="162">
        <v>14267.314</v>
      </c>
      <c r="AB71" s="162">
        <f t="shared" si="0"/>
        <v>88005.878000000012</v>
      </c>
      <c r="AC71" s="162">
        <f t="shared" si="1"/>
        <v>722550.68099999998</v>
      </c>
      <c r="AD71" s="162">
        <f t="shared" si="2"/>
        <v>810556.55899999989</v>
      </c>
    </row>
    <row r="72" spans="1:30">
      <c r="A72" s="10" t="s">
        <v>8</v>
      </c>
      <c r="B72" s="3" t="s">
        <v>92</v>
      </c>
      <c r="D72" s="162">
        <v>66254.331000000006</v>
      </c>
      <c r="E72" s="162">
        <v>557424.47399999993</v>
      </c>
      <c r="F72" s="162">
        <v>623678.80499999993</v>
      </c>
      <c r="H72" s="162">
        <v>7820.7939999999999</v>
      </c>
      <c r="I72" s="162">
        <v>534241.44299999997</v>
      </c>
      <c r="J72" s="162">
        <v>542062.23699999996</v>
      </c>
      <c r="L72" s="162">
        <v>49122.896999999997</v>
      </c>
      <c r="M72" s="162">
        <v>153.12</v>
      </c>
      <c r="N72" s="162">
        <v>49276.017</v>
      </c>
      <c r="P72" s="162"/>
      <c r="Q72" s="162">
        <v>3260.489</v>
      </c>
      <c r="R72" s="162">
        <v>3260.489</v>
      </c>
      <c r="T72" s="162">
        <v>6586.0739999999996</v>
      </c>
      <c r="U72" s="162"/>
      <c r="V72" s="162">
        <v>6586.0739999999996</v>
      </c>
      <c r="X72" s="162">
        <v>2724.5659999999998</v>
      </c>
      <c r="Y72" s="162">
        <v>19769.421999999999</v>
      </c>
      <c r="Z72" s="162">
        <v>22493.988000000001</v>
      </c>
      <c r="AB72" s="162">
        <f t="shared" si="0"/>
        <v>66254.331000000006</v>
      </c>
      <c r="AC72" s="162">
        <f t="shared" si="1"/>
        <v>557424.47399999993</v>
      </c>
      <c r="AD72" s="162">
        <f t="shared" si="2"/>
        <v>623678.80499999993</v>
      </c>
    </row>
    <row r="73" spans="1:30">
      <c r="A73" s="10" t="s">
        <v>9</v>
      </c>
      <c r="B73" s="3" t="s">
        <v>93</v>
      </c>
      <c r="D73" s="162">
        <v>95235.631999999998</v>
      </c>
      <c r="E73" s="162">
        <v>812606.326</v>
      </c>
      <c r="F73" s="162">
        <v>907841.9580000001</v>
      </c>
      <c r="H73" s="162">
        <v>37168.169000000002</v>
      </c>
      <c r="I73" s="162">
        <v>578467.90700000001</v>
      </c>
      <c r="J73" s="162">
        <v>615636.076</v>
      </c>
      <c r="L73" s="162">
        <v>23236.133999999998</v>
      </c>
      <c r="M73" s="162">
        <v>925.15800000000002</v>
      </c>
      <c r="N73" s="162">
        <v>24161.292000000001</v>
      </c>
      <c r="P73" s="162">
        <v>8854.3019999999997</v>
      </c>
      <c r="Q73" s="162">
        <v>220862.80100000001</v>
      </c>
      <c r="R73" s="162">
        <v>229717.103</v>
      </c>
      <c r="T73" s="162">
        <v>18536.307000000001</v>
      </c>
      <c r="U73" s="162"/>
      <c r="V73" s="162">
        <v>18536.307000000001</v>
      </c>
      <c r="X73" s="162">
        <v>7440.72</v>
      </c>
      <c r="Y73" s="162">
        <v>12350.46</v>
      </c>
      <c r="Z73" s="162">
        <v>19791.18</v>
      </c>
      <c r="AB73" s="162">
        <f t="shared" si="0"/>
        <v>95235.631999999998</v>
      </c>
      <c r="AC73" s="162">
        <f t="shared" si="1"/>
        <v>812606.326</v>
      </c>
      <c r="AD73" s="162">
        <f t="shared" si="2"/>
        <v>907841.9580000001</v>
      </c>
    </row>
    <row r="74" spans="1:30">
      <c r="A74" s="10" t="s">
        <v>11</v>
      </c>
      <c r="B74" s="3" t="s">
        <v>94</v>
      </c>
      <c r="D74" s="162">
        <v>70905.464000000007</v>
      </c>
      <c r="E74" s="162">
        <v>562829.61800000002</v>
      </c>
      <c r="F74" s="162">
        <v>633735.08200000005</v>
      </c>
      <c r="H74" s="162">
        <v>9405.0949999999993</v>
      </c>
      <c r="I74" s="162">
        <v>529006.52300000004</v>
      </c>
      <c r="J74" s="162">
        <v>538411.61800000002</v>
      </c>
      <c r="L74" s="162">
        <v>13230.438</v>
      </c>
      <c r="M74" s="162">
        <v>440.22</v>
      </c>
      <c r="N74" s="162">
        <v>13670.657999999999</v>
      </c>
      <c r="P74" s="162">
        <v>105.65900000000001</v>
      </c>
      <c r="Q74" s="162">
        <v>6623.5659999999998</v>
      </c>
      <c r="R74" s="162">
        <v>6729.2250000000004</v>
      </c>
      <c r="T74" s="162">
        <v>46505.675999999999</v>
      </c>
      <c r="U74" s="162">
        <v>6103.4849999999997</v>
      </c>
      <c r="V74" s="162">
        <v>52609.161</v>
      </c>
      <c r="X74" s="162">
        <v>1658.596</v>
      </c>
      <c r="Y74" s="162">
        <v>20655.824000000001</v>
      </c>
      <c r="Z74" s="162">
        <v>22314.42</v>
      </c>
      <c r="AB74" s="162">
        <f t="shared" si="0"/>
        <v>70905.464000000007</v>
      </c>
      <c r="AC74" s="162">
        <f t="shared" si="1"/>
        <v>562829.61800000002</v>
      </c>
      <c r="AD74" s="162">
        <f t="shared" si="2"/>
        <v>633735.08200000005</v>
      </c>
    </row>
    <row r="75" spans="1:30">
      <c r="A75" s="10" t="s">
        <v>12</v>
      </c>
      <c r="B75" s="3" t="s">
        <v>95</v>
      </c>
      <c r="D75" s="162">
        <v>112051.524</v>
      </c>
      <c r="E75" s="162">
        <v>346719.46100000001</v>
      </c>
      <c r="F75" s="162">
        <v>458770.98499999993</v>
      </c>
      <c r="H75" s="162">
        <v>68605.812000000005</v>
      </c>
      <c r="I75" s="162">
        <v>336102.908</v>
      </c>
      <c r="J75" s="162">
        <v>404708.72</v>
      </c>
      <c r="L75" s="162">
        <v>19094.585999999999</v>
      </c>
      <c r="M75" s="162">
        <v>474.93299999999999</v>
      </c>
      <c r="N75" s="162">
        <v>19569.519</v>
      </c>
      <c r="P75" s="162"/>
      <c r="Q75" s="162">
        <v>738.03599999999994</v>
      </c>
      <c r="R75" s="162">
        <v>738.03599999999994</v>
      </c>
      <c r="T75" s="162">
        <v>24351.126</v>
      </c>
      <c r="U75" s="162"/>
      <c r="V75" s="162">
        <v>24351.126</v>
      </c>
      <c r="X75" s="162"/>
      <c r="Y75" s="162">
        <v>9403.5840000000007</v>
      </c>
      <c r="Z75" s="162">
        <v>9403.5840000000007</v>
      </c>
      <c r="AB75" s="162">
        <f t="shared" si="0"/>
        <v>112051.524</v>
      </c>
      <c r="AC75" s="162">
        <f t="shared" si="1"/>
        <v>346719.46100000001</v>
      </c>
      <c r="AD75" s="162">
        <f t="shared" si="2"/>
        <v>458770.98499999993</v>
      </c>
    </row>
    <row r="76" spans="1:30">
      <c r="A76" s="10" t="s">
        <v>13</v>
      </c>
      <c r="B76" s="3" t="s">
        <v>96</v>
      </c>
      <c r="D76" s="162">
        <v>268772.98700000002</v>
      </c>
      <c r="E76" s="162">
        <v>878323.13500000001</v>
      </c>
      <c r="F76" s="162">
        <v>1147096.122</v>
      </c>
      <c r="H76" s="162">
        <v>8012.4459999999999</v>
      </c>
      <c r="I76" s="162">
        <v>762922.26800000004</v>
      </c>
      <c r="J76" s="162">
        <v>770934.71400000004</v>
      </c>
      <c r="L76" s="162">
        <v>197715.85200000001</v>
      </c>
      <c r="M76" s="162">
        <v>4501.902</v>
      </c>
      <c r="N76" s="162">
        <v>202217.75399999999</v>
      </c>
      <c r="P76" s="162"/>
      <c r="Q76" s="162">
        <v>26448.082999999999</v>
      </c>
      <c r="R76" s="162">
        <v>26448.082999999999</v>
      </c>
      <c r="T76" s="162">
        <v>56539.821000000004</v>
      </c>
      <c r="U76" s="162"/>
      <c r="V76" s="162">
        <v>56539.821000000004</v>
      </c>
      <c r="X76" s="162">
        <v>6504.8680000000004</v>
      </c>
      <c r="Y76" s="162">
        <v>84450.881999999998</v>
      </c>
      <c r="Z76" s="162">
        <v>90955.75</v>
      </c>
      <c r="AB76" s="162">
        <f t="shared" si="0"/>
        <v>268772.98700000002</v>
      </c>
      <c r="AC76" s="162">
        <f t="shared" si="1"/>
        <v>878323.13500000001</v>
      </c>
      <c r="AD76" s="162">
        <f t="shared" si="2"/>
        <v>1147096.122</v>
      </c>
    </row>
    <row r="77" spans="1:30">
      <c r="A77" s="10" t="s">
        <v>14</v>
      </c>
      <c r="B77" s="3" t="s">
        <v>97</v>
      </c>
      <c r="D77" s="162">
        <v>106116.982</v>
      </c>
      <c r="E77" s="162">
        <v>747247.6939999999</v>
      </c>
      <c r="F77" s="162">
        <v>853364.67599999986</v>
      </c>
      <c r="H77" s="162">
        <v>11450.696</v>
      </c>
      <c r="I77" s="162">
        <v>714042.01899999997</v>
      </c>
      <c r="J77" s="162">
        <v>725492.71499999997</v>
      </c>
      <c r="L77" s="162">
        <v>62624.775000000001</v>
      </c>
      <c r="M77" s="162">
        <v>572.63400000000001</v>
      </c>
      <c r="N77" s="162">
        <v>63197.409</v>
      </c>
      <c r="P77" s="162"/>
      <c r="Q77" s="162">
        <v>2319.933</v>
      </c>
      <c r="R77" s="162">
        <v>2319.933</v>
      </c>
      <c r="T77" s="162">
        <v>31010.715</v>
      </c>
      <c r="U77" s="162"/>
      <c r="V77" s="162">
        <v>31010.715</v>
      </c>
      <c r="X77" s="162">
        <v>1030.796</v>
      </c>
      <c r="Y77" s="162">
        <v>30313.108</v>
      </c>
      <c r="Z77" s="162">
        <v>31343.903999999999</v>
      </c>
      <c r="AB77" s="162">
        <f t="shared" si="0"/>
        <v>106116.982</v>
      </c>
      <c r="AC77" s="162">
        <f t="shared" si="1"/>
        <v>747247.6939999999</v>
      </c>
      <c r="AD77" s="162">
        <f t="shared" si="2"/>
        <v>853364.67599999986</v>
      </c>
    </row>
    <row r="78" spans="1:30">
      <c r="A78" s="10" t="s">
        <v>15</v>
      </c>
      <c r="B78" s="3" t="s">
        <v>98</v>
      </c>
      <c r="D78" s="162">
        <v>51597.813999999998</v>
      </c>
      <c r="E78" s="162">
        <v>344326.70199999999</v>
      </c>
      <c r="F78" s="162">
        <v>395924.51599999995</v>
      </c>
      <c r="H78" s="162">
        <v>2152.8380000000002</v>
      </c>
      <c r="I78" s="162">
        <v>338513.946</v>
      </c>
      <c r="J78" s="162">
        <v>340666.78399999999</v>
      </c>
      <c r="L78" s="162">
        <v>17122.991999999998</v>
      </c>
      <c r="M78" s="162"/>
      <c r="N78" s="162">
        <v>17122.991999999998</v>
      </c>
      <c r="P78" s="162"/>
      <c r="Q78" s="162">
        <v>345.197</v>
      </c>
      <c r="R78" s="162">
        <v>345.197</v>
      </c>
      <c r="T78" s="162">
        <v>30631.482</v>
      </c>
      <c r="U78" s="162">
        <v>218.97900000000001</v>
      </c>
      <c r="V78" s="162">
        <v>30850.460999999999</v>
      </c>
      <c r="X78" s="162">
        <v>1690.502</v>
      </c>
      <c r="Y78" s="162">
        <v>5248.58</v>
      </c>
      <c r="Z78" s="162">
        <v>6939.0820000000003</v>
      </c>
      <c r="AB78" s="162">
        <f t="shared" si="0"/>
        <v>51597.813999999998</v>
      </c>
      <c r="AC78" s="162">
        <f t="shared" si="1"/>
        <v>344326.70199999999</v>
      </c>
      <c r="AD78" s="162">
        <f t="shared" si="2"/>
        <v>395924.51599999995</v>
      </c>
    </row>
    <row r="79" spans="1:30">
      <c r="A79" s="10" t="s">
        <v>16</v>
      </c>
      <c r="B79" s="3" t="s">
        <v>99</v>
      </c>
      <c r="D79" s="162">
        <v>77501.159</v>
      </c>
      <c r="E79" s="162">
        <v>447514.73299999995</v>
      </c>
      <c r="F79" s="162">
        <v>525015.89199999999</v>
      </c>
      <c r="H79" s="162">
        <v>14860.628000000001</v>
      </c>
      <c r="I79" s="162">
        <v>429139.91899999999</v>
      </c>
      <c r="J79" s="162">
        <v>444000.54700000002</v>
      </c>
      <c r="L79" s="162">
        <v>51448.754999999997</v>
      </c>
      <c r="M79" s="162">
        <v>1092.3720000000001</v>
      </c>
      <c r="N79" s="162">
        <v>52541.127</v>
      </c>
      <c r="P79" s="162"/>
      <c r="Q79" s="162">
        <v>5162.0320000000002</v>
      </c>
      <c r="R79" s="162">
        <v>5162.0320000000002</v>
      </c>
      <c r="T79" s="162">
        <v>11065.356</v>
      </c>
      <c r="U79" s="162"/>
      <c r="V79" s="162">
        <v>11065.356</v>
      </c>
      <c r="X79" s="162">
        <v>126.42</v>
      </c>
      <c r="Y79" s="162">
        <v>12120.41</v>
      </c>
      <c r="Z79" s="162">
        <v>12246.83</v>
      </c>
      <c r="AB79" s="162">
        <f t="shared" si="0"/>
        <v>77501.159</v>
      </c>
      <c r="AC79" s="162">
        <f t="shared" si="1"/>
        <v>447514.73299999995</v>
      </c>
      <c r="AD79" s="162">
        <f t="shared" si="2"/>
        <v>525015.89199999999</v>
      </c>
    </row>
    <row r="80" spans="1:30">
      <c r="A80" s="10" t="s">
        <v>17</v>
      </c>
      <c r="B80" s="3" t="s">
        <v>100</v>
      </c>
      <c r="D80" s="162">
        <v>128734.53299999998</v>
      </c>
      <c r="E80" s="162">
        <v>592688.13099999994</v>
      </c>
      <c r="F80" s="162">
        <v>721422.66399999999</v>
      </c>
      <c r="H80" s="162">
        <v>3360.4839999999999</v>
      </c>
      <c r="I80" s="162">
        <v>575135.61</v>
      </c>
      <c r="J80" s="162">
        <v>578496.09400000004</v>
      </c>
      <c r="L80" s="162">
        <v>65919.03</v>
      </c>
      <c r="M80" s="162">
        <v>58.551000000000002</v>
      </c>
      <c r="N80" s="162">
        <v>65977.581000000006</v>
      </c>
      <c r="P80" s="162"/>
      <c r="Q80" s="162">
        <v>9497.69</v>
      </c>
      <c r="R80" s="162">
        <v>9497.69</v>
      </c>
      <c r="T80" s="162">
        <v>57008.576999999997</v>
      </c>
      <c r="U80" s="162"/>
      <c r="V80" s="162">
        <v>57008.576999999997</v>
      </c>
      <c r="X80" s="162">
        <v>2446.442</v>
      </c>
      <c r="Y80" s="162">
        <v>7996.28</v>
      </c>
      <c r="Z80" s="162">
        <v>10442.722</v>
      </c>
      <c r="AB80" s="162">
        <f t="shared" si="0"/>
        <v>128734.53299999998</v>
      </c>
      <c r="AC80" s="162">
        <f t="shared" si="1"/>
        <v>592688.13099999994</v>
      </c>
      <c r="AD80" s="162">
        <f t="shared" si="2"/>
        <v>721422.66399999999</v>
      </c>
    </row>
    <row r="81" spans="1:30">
      <c r="A81" s="10" t="s">
        <v>18</v>
      </c>
      <c r="B81" s="3" t="s">
        <v>101</v>
      </c>
      <c r="D81" s="162">
        <v>81910.85100000001</v>
      </c>
      <c r="E81" s="162">
        <v>665471.93500000006</v>
      </c>
      <c r="F81" s="162">
        <v>747382.78600000008</v>
      </c>
      <c r="H81" s="162">
        <v>9868.3770000000004</v>
      </c>
      <c r="I81" s="162">
        <v>614330.78599999996</v>
      </c>
      <c r="J81" s="162">
        <v>624199.16299999994</v>
      </c>
      <c r="L81" s="162">
        <v>55447.71</v>
      </c>
      <c r="M81" s="162">
        <v>289.79700000000003</v>
      </c>
      <c r="N81" s="162">
        <v>55737.506999999998</v>
      </c>
      <c r="P81" s="162"/>
      <c r="Q81" s="162">
        <v>16160.93</v>
      </c>
      <c r="R81" s="162">
        <v>16160.93</v>
      </c>
      <c r="T81" s="162">
        <v>12018.876</v>
      </c>
      <c r="U81" s="162"/>
      <c r="V81" s="162">
        <v>12018.876</v>
      </c>
      <c r="X81" s="162">
        <v>4575.8879999999999</v>
      </c>
      <c r="Y81" s="162">
        <v>34690.421999999999</v>
      </c>
      <c r="Z81" s="162">
        <v>39266.31</v>
      </c>
      <c r="AB81" s="162">
        <f t="shared" si="0"/>
        <v>81910.85100000001</v>
      </c>
      <c r="AC81" s="162">
        <f t="shared" si="1"/>
        <v>665471.93500000006</v>
      </c>
      <c r="AD81" s="162">
        <f t="shared" si="2"/>
        <v>747382.78600000008</v>
      </c>
    </row>
    <row r="82" spans="1:30">
      <c r="A82" s="10" t="s">
        <v>19</v>
      </c>
      <c r="B82" s="3" t="s">
        <v>102</v>
      </c>
      <c r="D82" s="162">
        <v>455985.66399999993</v>
      </c>
      <c r="E82" s="162">
        <v>1656793.605</v>
      </c>
      <c r="F82" s="162">
        <v>2112779.2689999999</v>
      </c>
      <c r="H82" s="162">
        <v>15965.630999999999</v>
      </c>
      <c r="I82" s="162">
        <v>1284690.676</v>
      </c>
      <c r="J82" s="162">
        <v>1300656.307</v>
      </c>
      <c r="L82" s="162">
        <v>317195.03999999998</v>
      </c>
      <c r="M82" s="162">
        <v>4618.482</v>
      </c>
      <c r="N82" s="162">
        <v>321813.522</v>
      </c>
      <c r="P82" s="162">
        <v>78.435000000000002</v>
      </c>
      <c r="Q82" s="162">
        <v>62364.290999999997</v>
      </c>
      <c r="R82" s="162">
        <v>62442.726000000002</v>
      </c>
      <c r="T82" s="162">
        <v>77727.191999999995</v>
      </c>
      <c r="U82" s="162">
        <v>95.7</v>
      </c>
      <c r="V82" s="162">
        <v>77822.892000000007</v>
      </c>
      <c r="X82" s="162">
        <v>45019.366000000002</v>
      </c>
      <c r="Y82" s="162">
        <v>305024.45600000001</v>
      </c>
      <c r="Z82" s="162">
        <v>350043.82199999999</v>
      </c>
      <c r="AB82" s="162">
        <f t="shared" si="0"/>
        <v>455985.66399999993</v>
      </c>
      <c r="AC82" s="162">
        <f t="shared" si="1"/>
        <v>1656793.605</v>
      </c>
      <c r="AD82" s="162">
        <f t="shared" si="2"/>
        <v>2112779.2689999999</v>
      </c>
    </row>
    <row r="83" spans="1:30">
      <c r="A83" s="10" t="s">
        <v>20</v>
      </c>
      <c r="B83" s="3" t="s">
        <v>103</v>
      </c>
      <c r="D83" s="162">
        <v>60895.766000000003</v>
      </c>
      <c r="E83" s="162">
        <v>526645.17099999997</v>
      </c>
      <c r="F83" s="162">
        <v>587540.93699999992</v>
      </c>
      <c r="H83" s="162">
        <v>18704.618999999999</v>
      </c>
      <c r="I83" s="162">
        <v>499548.95600000001</v>
      </c>
      <c r="J83" s="162">
        <v>518253.57500000001</v>
      </c>
      <c r="L83" s="162">
        <v>25197.026999999998</v>
      </c>
      <c r="M83" s="162"/>
      <c r="N83" s="162">
        <v>25197.026999999998</v>
      </c>
      <c r="P83" s="162">
        <v>1330.7639999999999</v>
      </c>
      <c r="Q83" s="162">
        <v>6176.027</v>
      </c>
      <c r="R83" s="162">
        <v>7506.7910000000002</v>
      </c>
      <c r="T83" s="162">
        <v>15353.412</v>
      </c>
      <c r="U83" s="162"/>
      <c r="V83" s="162">
        <v>15353.412</v>
      </c>
      <c r="X83" s="162">
        <v>309.94400000000002</v>
      </c>
      <c r="Y83" s="162">
        <v>20920.187999999998</v>
      </c>
      <c r="Z83" s="162">
        <v>21230.132000000001</v>
      </c>
      <c r="AB83" s="162">
        <f t="shared" si="0"/>
        <v>60895.766000000003</v>
      </c>
      <c r="AC83" s="162">
        <f t="shared" si="1"/>
        <v>526645.17099999997</v>
      </c>
      <c r="AD83" s="162">
        <f t="shared" si="2"/>
        <v>587540.93699999992</v>
      </c>
    </row>
    <row r="84" spans="1:30">
      <c r="A84" s="10" t="s">
        <v>21</v>
      </c>
      <c r="B84" s="3" t="s">
        <v>104</v>
      </c>
      <c r="D84" s="162">
        <v>94451.482999999993</v>
      </c>
      <c r="E84" s="162">
        <v>525181.51399999997</v>
      </c>
      <c r="F84" s="162">
        <v>619632.99699999997</v>
      </c>
      <c r="H84" s="162">
        <v>4430.7709999999997</v>
      </c>
      <c r="I84" s="162">
        <v>512361.71399999998</v>
      </c>
      <c r="J84" s="162">
        <v>516792.48499999999</v>
      </c>
      <c r="L84" s="162">
        <v>44211.747000000003</v>
      </c>
      <c r="M84" s="162">
        <v>2718.924</v>
      </c>
      <c r="N84" s="162">
        <v>46930.671000000002</v>
      </c>
      <c r="P84" s="162"/>
      <c r="Q84" s="162">
        <v>839.79399999999998</v>
      </c>
      <c r="R84" s="162">
        <v>839.79399999999998</v>
      </c>
      <c r="T84" s="162">
        <v>45373.718999999997</v>
      </c>
      <c r="U84" s="162"/>
      <c r="V84" s="162">
        <v>45373.718999999997</v>
      </c>
      <c r="X84" s="162">
        <v>435.24599999999998</v>
      </c>
      <c r="Y84" s="162">
        <v>9261.0820000000003</v>
      </c>
      <c r="Z84" s="162">
        <v>9696.3279999999995</v>
      </c>
      <c r="AB84" s="162">
        <f t="shared" si="0"/>
        <v>94451.482999999993</v>
      </c>
      <c r="AC84" s="162">
        <f t="shared" si="1"/>
        <v>525181.51399999997</v>
      </c>
      <c r="AD84" s="162">
        <f t="shared" si="2"/>
        <v>619632.99699999997</v>
      </c>
    </row>
    <row r="85" spans="1:30">
      <c r="A85" s="10" t="s">
        <v>22</v>
      </c>
      <c r="B85" s="3" t="s">
        <v>105</v>
      </c>
      <c r="D85" s="162">
        <v>88776.793999999994</v>
      </c>
      <c r="E85" s="162">
        <v>537164.16399999999</v>
      </c>
      <c r="F85" s="162">
        <v>625940.9580000001</v>
      </c>
      <c r="H85" s="162">
        <v>18391.233</v>
      </c>
      <c r="I85" s="162">
        <v>450178.03700000001</v>
      </c>
      <c r="J85" s="162">
        <v>468569.27</v>
      </c>
      <c r="L85" s="162">
        <v>42420.678</v>
      </c>
      <c r="M85" s="162">
        <v>928.29</v>
      </c>
      <c r="N85" s="162">
        <v>43348.968000000001</v>
      </c>
      <c r="P85" s="162"/>
      <c r="Q85" s="162">
        <v>30817.285</v>
      </c>
      <c r="R85" s="162">
        <v>30817.285</v>
      </c>
      <c r="T85" s="162">
        <v>23882.978999999999</v>
      </c>
      <c r="U85" s="162"/>
      <c r="V85" s="162">
        <v>23882.978999999999</v>
      </c>
      <c r="X85" s="162">
        <v>4081.904</v>
      </c>
      <c r="Y85" s="162">
        <v>55240.552000000003</v>
      </c>
      <c r="Z85" s="162">
        <v>59322.455999999998</v>
      </c>
      <c r="AB85" s="162">
        <f t="shared" si="0"/>
        <v>88776.793999999994</v>
      </c>
      <c r="AC85" s="162">
        <f t="shared" si="1"/>
        <v>537164.16399999999</v>
      </c>
      <c r="AD85" s="162">
        <f t="shared" si="2"/>
        <v>625940.9580000001</v>
      </c>
    </row>
    <row r="86" spans="1:30">
      <c r="A86" s="10" t="s">
        <v>23</v>
      </c>
      <c r="B86" s="3" t="s">
        <v>106</v>
      </c>
      <c r="D86" s="162">
        <v>42281.607000000004</v>
      </c>
      <c r="E86" s="162">
        <v>358207.14399999997</v>
      </c>
      <c r="F86" s="162">
        <v>400488.75099999999</v>
      </c>
      <c r="H86" s="162">
        <v>5250.0569999999998</v>
      </c>
      <c r="I86" s="162">
        <v>356337.96799999999</v>
      </c>
      <c r="J86" s="162">
        <v>361588.02500000002</v>
      </c>
      <c r="L86" s="162">
        <v>22576.760999999999</v>
      </c>
      <c r="M86" s="162"/>
      <c r="N86" s="162">
        <v>22576.760999999999</v>
      </c>
      <c r="P86" s="162"/>
      <c r="Q86" s="162">
        <v>131.804</v>
      </c>
      <c r="R86" s="162">
        <v>131.804</v>
      </c>
      <c r="T86" s="162">
        <v>14454.789000000001</v>
      </c>
      <c r="U86" s="162"/>
      <c r="V86" s="162">
        <v>14454.789000000001</v>
      </c>
      <c r="X86" s="162"/>
      <c r="Y86" s="162">
        <v>1737.3720000000001</v>
      </c>
      <c r="Z86" s="162">
        <v>1737.3720000000001</v>
      </c>
      <c r="AB86" s="162">
        <f t="shared" si="0"/>
        <v>42281.607000000004</v>
      </c>
      <c r="AC86" s="162">
        <f t="shared" si="1"/>
        <v>358207.14399999997</v>
      </c>
      <c r="AD86" s="162">
        <f t="shared" si="2"/>
        <v>400488.75099999999</v>
      </c>
    </row>
    <row r="87" spans="1:30">
      <c r="A87" s="10" t="s">
        <v>10</v>
      </c>
      <c r="B87" s="3" t="s">
        <v>107</v>
      </c>
      <c r="D87" s="162">
        <v>46830.078999999998</v>
      </c>
      <c r="E87" s="162">
        <v>212617.092</v>
      </c>
      <c r="F87" s="162">
        <v>259447.17100000003</v>
      </c>
      <c r="H87" s="162">
        <v>32249.14</v>
      </c>
      <c r="I87" s="162">
        <v>207444.98699999999</v>
      </c>
      <c r="J87" s="162">
        <v>239694.12700000001</v>
      </c>
      <c r="L87" s="162">
        <v>10752.939</v>
      </c>
      <c r="M87" s="162"/>
      <c r="N87" s="162">
        <v>10752.939</v>
      </c>
      <c r="P87" s="162"/>
      <c r="Q87" s="162">
        <v>296.67899999999997</v>
      </c>
      <c r="R87" s="162">
        <v>296.67899999999997</v>
      </c>
      <c r="T87" s="162">
        <v>3828</v>
      </c>
      <c r="U87" s="162"/>
      <c r="V87" s="162">
        <v>3828</v>
      </c>
      <c r="X87" s="162"/>
      <c r="Y87" s="162">
        <v>4875.4260000000004</v>
      </c>
      <c r="Z87" s="162">
        <v>4875.4260000000004</v>
      </c>
      <c r="AB87" s="162">
        <f t="shared" si="0"/>
        <v>46830.078999999998</v>
      </c>
      <c r="AC87" s="162">
        <f t="shared" si="1"/>
        <v>212617.092</v>
      </c>
      <c r="AD87" s="162">
        <f t="shared" si="2"/>
        <v>259447.17100000003</v>
      </c>
    </row>
    <row r="88" spans="1:30">
      <c r="A88" s="10" t="s">
        <v>229</v>
      </c>
      <c r="B88" s="3" t="s">
        <v>24</v>
      </c>
      <c r="D88" s="162">
        <v>29476.865999999998</v>
      </c>
      <c r="E88" s="162">
        <v>527601.51800000004</v>
      </c>
      <c r="F88" s="162">
        <v>557078.38399999996</v>
      </c>
      <c r="H88" s="162">
        <v>8190.64</v>
      </c>
      <c r="I88" s="162">
        <v>318243.66399999999</v>
      </c>
      <c r="J88" s="162">
        <v>326434.304</v>
      </c>
      <c r="L88" s="162">
        <v>15417.444</v>
      </c>
      <c r="M88" s="162">
        <v>219.066</v>
      </c>
      <c r="N88" s="162">
        <v>15636.51</v>
      </c>
      <c r="P88" s="162">
        <v>3432.26</v>
      </c>
      <c r="Q88" s="162">
        <v>200418.64600000001</v>
      </c>
      <c r="R88" s="162">
        <v>203850.90599999999</v>
      </c>
      <c r="T88" s="162">
        <v>2436.5219999999999</v>
      </c>
      <c r="U88" s="162"/>
      <c r="V88" s="162">
        <v>2436.5219999999999</v>
      </c>
      <c r="X88" s="162"/>
      <c r="Y88" s="162">
        <v>8720.1419999999998</v>
      </c>
      <c r="Z88" s="162">
        <v>8720.1419999999998</v>
      </c>
      <c r="AB88" s="162">
        <f t="shared" si="0"/>
        <v>29476.865999999998</v>
      </c>
      <c r="AC88" s="162">
        <f t="shared" si="1"/>
        <v>527601.51800000004</v>
      </c>
      <c r="AD88" s="162">
        <f t="shared" si="2"/>
        <v>557078.38399999996</v>
      </c>
    </row>
    <row r="89" spans="1:30">
      <c r="A89" s="10" t="s">
        <v>230</v>
      </c>
      <c r="B89" s="3" t="s">
        <v>25</v>
      </c>
      <c r="D89" s="162">
        <v>67273.345000000001</v>
      </c>
      <c r="E89" s="162">
        <v>571371.88500000001</v>
      </c>
      <c r="F89" s="162">
        <v>638645.23</v>
      </c>
      <c r="H89" s="162">
        <v>9905.1360000000004</v>
      </c>
      <c r="I89" s="162">
        <v>563065.08299999998</v>
      </c>
      <c r="J89" s="162">
        <v>572970.21900000004</v>
      </c>
      <c r="L89" s="162">
        <v>40424.027999999998</v>
      </c>
      <c r="M89" s="162"/>
      <c r="N89" s="162">
        <v>40424.027999999998</v>
      </c>
      <c r="P89" s="162"/>
      <c r="Q89" s="162">
        <v>372.33800000000002</v>
      </c>
      <c r="R89" s="162">
        <v>372.33800000000002</v>
      </c>
      <c r="T89" s="162">
        <v>16859.643</v>
      </c>
      <c r="U89" s="162">
        <v>2799.8339999999998</v>
      </c>
      <c r="V89" s="162">
        <v>19659.476999999999</v>
      </c>
      <c r="X89" s="162">
        <v>84.537999999999997</v>
      </c>
      <c r="Y89" s="162">
        <v>5134.63</v>
      </c>
      <c r="Z89" s="162">
        <v>5219.1679999999997</v>
      </c>
      <c r="AB89" s="162">
        <f t="shared" si="0"/>
        <v>67273.345000000001</v>
      </c>
      <c r="AC89" s="162">
        <f t="shared" si="1"/>
        <v>571371.88500000001</v>
      </c>
      <c r="AD89" s="162">
        <f t="shared" si="2"/>
        <v>638645.23</v>
      </c>
    </row>
    <row r="90" spans="1:30">
      <c r="A90" s="10" t="s">
        <v>231</v>
      </c>
      <c r="B90" s="3" t="s">
        <v>26</v>
      </c>
      <c r="D90" s="162">
        <v>517425.72000000003</v>
      </c>
      <c r="E90" s="162">
        <v>3094548.3829999994</v>
      </c>
      <c r="F90" s="162">
        <v>3611974.1030000001</v>
      </c>
      <c r="H90" s="162">
        <v>26550.913</v>
      </c>
      <c r="I90" s="162">
        <v>2226360.6239999998</v>
      </c>
      <c r="J90" s="162">
        <v>2252911.537</v>
      </c>
      <c r="L90" s="162">
        <v>355340.016</v>
      </c>
      <c r="M90" s="162">
        <v>8378.9699999999993</v>
      </c>
      <c r="N90" s="162">
        <v>363718.98599999998</v>
      </c>
      <c r="P90" s="162">
        <v>158.447</v>
      </c>
      <c r="Q90" s="162">
        <v>185734.587</v>
      </c>
      <c r="R90" s="162">
        <v>185893.03400000001</v>
      </c>
      <c r="T90" s="162">
        <v>79088.741999999998</v>
      </c>
      <c r="U90" s="162">
        <v>5515.1040000000003</v>
      </c>
      <c r="V90" s="162">
        <v>84603.846000000005</v>
      </c>
      <c r="X90" s="162">
        <v>56287.601999999999</v>
      </c>
      <c r="Y90" s="162">
        <v>668559.098</v>
      </c>
      <c r="Z90" s="162">
        <v>724846.7</v>
      </c>
      <c r="AB90" s="162">
        <f t="shared" si="0"/>
        <v>517425.72000000003</v>
      </c>
      <c r="AC90" s="162">
        <f t="shared" si="1"/>
        <v>3094548.3829999994</v>
      </c>
      <c r="AD90" s="162">
        <f t="shared" si="2"/>
        <v>3611974.1030000001</v>
      </c>
    </row>
    <row r="91" spans="1:30">
      <c r="A91" s="10" t="s">
        <v>232</v>
      </c>
      <c r="B91" s="3" t="s">
        <v>27</v>
      </c>
      <c r="D91" s="162">
        <v>49993.331999999995</v>
      </c>
      <c r="E91" s="162">
        <v>404386.89</v>
      </c>
      <c r="F91" s="162">
        <v>454380.22200000001</v>
      </c>
      <c r="H91" s="162">
        <v>6890.9219999999996</v>
      </c>
      <c r="I91" s="162">
        <v>402119.886</v>
      </c>
      <c r="J91" s="162">
        <v>409010.80800000002</v>
      </c>
      <c r="L91" s="162">
        <v>21500.571</v>
      </c>
      <c r="M91" s="162">
        <v>86.13</v>
      </c>
      <c r="N91" s="162">
        <v>21586.701000000001</v>
      </c>
      <c r="P91" s="162"/>
      <c r="Q91" s="162"/>
      <c r="R91" s="162"/>
      <c r="T91" s="162">
        <v>21601.839</v>
      </c>
      <c r="U91" s="162"/>
      <c r="V91" s="162">
        <v>21601.839</v>
      </c>
      <c r="X91" s="162"/>
      <c r="Y91" s="162">
        <v>2180.8739999999998</v>
      </c>
      <c r="Z91" s="162">
        <v>2180.8739999999998</v>
      </c>
      <c r="AB91" s="162">
        <f t="shared" si="0"/>
        <v>49993.331999999995</v>
      </c>
      <c r="AC91" s="162">
        <f t="shared" si="1"/>
        <v>404386.89</v>
      </c>
      <c r="AD91" s="162">
        <f t="shared" si="2"/>
        <v>454380.22200000001</v>
      </c>
    </row>
    <row r="92" spans="1:30">
      <c r="A92" s="10" t="s">
        <v>233</v>
      </c>
      <c r="B92" s="3" t="s">
        <v>108</v>
      </c>
      <c r="D92" s="162">
        <v>103946.72799999999</v>
      </c>
      <c r="E92" s="162">
        <v>415545.11799999973</v>
      </c>
      <c r="F92" s="162">
        <v>519491.84599999967</v>
      </c>
      <c r="H92" s="162">
        <v>15093.205</v>
      </c>
      <c r="I92" s="162">
        <v>320806.78399999969</v>
      </c>
      <c r="J92" s="162">
        <v>335899.98899999971</v>
      </c>
      <c r="L92" s="162">
        <v>47204.024999999987</v>
      </c>
      <c r="M92" s="162">
        <v>833.98199999999997</v>
      </c>
      <c r="N92" s="162">
        <v>48038.006999999991</v>
      </c>
      <c r="P92" s="162"/>
      <c r="Q92" s="162">
        <v>16684.436000000002</v>
      </c>
      <c r="R92" s="162">
        <v>16684.436000000002</v>
      </c>
      <c r="T92" s="162">
        <v>40159.547999999995</v>
      </c>
      <c r="U92" s="162"/>
      <c r="V92" s="162">
        <v>40159.547999999995</v>
      </c>
      <c r="X92" s="162">
        <v>1489.95</v>
      </c>
      <c r="Y92" s="162">
        <v>77219.916000000012</v>
      </c>
      <c r="Z92" s="162">
        <v>78709.865999999995</v>
      </c>
      <c r="AB92" s="162">
        <f t="shared" si="0"/>
        <v>103946.72799999999</v>
      </c>
      <c r="AC92" s="162">
        <f t="shared" si="1"/>
        <v>415545.11799999973</v>
      </c>
      <c r="AD92" s="162">
        <f t="shared" si="2"/>
        <v>519491.84599999967</v>
      </c>
    </row>
    <row r="94" spans="1:30">
      <c r="A94" s="159" t="s">
        <v>351</v>
      </c>
      <c r="D94" s="40" t="s">
        <v>222</v>
      </c>
    </row>
    <row r="95" spans="1:30">
      <c r="A95" s="133"/>
      <c r="B95" s="164"/>
      <c r="C95" s="164"/>
      <c r="D95" s="164"/>
      <c r="E95" s="164"/>
      <c r="F95" s="164"/>
    </row>
    <row r="96" spans="1:30">
      <c r="A96" s="14" t="s">
        <v>330</v>
      </c>
      <c r="B96" s="4" t="s">
        <v>331</v>
      </c>
      <c r="C96" s="135"/>
      <c r="D96" s="14" t="s">
        <v>181</v>
      </c>
      <c r="E96" s="14" t="s">
        <v>259</v>
      </c>
      <c r="F96" s="14" t="s">
        <v>2</v>
      </c>
    </row>
    <row r="97" spans="1:6">
      <c r="A97" s="10" t="s">
        <v>82</v>
      </c>
      <c r="B97" s="3" t="s">
        <v>3</v>
      </c>
      <c r="D97" s="162"/>
      <c r="E97" s="162">
        <v>156.52000000000001</v>
      </c>
      <c r="F97" s="162">
        <v>156.52000000000001</v>
      </c>
    </row>
    <row r="98" spans="1:6">
      <c r="A98" s="10" t="s">
        <v>4</v>
      </c>
      <c r="B98" s="3" t="s">
        <v>88</v>
      </c>
      <c r="D98" s="162">
        <v>197.37</v>
      </c>
      <c r="E98" s="162">
        <v>63297.805999999997</v>
      </c>
      <c r="F98" s="162">
        <v>63495.175999999999</v>
      </c>
    </row>
    <row r="99" spans="1:6">
      <c r="A99" s="10" t="s">
        <v>5</v>
      </c>
      <c r="B99" s="3" t="s">
        <v>89</v>
      </c>
      <c r="D99" s="162"/>
      <c r="E99" s="162">
        <v>1081.106</v>
      </c>
      <c r="F99" s="162">
        <v>1081.106</v>
      </c>
    </row>
    <row r="100" spans="1:6">
      <c r="A100" s="10" t="s">
        <v>6</v>
      </c>
      <c r="B100" s="3" t="s">
        <v>90</v>
      </c>
      <c r="D100" s="162"/>
      <c r="E100" s="162">
        <v>198964.87</v>
      </c>
      <c r="F100" s="162">
        <v>198964.87</v>
      </c>
    </row>
    <row r="101" spans="1:6">
      <c r="A101" s="10" t="s">
        <v>7</v>
      </c>
      <c r="B101" s="3" t="s">
        <v>91</v>
      </c>
      <c r="D101" s="162"/>
      <c r="E101" s="162"/>
      <c r="F101" s="162"/>
    </row>
    <row r="102" spans="1:6">
      <c r="A102" s="10" t="s">
        <v>8</v>
      </c>
      <c r="B102" s="3" t="s">
        <v>92</v>
      </c>
      <c r="D102" s="162"/>
      <c r="E102" s="162">
        <v>35794.99</v>
      </c>
      <c r="F102" s="162">
        <v>35794.99</v>
      </c>
    </row>
    <row r="103" spans="1:6">
      <c r="A103" s="10" t="s">
        <v>9</v>
      </c>
      <c r="B103" s="3" t="s">
        <v>93</v>
      </c>
      <c r="D103" s="162"/>
      <c r="E103" s="162">
        <v>2809.018</v>
      </c>
      <c r="F103" s="162">
        <v>2809.018</v>
      </c>
    </row>
    <row r="104" spans="1:6">
      <c r="A104" s="10" t="s">
        <v>11</v>
      </c>
      <c r="B104" s="3" t="s">
        <v>94</v>
      </c>
      <c r="D104" s="162"/>
      <c r="E104" s="162">
        <v>327.66000000000003</v>
      </c>
      <c r="F104" s="162">
        <v>327.66000000000003</v>
      </c>
    </row>
    <row r="105" spans="1:6">
      <c r="A105" s="10" t="s">
        <v>12</v>
      </c>
      <c r="B105" s="3" t="s">
        <v>95</v>
      </c>
      <c r="D105" s="162"/>
      <c r="E105" s="162">
        <v>495.36</v>
      </c>
      <c r="F105" s="162">
        <v>495.36</v>
      </c>
    </row>
    <row r="106" spans="1:6">
      <c r="A106" s="10" t="s">
        <v>13</v>
      </c>
      <c r="B106" s="3" t="s">
        <v>96</v>
      </c>
      <c r="D106" s="162"/>
      <c r="E106" s="162">
        <v>7266.6559999999999</v>
      </c>
      <c r="F106" s="162">
        <v>7266.6559999999999</v>
      </c>
    </row>
    <row r="107" spans="1:6">
      <c r="A107" s="10" t="s">
        <v>14</v>
      </c>
      <c r="B107" s="3" t="s">
        <v>97</v>
      </c>
      <c r="D107" s="162"/>
      <c r="E107" s="162">
        <v>524.428</v>
      </c>
      <c r="F107" s="162">
        <v>524.428</v>
      </c>
    </row>
    <row r="108" spans="1:6">
      <c r="A108" s="10" t="s">
        <v>15</v>
      </c>
      <c r="B108" s="3" t="s">
        <v>98</v>
      </c>
      <c r="D108" s="162"/>
      <c r="E108" s="162">
        <v>96.75</v>
      </c>
      <c r="F108" s="162">
        <v>96.75</v>
      </c>
    </row>
    <row r="109" spans="1:6">
      <c r="A109" s="10" t="s">
        <v>16</v>
      </c>
      <c r="B109" s="3" t="s">
        <v>99</v>
      </c>
      <c r="D109" s="162"/>
      <c r="E109" s="162">
        <v>7837.18</v>
      </c>
      <c r="F109" s="162">
        <v>7837.18</v>
      </c>
    </row>
    <row r="110" spans="1:6">
      <c r="A110" s="10" t="s">
        <v>17</v>
      </c>
      <c r="B110" s="3" t="s">
        <v>100</v>
      </c>
      <c r="D110" s="162"/>
      <c r="E110" s="162">
        <v>13879.11</v>
      </c>
      <c r="F110" s="162">
        <v>13879.11</v>
      </c>
    </row>
    <row r="111" spans="1:6">
      <c r="A111" s="10" t="s">
        <v>18</v>
      </c>
      <c r="B111" s="3" t="s">
        <v>101</v>
      </c>
      <c r="D111" s="162"/>
      <c r="E111" s="162">
        <v>5933.57</v>
      </c>
      <c r="F111" s="162">
        <v>5933.57</v>
      </c>
    </row>
    <row r="112" spans="1:6">
      <c r="A112" s="10" t="s">
        <v>19</v>
      </c>
      <c r="B112" s="3" t="s">
        <v>102</v>
      </c>
      <c r="D112" s="162"/>
      <c r="E112" s="162">
        <v>80096.444000000003</v>
      </c>
      <c r="F112" s="162">
        <v>80096.444000000003</v>
      </c>
    </row>
    <row r="113" spans="1:6">
      <c r="A113" s="10" t="s">
        <v>20</v>
      </c>
      <c r="B113" s="3" t="s">
        <v>103</v>
      </c>
      <c r="D113" s="162"/>
      <c r="E113" s="162">
        <v>304.01</v>
      </c>
      <c r="F113" s="162">
        <v>304.01</v>
      </c>
    </row>
    <row r="114" spans="1:6">
      <c r="A114" s="10" t="s">
        <v>21</v>
      </c>
      <c r="B114" s="3" t="s">
        <v>104</v>
      </c>
      <c r="D114" s="162"/>
      <c r="E114" s="162"/>
      <c r="F114" s="162"/>
    </row>
    <row r="115" spans="1:6">
      <c r="A115" s="10" t="s">
        <v>22</v>
      </c>
      <c r="B115" s="3" t="s">
        <v>105</v>
      </c>
      <c r="D115" s="162"/>
      <c r="E115" s="162">
        <v>13998.477999999999</v>
      </c>
      <c r="F115" s="162">
        <v>13998.477999999999</v>
      </c>
    </row>
    <row r="116" spans="1:6">
      <c r="A116" s="10" t="s">
        <v>23</v>
      </c>
      <c r="B116" s="3" t="s">
        <v>106</v>
      </c>
      <c r="D116" s="162"/>
      <c r="E116" s="162">
        <v>50165.692000000003</v>
      </c>
      <c r="F116" s="162">
        <v>50165.692000000003</v>
      </c>
    </row>
    <row r="117" spans="1:6">
      <c r="A117" s="10" t="s">
        <v>10</v>
      </c>
      <c r="B117" s="3" t="s">
        <v>107</v>
      </c>
      <c r="D117" s="162"/>
      <c r="E117" s="162"/>
      <c r="F117" s="162"/>
    </row>
    <row r="118" spans="1:6">
      <c r="A118" s="10" t="s">
        <v>229</v>
      </c>
      <c r="B118" s="3" t="s">
        <v>24</v>
      </c>
      <c r="D118" s="162"/>
      <c r="E118" s="162">
        <v>65.790000000000006</v>
      </c>
      <c r="F118" s="162">
        <v>65.790000000000006</v>
      </c>
    </row>
    <row r="119" spans="1:6">
      <c r="A119" s="10" t="s">
        <v>230</v>
      </c>
      <c r="B119" s="3" t="s">
        <v>25</v>
      </c>
      <c r="D119" s="162"/>
      <c r="E119" s="162">
        <v>6987.5</v>
      </c>
      <c r="F119" s="162">
        <v>6987.5</v>
      </c>
    </row>
    <row r="120" spans="1:6">
      <c r="A120" s="10" t="s">
        <v>231</v>
      </c>
      <c r="B120" s="3" t="s">
        <v>26</v>
      </c>
      <c r="D120" s="162"/>
      <c r="E120" s="162">
        <v>101691.90399999999</v>
      </c>
      <c r="F120" s="162">
        <v>101691.90399999999</v>
      </c>
    </row>
    <row r="121" spans="1:6">
      <c r="A121" s="10" t="s">
        <v>232</v>
      </c>
      <c r="B121" s="3" t="s">
        <v>27</v>
      </c>
      <c r="D121" s="162"/>
      <c r="E121" s="162"/>
      <c r="F121" s="162"/>
    </row>
    <row r="122" spans="1:6">
      <c r="A122" s="10" t="s">
        <v>233</v>
      </c>
      <c r="B122" s="3" t="s">
        <v>108</v>
      </c>
      <c r="D122" s="162"/>
      <c r="E122" s="162">
        <v>2482.8199999999997</v>
      </c>
      <c r="F122" s="162">
        <v>2482.8199999999997</v>
      </c>
    </row>
    <row r="124" spans="1:6">
      <c r="B124" s="40"/>
      <c r="C124" s="136"/>
      <c r="D124" s="40" t="s">
        <v>172</v>
      </c>
    </row>
    <row r="125" spans="1:6">
      <c r="A125" s="133"/>
      <c r="B125" s="164"/>
      <c r="C125" s="136"/>
      <c r="D125" s="133"/>
      <c r="E125" s="133"/>
      <c r="F125" s="133"/>
    </row>
    <row r="126" spans="1:6">
      <c r="A126" s="14" t="s">
        <v>330</v>
      </c>
      <c r="B126" s="4" t="s">
        <v>331</v>
      </c>
      <c r="C126" s="136"/>
      <c r="D126" s="14" t="s">
        <v>181</v>
      </c>
      <c r="E126" s="14" t="s">
        <v>259</v>
      </c>
      <c r="F126" s="14" t="s">
        <v>2</v>
      </c>
    </row>
    <row r="127" spans="1:6">
      <c r="A127" s="10" t="s">
        <v>82</v>
      </c>
      <c r="B127" s="129" t="s">
        <v>3</v>
      </c>
      <c r="C127" s="160"/>
      <c r="D127" s="134"/>
      <c r="E127" s="134"/>
      <c r="F127" s="134"/>
    </row>
    <row r="128" spans="1:6">
      <c r="A128" s="10" t="s">
        <v>4</v>
      </c>
      <c r="B128" s="3" t="s">
        <v>88</v>
      </c>
      <c r="C128" s="160"/>
      <c r="D128" s="162"/>
      <c r="E128" s="162">
        <v>30875.06</v>
      </c>
      <c r="F128" s="162">
        <v>30875.06</v>
      </c>
    </row>
    <row r="129" spans="1:6">
      <c r="A129" s="10" t="s">
        <v>5</v>
      </c>
      <c r="B129" s="3" t="s">
        <v>89</v>
      </c>
      <c r="C129" s="160"/>
      <c r="D129" s="162"/>
      <c r="E129" s="162">
        <v>125976.8</v>
      </c>
      <c r="F129" s="162">
        <v>125976.8</v>
      </c>
    </row>
    <row r="130" spans="1:6">
      <c r="A130" s="10" t="s">
        <v>6</v>
      </c>
      <c r="B130" s="3" t="s">
        <v>90</v>
      </c>
      <c r="C130" s="160"/>
      <c r="D130" s="162"/>
      <c r="E130" s="162">
        <v>352518.88500000001</v>
      </c>
      <c r="F130" s="162">
        <v>352518.88500000001</v>
      </c>
    </row>
    <row r="131" spans="1:6">
      <c r="A131" s="10" t="s">
        <v>7</v>
      </c>
      <c r="B131" s="3" t="s">
        <v>91</v>
      </c>
      <c r="C131" s="160"/>
      <c r="D131" s="162"/>
      <c r="E131" s="162">
        <v>31443.200000000001</v>
      </c>
      <c r="F131" s="162">
        <v>31443.200000000001</v>
      </c>
    </row>
    <row r="132" spans="1:6">
      <c r="A132" s="10" t="s">
        <v>8</v>
      </c>
      <c r="B132" s="3" t="s">
        <v>92</v>
      </c>
      <c r="C132" s="160"/>
      <c r="D132" s="162"/>
      <c r="E132" s="162">
        <v>125950.79</v>
      </c>
      <c r="F132" s="162">
        <v>125950.79</v>
      </c>
    </row>
    <row r="133" spans="1:6">
      <c r="A133" s="10" t="s">
        <v>9</v>
      </c>
      <c r="B133" s="3" t="s">
        <v>93</v>
      </c>
      <c r="C133" s="160"/>
      <c r="D133" s="162"/>
      <c r="E133" s="162">
        <v>31289.35</v>
      </c>
      <c r="F133" s="162">
        <v>31289.35</v>
      </c>
    </row>
    <row r="134" spans="1:6">
      <c r="A134" s="10" t="s">
        <v>11</v>
      </c>
      <c r="B134" s="3" t="s">
        <v>94</v>
      </c>
      <c r="C134" s="160"/>
      <c r="D134" s="162"/>
      <c r="E134" s="162"/>
      <c r="F134" s="162"/>
    </row>
    <row r="135" spans="1:6">
      <c r="A135" s="10" t="s">
        <v>12</v>
      </c>
      <c r="B135" s="3" t="s">
        <v>95</v>
      </c>
      <c r="C135" s="160"/>
      <c r="D135" s="162"/>
      <c r="E135" s="162">
        <v>133253.99</v>
      </c>
      <c r="F135" s="162">
        <v>133253.99</v>
      </c>
    </row>
    <row r="136" spans="1:6">
      <c r="A136" s="10" t="s">
        <v>13</v>
      </c>
      <c r="B136" s="3" t="s">
        <v>96</v>
      </c>
      <c r="C136" s="160"/>
      <c r="D136" s="162"/>
      <c r="E136" s="162">
        <v>62223.4</v>
      </c>
      <c r="F136" s="162">
        <v>62223.4</v>
      </c>
    </row>
    <row r="137" spans="1:6">
      <c r="A137" s="10" t="s">
        <v>14</v>
      </c>
      <c r="B137" s="3" t="s">
        <v>97</v>
      </c>
      <c r="C137" s="160"/>
      <c r="D137" s="162"/>
      <c r="E137" s="162">
        <v>183986.24</v>
      </c>
      <c r="F137" s="162">
        <v>183986.24</v>
      </c>
    </row>
    <row r="138" spans="1:6">
      <c r="A138" s="10" t="s">
        <v>15</v>
      </c>
      <c r="B138" s="3" t="s">
        <v>98</v>
      </c>
      <c r="C138" s="160"/>
      <c r="D138" s="162"/>
      <c r="E138" s="162">
        <v>135143.54</v>
      </c>
      <c r="F138" s="162">
        <v>135143.54</v>
      </c>
    </row>
    <row r="139" spans="1:6">
      <c r="A139" s="10" t="s">
        <v>16</v>
      </c>
      <c r="B139" s="3" t="s">
        <v>99</v>
      </c>
      <c r="C139" s="160"/>
      <c r="D139" s="162"/>
      <c r="E139" s="162">
        <v>31494.2</v>
      </c>
      <c r="F139" s="162">
        <v>31494.2</v>
      </c>
    </row>
    <row r="140" spans="1:6">
      <c r="A140" s="10" t="s">
        <v>17</v>
      </c>
      <c r="B140" s="3" t="s">
        <v>100</v>
      </c>
      <c r="C140" s="160"/>
      <c r="D140" s="162"/>
      <c r="E140" s="162">
        <v>47178.400000000001</v>
      </c>
      <c r="F140" s="162">
        <v>47178.400000000001</v>
      </c>
    </row>
    <row r="141" spans="1:6">
      <c r="A141" s="10" t="s">
        <v>18</v>
      </c>
      <c r="B141" s="3" t="s">
        <v>101</v>
      </c>
      <c r="C141" s="160"/>
      <c r="D141" s="162"/>
      <c r="E141" s="162">
        <v>149131.65</v>
      </c>
      <c r="F141" s="162">
        <v>149131.65</v>
      </c>
    </row>
    <row r="142" spans="1:6">
      <c r="A142" s="10" t="s">
        <v>19</v>
      </c>
      <c r="B142" s="3" t="s">
        <v>102</v>
      </c>
      <c r="C142" s="160"/>
      <c r="D142" s="162"/>
      <c r="E142" s="162">
        <v>12641.2</v>
      </c>
      <c r="F142" s="162">
        <v>12641.2</v>
      </c>
    </row>
    <row r="143" spans="1:6">
      <c r="A143" s="10" t="s">
        <v>20</v>
      </c>
      <c r="B143" s="3" t="s">
        <v>103</v>
      </c>
      <c r="C143" s="160"/>
      <c r="D143" s="162"/>
      <c r="E143" s="162"/>
      <c r="F143" s="162"/>
    </row>
    <row r="144" spans="1:6">
      <c r="A144" s="10" t="s">
        <v>21</v>
      </c>
      <c r="B144" s="3" t="s">
        <v>104</v>
      </c>
      <c r="C144" s="160"/>
      <c r="D144" s="162"/>
      <c r="E144" s="162">
        <v>49988.160000000003</v>
      </c>
      <c r="F144" s="162">
        <v>49988.160000000003</v>
      </c>
    </row>
    <row r="145" spans="1:14">
      <c r="A145" s="10" t="s">
        <v>22</v>
      </c>
      <c r="B145" s="3" t="s">
        <v>105</v>
      </c>
      <c r="C145" s="160"/>
      <c r="D145" s="162"/>
      <c r="E145" s="162"/>
      <c r="F145" s="162"/>
    </row>
    <row r="146" spans="1:14">
      <c r="A146" s="10" t="s">
        <v>23</v>
      </c>
      <c r="B146" s="3" t="s">
        <v>106</v>
      </c>
      <c r="C146" s="160"/>
      <c r="D146" s="162"/>
      <c r="E146" s="162">
        <v>180822.71</v>
      </c>
      <c r="F146" s="162">
        <v>180822.71</v>
      </c>
    </row>
    <row r="147" spans="1:14">
      <c r="A147" s="10" t="s">
        <v>10</v>
      </c>
      <c r="B147" s="3" t="s">
        <v>107</v>
      </c>
      <c r="C147" s="160"/>
      <c r="D147" s="162"/>
      <c r="E147" s="162"/>
      <c r="F147" s="162"/>
    </row>
    <row r="148" spans="1:14">
      <c r="A148" s="10" t="s">
        <v>229</v>
      </c>
      <c r="B148" s="3" t="s">
        <v>24</v>
      </c>
      <c r="C148" s="160"/>
      <c r="D148" s="162"/>
      <c r="E148" s="162">
        <v>31363.64</v>
      </c>
      <c r="F148" s="162">
        <v>31363.64</v>
      </c>
    </row>
    <row r="149" spans="1:14">
      <c r="A149" s="10" t="s">
        <v>230</v>
      </c>
      <c r="B149" s="3" t="s">
        <v>25</v>
      </c>
      <c r="C149" s="160"/>
      <c r="D149" s="162"/>
      <c r="E149" s="162">
        <v>31494.2</v>
      </c>
      <c r="F149" s="162">
        <v>31494.2</v>
      </c>
    </row>
    <row r="150" spans="1:14">
      <c r="A150" s="10" t="s">
        <v>231</v>
      </c>
      <c r="B150" s="3" t="s">
        <v>26</v>
      </c>
      <c r="C150" s="160"/>
      <c r="D150" s="162"/>
      <c r="E150" s="162">
        <v>20614.2</v>
      </c>
      <c r="F150" s="162">
        <v>20614.2</v>
      </c>
    </row>
    <row r="151" spans="1:14">
      <c r="A151" s="10" t="s">
        <v>232</v>
      </c>
      <c r="B151" s="3" t="s">
        <v>27</v>
      </c>
      <c r="C151" s="160"/>
      <c r="D151" s="162"/>
      <c r="E151" s="162">
        <v>740444.43500000006</v>
      </c>
      <c r="F151" s="162">
        <v>740444.43500000006</v>
      </c>
    </row>
    <row r="152" spans="1:14">
      <c r="A152" s="10" t="s">
        <v>233</v>
      </c>
      <c r="B152" s="3" t="s">
        <v>108</v>
      </c>
      <c r="C152" s="160"/>
      <c r="D152" s="162"/>
      <c r="E152" s="162">
        <v>440003.26500000001</v>
      </c>
      <c r="F152" s="162">
        <v>440003.26500000001</v>
      </c>
    </row>
    <row r="156" spans="1:14" ht="60">
      <c r="A156" s="14" t="s">
        <v>330</v>
      </c>
      <c r="B156" s="4" t="s">
        <v>331</v>
      </c>
      <c r="D156" s="14" t="s">
        <v>181</v>
      </c>
      <c r="E156" s="14" t="s">
        <v>259</v>
      </c>
      <c r="F156" s="14" t="s">
        <v>2</v>
      </c>
      <c r="H156" s="174" t="s">
        <v>253</v>
      </c>
      <c r="I156" s="175" t="s">
        <v>366</v>
      </c>
      <c r="J156" s="175" t="s">
        <v>353</v>
      </c>
      <c r="L156" s="175" t="s">
        <v>360</v>
      </c>
    </row>
    <row r="157" spans="1:14">
      <c r="A157" s="10" t="s">
        <v>82</v>
      </c>
      <c r="B157" s="129" t="s">
        <v>3</v>
      </c>
      <c r="D157" s="162">
        <f t="shared" ref="D157:F182" si="3">SUM(D7+D37+D67+D97+D127)</f>
        <v>19264.138999999999</v>
      </c>
      <c r="E157" s="162">
        <f t="shared" si="3"/>
        <v>780297.85880000005</v>
      </c>
      <c r="F157" s="162">
        <f t="shared" si="3"/>
        <v>799561.99780000001</v>
      </c>
      <c r="H157" s="172">
        <v>18110</v>
      </c>
      <c r="I157" s="197">
        <v>48</v>
      </c>
      <c r="J157" s="162">
        <f>SUM(H157*I157)</f>
        <v>869280</v>
      </c>
      <c r="L157" s="162">
        <f>SUM(J157-E157)</f>
        <v>88982.141199999955</v>
      </c>
      <c r="N157" s="199"/>
    </row>
    <row r="158" spans="1:14">
      <c r="A158" s="10" t="s">
        <v>4</v>
      </c>
      <c r="B158" s="3" t="s">
        <v>88</v>
      </c>
      <c r="D158" s="162">
        <f t="shared" si="3"/>
        <v>104456.32000000001</v>
      </c>
      <c r="E158" s="162">
        <f t="shared" si="3"/>
        <v>1682757.0438000003</v>
      </c>
      <c r="F158" s="162">
        <f t="shared" si="3"/>
        <v>1787213.3637999999</v>
      </c>
      <c r="H158" s="172">
        <v>52983</v>
      </c>
      <c r="I158" s="197">
        <v>48</v>
      </c>
      <c r="J158" s="162">
        <f t="shared" ref="J158:J183" si="4">SUM(H158*I158)</f>
        <v>2543184</v>
      </c>
      <c r="L158" s="162">
        <f t="shared" ref="L158:L181" si="5">SUM(J158-E158)</f>
        <v>860426.95619999967</v>
      </c>
      <c r="N158" s="199"/>
    </row>
    <row r="159" spans="1:14">
      <c r="A159" s="10" t="s">
        <v>5</v>
      </c>
      <c r="B159" s="3" t="s">
        <v>89</v>
      </c>
      <c r="D159" s="162">
        <f t="shared" si="3"/>
        <v>140852.14620000002</v>
      </c>
      <c r="E159" s="162">
        <f t="shared" si="3"/>
        <v>3043767.9964000001</v>
      </c>
      <c r="F159" s="162">
        <f t="shared" si="3"/>
        <v>3184620.1425999994</v>
      </c>
      <c r="H159" s="172">
        <v>109325</v>
      </c>
      <c r="I159" s="197">
        <v>48</v>
      </c>
      <c r="J159" s="162">
        <f t="shared" si="4"/>
        <v>5247600</v>
      </c>
      <c r="L159" s="162">
        <f t="shared" si="5"/>
        <v>2203832.0035999999</v>
      </c>
      <c r="N159" s="199"/>
    </row>
    <row r="160" spans="1:14">
      <c r="A160" s="10" t="s">
        <v>6</v>
      </c>
      <c r="B160" s="3" t="s">
        <v>90</v>
      </c>
      <c r="D160" s="162">
        <f t="shared" si="3"/>
        <v>306306.3</v>
      </c>
      <c r="E160" s="162">
        <f t="shared" si="3"/>
        <v>6982913.3340000007</v>
      </c>
      <c r="F160" s="162">
        <f t="shared" si="3"/>
        <v>7289219.6340000005</v>
      </c>
      <c r="H160" s="172">
        <v>99023</v>
      </c>
      <c r="I160" s="197">
        <v>48</v>
      </c>
      <c r="J160" s="162">
        <f t="shared" si="4"/>
        <v>4753104</v>
      </c>
      <c r="L160" s="162">
        <f t="shared" si="5"/>
        <v>-2229809.3340000007</v>
      </c>
      <c r="N160" s="199"/>
    </row>
    <row r="161" spans="1:14">
      <c r="A161" s="10" t="s">
        <v>7</v>
      </c>
      <c r="B161" s="3" t="s">
        <v>91</v>
      </c>
      <c r="D161" s="162">
        <f t="shared" si="3"/>
        <v>187095.74120000002</v>
      </c>
      <c r="E161" s="162">
        <f t="shared" si="3"/>
        <v>2518177.5518</v>
      </c>
      <c r="F161" s="162">
        <f t="shared" si="3"/>
        <v>2705273.2930000001</v>
      </c>
      <c r="H161" s="172">
        <v>94288</v>
      </c>
      <c r="I161" s="197">
        <v>48</v>
      </c>
      <c r="J161" s="162">
        <f t="shared" si="4"/>
        <v>4525824</v>
      </c>
      <c r="L161" s="162">
        <f t="shared" si="5"/>
        <v>2007646.4482</v>
      </c>
      <c r="N161" s="199"/>
    </row>
    <row r="162" spans="1:14">
      <c r="A162" s="10" t="s">
        <v>8</v>
      </c>
      <c r="B162" s="3" t="s">
        <v>92</v>
      </c>
      <c r="D162" s="162">
        <f t="shared" si="3"/>
        <v>166063.53580000001</v>
      </c>
      <c r="E162" s="162">
        <f t="shared" si="3"/>
        <v>2573089.0227999999</v>
      </c>
      <c r="F162" s="162">
        <f t="shared" si="3"/>
        <v>2739152.5586000001</v>
      </c>
      <c r="H162" s="172">
        <v>50874</v>
      </c>
      <c r="I162" s="197">
        <v>48</v>
      </c>
      <c r="J162" s="162">
        <f t="shared" si="4"/>
        <v>2441952</v>
      </c>
      <c r="L162" s="162">
        <f t="shared" si="5"/>
        <v>-131137.02279999992</v>
      </c>
      <c r="N162" s="199"/>
    </row>
    <row r="163" spans="1:14">
      <c r="A163" s="10" t="s">
        <v>9</v>
      </c>
      <c r="B163" s="3" t="s">
        <v>93</v>
      </c>
      <c r="D163" s="162">
        <f t="shared" si="3"/>
        <v>130312.95600000001</v>
      </c>
      <c r="E163" s="162">
        <f t="shared" si="3"/>
        <v>2378725.8844000003</v>
      </c>
      <c r="F163" s="162">
        <f t="shared" si="3"/>
        <v>2509038.8404000006</v>
      </c>
      <c r="H163" s="172">
        <v>90843</v>
      </c>
      <c r="I163" s="197">
        <v>48</v>
      </c>
      <c r="J163" s="162">
        <f t="shared" si="4"/>
        <v>4360464</v>
      </c>
      <c r="L163" s="162">
        <f t="shared" si="5"/>
        <v>1981738.1155999997</v>
      </c>
      <c r="N163" s="199"/>
    </row>
    <row r="164" spans="1:14">
      <c r="A164" s="10" t="s">
        <v>11</v>
      </c>
      <c r="B164" s="3" t="s">
        <v>94</v>
      </c>
      <c r="D164" s="162">
        <f t="shared" si="3"/>
        <v>108059.84</v>
      </c>
      <c r="E164" s="162">
        <f t="shared" si="3"/>
        <v>2433532.6150000002</v>
      </c>
      <c r="F164" s="162">
        <f t="shared" si="3"/>
        <v>2541592.4550000001</v>
      </c>
      <c r="H164" s="172">
        <v>56697</v>
      </c>
      <c r="I164" s="197">
        <v>48</v>
      </c>
      <c r="J164" s="162">
        <f t="shared" si="4"/>
        <v>2721456</v>
      </c>
      <c r="L164" s="162">
        <f t="shared" si="5"/>
        <v>287923.38499999978</v>
      </c>
      <c r="N164" s="199"/>
    </row>
    <row r="165" spans="1:14">
      <c r="A165" s="10" t="s">
        <v>12</v>
      </c>
      <c r="B165" s="3" t="s">
        <v>95</v>
      </c>
      <c r="D165" s="162">
        <f t="shared" si="3"/>
        <v>179737.764</v>
      </c>
      <c r="E165" s="162">
        <f t="shared" si="3"/>
        <v>2048715.1973999999</v>
      </c>
      <c r="F165" s="162">
        <f t="shared" si="3"/>
        <v>2228452.9613999994</v>
      </c>
      <c r="H165" s="172">
        <v>46329</v>
      </c>
      <c r="I165" s="197">
        <v>48</v>
      </c>
      <c r="J165" s="162">
        <f t="shared" si="4"/>
        <v>2223792</v>
      </c>
      <c r="L165" s="162">
        <f t="shared" si="5"/>
        <v>175076.80260000005</v>
      </c>
      <c r="N165" s="199"/>
    </row>
    <row r="166" spans="1:14">
      <c r="A166" s="10" t="s">
        <v>13</v>
      </c>
      <c r="B166" s="3" t="s">
        <v>96</v>
      </c>
      <c r="D166" s="162">
        <f t="shared" si="3"/>
        <v>844819.01699999999</v>
      </c>
      <c r="E166" s="162">
        <f t="shared" si="3"/>
        <v>2364872.1547999997</v>
      </c>
      <c r="F166" s="162">
        <f t="shared" si="3"/>
        <v>3209691.1717999997</v>
      </c>
      <c r="H166" s="172">
        <v>64659</v>
      </c>
      <c r="I166" s="197">
        <v>48</v>
      </c>
      <c r="J166" s="162">
        <f t="shared" si="4"/>
        <v>3103632</v>
      </c>
      <c r="L166" s="162">
        <f t="shared" si="5"/>
        <v>738759.84520000033</v>
      </c>
      <c r="N166" s="199"/>
    </row>
    <row r="167" spans="1:14">
      <c r="A167" s="10" t="s">
        <v>14</v>
      </c>
      <c r="B167" s="3" t="s">
        <v>97</v>
      </c>
      <c r="D167" s="162">
        <f t="shared" si="3"/>
        <v>239366.85879999999</v>
      </c>
      <c r="E167" s="162">
        <f t="shared" si="3"/>
        <v>2570349.9594000001</v>
      </c>
      <c r="F167" s="162">
        <f t="shared" si="3"/>
        <v>2809716.8181999996</v>
      </c>
      <c r="H167" s="172">
        <v>110818</v>
      </c>
      <c r="I167" s="197">
        <v>48</v>
      </c>
      <c r="J167" s="162">
        <f t="shared" si="4"/>
        <v>5319264</v>
      </c>
      <c r="L167" s="162">
        <f t="shared" si="5"/>
        <v>2748914.0405999999</v>
      </c>
      <c r="N167" s="199"/>
    </row>
    <row r="168" spans="1:14">
      <c r="A168" s="10" t="s">
        <v>15</v>
      </c>
      <c r="B168" s="3" t="s">
        <v>98</v>
      </c>
      <c r="D168" s="162">
        <f t="shared" si="3"/>
        <v>134238.54479999997</v>
      </c>
      <c r="E168" s="162">
        <f t="shared" si="3"/>
        <v>1425093.0936000003</v>
      </c>
      <c r="F168" s="162">
        <f t="shared" si="3"/>
        <v>1559331.6384000001</v>
      </c>
      <c r="H168" s="172">
        <v>55397</v>
      </c>
      <c r="I168" s="197">
        <v>48</v>
      </c>
      <c r="J168" s="162">
        <f t="shared" si="4"/>
        <v>2659056</v>
      </c>
      <c r="L168" s="162">
        <f t="shared" si="5"/>
        <v>1233962.9063999997</v>
      </c>
      <c r="N168" s="199"/>
    </row>
    <row r="169" spans="1:14">
      <c r="A169" s="10" t="s">
        <v>16</v>
      </c>
      <c r="B169" s="3" t="s">
        <v>99</v>
      </c>
      <c r="D169" s="162">
        <f t="shared" si="3"/>
        <v>146749.23300000001</v>
      </c>
      <c r="E169" s="162">
        <f t="shared" si="3"/>
        <v>3115634.9126000004</v>
      </c>
      <c r="F169" s="162">
        <f t="shared" si="3"/>
        <v>3262384.1456000004</v>
      </c>
      <c r="H169" s="172">
        <v>60438</v>
      </c>
      <c r="I169" s="197">
        <v>48</v>
      </c>
      <c r="J169" s="162">
        <f t="shared" si="4"/>
        <v>2901024</v>
      </c>
      <c r="L169" s="162">
        <f t="shared" si="5"/>
        <v>-214610.91260000039</v>
      </c>
      <c r="N169" s="199"/>
    </row>
    <row r="170" spans="1:14">
      <c r="A170" s="10" t="s">
        <v>17</v>
      </c>
      <c r="B170" s="3" t="s">
        <v>100</v>
      </c>
      <c r="D170" s="162">
        <f t="shared" si="3"/>
        <v>265584.17819999997</v>
      </c>
      <c r="E170" s="162">
        <f t="shared" si="3"/>
        <v>3514031.6161999996</v>
      </c>
      <c r="F170" s="162">
        <f t="shared" si="3"/>
        <v>3779615.7943999995</v>
      </c>
      <c r="H170" s="172">
        <v>63863</v>
      </c>
      <c r="I170" s="197">
        <v>48</v>
      </c>
      <c r="J170" s="162">
        <f t="shared" si="4"/>
        <v>3065424</v>
      </c>
      <c r="L170" s="162">
        <f t="shared" si="5"/>
        <v>-448607.61619999958</v>
      </c>
      <c r="N170" s="199"/>
    </row>
    <row r="171" spans="1:14">
      <c r="A171" s="10" t="s">
        <v>18</v>
      </c>
      <c r="B171" s="3" t="s">
        <v>101</v>
      </c>
      <c r="D171" s="162">
        <f t="shared" si="3"/>
        <v>110057.913</v>
      </c>
      <c r="E171" s="162">
        <f t="shared" si="3"/>
        <v>2064633.0601999999</v>
      </c>
      <c r="F171" s="162">
        <f t="shared" si="3"/>
        <v>2174690.9731999999</v>
      </c>
      <c r="H171" s="172">
        <v>59028</v>
      </c>
      <c r="I171" s="197">
        <v>48</v>
      </c>
      <c r="J171" s="162">
        <f t="shared" si="4"/>
        <v>2833344</v>
      </c>
      <c r="L171" s="162">
        <f t="shared" si="5"/>
        <v>768710.93980000005</v>
      </c>
      <c r="N171" s="199"/>
    </row>
    <row r="172" spans="1:14">
      <c r="A172" s="10" t="s">
        <v>19</v>
      </c>
      <c r="B172" s="3" t="s">
        <v>102</v>
      </c>
      <c r="D172" s="162">
        <f t="shared" si="3"/>
        <v>827434.38319999992</v>
      </c>
      <c r="E172" s="162">
        <f t="shared" si="3"/>
        <v>4247536.5743999993</v>
      </c>
      <c r="F172" s="162">
        <f t="shared" si="3"/>
        <v>5074970.9576000003</v>
      </c>
      <c r="H172" s="172">
        <v>134598</v>
      </c>
      <c r="I172" s="197">
        <v>48</v>
      </c>
      <c r="J172" s="162">
        <f t="shared" si="4"/>
        <v>6460704</v>
      </c>
      <c r="L172" s="162">
        <f t="shared" si="5"/>
        <v>2213167.4256000007</v>
      </c>
      <c r="N172" s="199"/>
    </row>
    <row r="173" spans="1:14">
      <c r="A173" s="10" t="s">
        <v>20</v>
      </c>
      <c r="B173" s="3" t="s">
        <v>103</v>
      </c>
      <c r="D173" s="162">
        <f t="shared" si="3"/>
        <v>183369.8964</v>
      </c>
      <c r="E173" s="162">
        <f t="shared" si="3"/>
        <v>1653448.2274</v>
      </c>
      <c r="F173" s="162">
        <f t="shared" si="3"/>
        <v>1836818.1237999999</v>
      </c>
      <c r="H173" s="172">
        <v>78160</v>
      </c>
      <c r="I173" s="197">
        <v>48</v>
      </c>
      <c r="J173" s="162">
        <f t="shared" si="4"/>
        <v>3751680</v>
      </c>
      <c r="L173" s="162">
        <f t="shared" si="5"/>
        <v>2098231.7725999998</v>
      </c>
      <c r="N173" s="199"/>
    </row>
    <row r="174" spans="1:14">
      <c r="A174" s="10" t="s">
        <v>21</v>
      </c>
      <c r="B174" s="3" t="s">
        <v>104</v>
      </c>
      <c r="D174" s="162">
        <f t="shared" si="3"/>
        <v>272835.43180000002</v>
      </c>
      <c r="E174" s="162">
        <f t="shared" si="3"/>
        <v>2831129.7598000001</v>
      </c>
      <c r="F174" s="162">
        <f t="shared" si="3"/>
        <v>3103965.1916</v>
      </c>
      <c r="H174" s="172">
        <v>89580</v>
      </c>
      <c r="I174" s="197">
        <v>48</v>
      </c>
      <c r="J174" s="162">
        <f t="shared" si="4"/>
        <v>4299840</v>
      </c>
      <c r="L174" s="162">
        <f t="shared" si="5"/>
        <v>1468710.2401999999</v>
      </c>
      <c r="N174" s="199"/>
    </row>
    <row r="175" spans="1:14">
      <c r="A175" s="10" t="s">
        <v>22</v>
      </c>
      <c r="B175" s="3" t="s">
        <v>105</v>
      </c>
      <c r="D175" s="162">
        <f t="shared" si="3"/>
        <v>135463.826</v>
      </c>
      <c r="E175" s="162">
        <f t="shared" si="3"/>
        <v>1349556.7180000001</v>
      </c>
      <c r="F175" s="162">
        <f t="shared" si="3"/>
        <v>1485020.544</v>
      </c>
      <c r="H175" s="172">
        <v>50357</v>
      </c>
      <c r="I175" s="197">
        <v>48</v>
      </c>
      <c r="J175" s="162">
        <f t="shared" si="4"/>
        <v>2417136</v>
      </c>
      <c r="L175" s="162">
        <f t="shared" si="5"/>
        <v>1067579.2819999999</v>
      </c>
      <c r="N175" s="199"/>
    </row>
    <row r="176" spans="1:14">
      <c r="A176" s="10" t="s">
        <v>23</v>
      </c>
      <c r="B176" s="3" t="s">
        <v>106</v>
      </c>
      <c r="D176" s="162">
        <f t="shared" si="3"/>
        <v>65166.659</v>
      </c>
      <c r="E176" s="162">
        <f t="shared" si="3"/>
        <v>2604285.5451999996</v>
      </c>
      <c r="F176" s="162">
        <f t="shared" si="3"/>
        <v>2669452.2042</v>
      </c>
      <c r="H176" s="172">
        <v>44290</v>
      </c>
      <c r="I176" s="197">
        <v>48</v>
      </c>
      <c r="J176" s="162">
        <f t="shared" si="4"/>
        <v>2125920</v>
      </c>
      <c r="L176" s="162">
        <f t="shared" si="5"/>
        <v>-478365.54519999959</v>
      </c>
      <c r="N176" s="199"/>
    </row>
    <row r="177" spans="1:34">
      <c r="A177" s="10" t="s">
        <v>10</v>
      </c>
      <c r="B177" s="3" t="s">
        <v>107</v>
      </c>
      <c r="D177" s="162">
        <f t="shared" si="3"/>
        <v>67276.965400000001</v>
      </c>
      <c r="E177" s="162">
        <f t="shared" si="3"/>
        <v>864574.24479999999</v>
      </c>
      <c r="F177" s="162">
        <f t="shared" si="3"/>
        <v>931851.21020000009</v>
      </c>
      <c r="H177" s="172">
        <v>22083</v>
      </c>
      <c r="I177" s="197">
        <v>48</v>
      </c>
      <c r="J177" s="162">
        <f t="shared" si="4"/>
        <v>1059984</v>
      </c>
      <c r="L177" s="162">
        <f t="shared" si="5"/>
        <v>195409.75520000001</v>
      </c>
      <c r="N177" s="199"/>
    </row>
    <row r="178" spans="1:34">
      <c r="A178" s="10" t="s">
        <v>229</v>
      </c>
      <c r="B178" s="3" t="s">
        <v>24</v>
      </c>
      <c r="D178" s="162">
        <f t="shared" si="3"/>
        <v>51726.399599999997</v>
      </c>
      <c r="E178" s="162">
        <f t="shared" si="3"/>
        <v>1744796.4222000001</v>
      </c>
      <c r="F178" s="162">
        <f t="shared" si="3"/>
        <v>1796522.8217999998</v>
      </c>
      <c r="H178" s="172">
        <v>38789</v>
      </c>
      <c r="I178" s="197">
        <v>48</v>
      </c>
      <c r="J178" s="162">
        <f t="shared" si="4"/>
        <v>1861872</v>
      </c>
      <c r="L178" s="162">
        <f t="shared" si="5"/>
        <v>117075.57779999985</v>
      </c>
      <c r="N178" s="199"/>
    </row>
    <row r="179" spans="1:34">
      <c r="A179" s="10" t="s">
        <v>230</v>
      </c>
      <c r="B179" s="3" t="s">
        <v>25</v>
      </c>
      <c r="D179" s="162">
        <f t="shared" si="3"/>
        <v>192054.66340000002</v>
      </c>
      <c r="E179" s="162">
        <f t="shared" si="3"/>
        <v>4154447.4914000006</v>
      </c>
      <c r="F179" s="162">
        <f t="shared" si="3"/>
        <v>4346502.1548000006</v>
      </c>
      <c r="H179" s="172">
        <v>51999</v>
      </c>
      <c r="I179" s="197">
        <v>48</v>
      </c>
      <c r="J179" s="162">
        <f t="shared" si="4"/>
        <v>2495952</v>
      </c>
      <c r="L179" s="162">
        <f t="shared" si="5"/>
        <v>-1658495.4914000006</v>
      </c>
      <c r="N179" s="199"/>
    </row>
    <row r="180" spans="1:34">
      <c r="A180" s="10" t="s">
        <v>231</v>
      </c>
      <c r="B180" s="3" t="s">
        <v>26</v>
      </c>
      <c r="D180" s="162">
        <f t="shared" si="3"/>
        <v>1246098.9368</v>
      </c>
      <c r="E180" s="162">
        <f t="shared" si="3"/>
        <v>6422836.4232000001</v>
      </c>
      <c r="F180" s="162">
        <f t="shared" si="3"/>
        <v>7668935.3600000003</v>
      </c>
      <c r="H180" s="172">
        <v>154907</v>
      </c>
      <c r="I180" s="197">
        <v>48</v>
      </c>
      <c r="J180" s="162">
        <f t="shared" si="4"/>
        <v>7435536</v>
      </c>
      <c r="L180" s="162">
        <f t="shared" si="5"/>
        <v>1012699.5767999999</v>
      </c>
      <c r="N180" s="199"/>
    </row>
    <row r="181" spans="1:34">
      <c r="A181" s="10" t="s">
        <v>232</v>
      </c>
      <c r="B181" s="3" t="s">
        <v>27</v>
      </c>
      <c r="D181" s="162">
        <f t="shared" si="3"/>
        <v>114356.05279999999</v>
      </c>
      <c r="E181" s="162">
        <f t="shared" si="3"/>
        <v>2603696.8873999999</v>
      </c>
      <c r="F181" s="162">
        <f t="shared" si="3"/>
        <v>2718052.9402000001</v>
      </c>
      <c r="H181" s="172">
        <v>40080</v>
      </c>
      <c r="I181" s="197">
        <v>48</v>
      </c>
      <c r="J181" s="162">
        <f t="shared" si="4"/>
        <v>1923840</v>
      </c>
      <c r="L181" s="162">
        <f t="shared" si="5"/>
        <v>-679856.88739999989</v>
      </c>
      <c r="N181" s="199"/>
    </row>
    <row r="182" spans="1:34" ht="15.75" thickBot="1">
      <c r="A182" s="10" t="s">
        <v>233</v>
      </c>
      <c r="B182" s="143" t="s">
        <v>108</v>
      </c>
      <c r="D182" s="167">
        <f t="shared" si="3"/>
        <v>275061.40840000001</v>
      </c>
      <c r="E182" s="167">
        <f t="shared" si="3"/>
        <v>3191269.2610000004</v>
      </c>
      <c r="F182" s="167">
        <f t="shared" si="3"/>
        <v>3466330.6694</v>
      </c>
      <c r="I182" s="197">
        <v>48</v>
      </c>
      <c r="J182" s="162"/>
      <c r="L182" s="38"/>
    </row>
    <row r="183" spans="1:34" ht="15.75" thickBot="1">
      <c r="B183" s="171" t="s">
        <v>352</v>
      </c>
      <c r="D183" s="168">
        <f>SUM(D157:D182)</f>
        <v>6513809.1098000007</v>
      </c>
      <c r="E183" s="169">
        <f>SUM(E157:E182)</f>
        <v>71164168.856000006</v>
      </c>
      <c r="F183" s="170">
        <f>SUM(F157:F182)</f>
        <v>77677977.965800002</v>
      </c>
      <c r="H183" s="173">
        <v>1713397</v>
      </c>
      <c r="I183" s="197">
        <v>48</v>
      </c>
      <c r="J183" s="162">
        <f t="shared" si="4"/>
        <v>82243056</v>
      </c>
      <c r="L183" s="162">
        <v>0</v>
      </c>
    </row>
    <row r="187" spans="1:34">
      <c r="A187"/>
      <c r="B187"/>
      <c r="C187"/>
      <c r="D187" s="207" t="s">
        <v>354</v>
      </c>
      <c r="E187"/>
      <c r="F187"/>
      <c r="G187"/>
      <c r="H187" t="s">
        <v>365</v>
      </c>
      <c r="I187"/>
      <c r="J187"/>
      <c r="K187"/>
      <c r="P187" s="207" t="s">
        <v>355</v>
      </c>
      <c r="Q187"/>
      <c r="R187"/>
      <c r="S187"/>
      <c r="T187" s="207" t="s">
        <v>356</v>
      </c>
      <c r="U187"/>
      <c r="V187"/>
      <c r="W187"/>
      <c r="X187" s="207" t="s">
        <v>349</v>
      </c>
      <c r="Y187"/>
      <c r="Z187"/>
      <c r="AA187"/>
      <c r="AB187" s="176" t="s">
        <v>222</v>
      </c>
      <c r="AC187"/>
      <c r="AD187"/>
      <c r="AE187"/>
      <c r="AF187" s="176" t="s">
        <v>172</v>
      </c>
      <c r="AG187"/>
      <c r="AH187"/>
    </row>
    <row r="188" spans="1:34" ht="10.5" customHeight="1">
      <c r="A188"/>
      <c r="B188"/>
      <c r="C188"/>
      <c r="D188"/>
      <c r="E188"/>
      <c r="F188"/>
      <c r="G188"/>
      <c r="H188"/>
      <c r="I188"/>
      <c r="J188"/>
      <c r="K188"/>
      <c r="P188"/>
      <c r="Q188"/>
      <c r="R188"/>
      <c r="S188"/>
      <c r="T188"/>
      <c r="U188"/>
      <c r="V188"/>
      <c r="W188"/>
      <c r="X188"/>
      <c r="Y188"/>
      <c r="Z188"/>
      <c r="AA188"/>
      <c r="AB188" s="203"/>
      <c r="AC188" s="203"/>
      <c r="AD188" s="203"/>
      <c r="AE188" s="204"/>
      <c r="AF188" s="205"/>
      <c r="AG188" s="205"/>
      <c r="AH188" s="205"/>
    </row>
    <row r="189" spans="1:34" ht="51.75" customHeight="1">
      <c r="A189" s="177" t="s">
        <v>257</v>
      </c>
      <c r="B189" s="177" t="s">
        <v>258</v>
      </c>
      <c r="C189" s="178"/>
      <c r="D189" s="179" t="s">
        <v>181</v>
      </c>
      <c r="E189" s="179" t="s">
        <v>259</v>
      </c>
      <c r="F189" s="179" t="s">
        <v>2</v>
      </c>
      <c r="H189" s="200" t="s">
        <v>357</v>
      </c>
      <c r="I189" s="201" t="s">
        <v>358</v>
      </c>
      <c r="J189" s="201" t="s">
        <v>359</v>
      </c>
      <c r="K189" s="202"/>
      <c r="L189" s="201" t="s">
        <v>361</v>
      </c>
      <c r="P189" s="180" t="s">
        <v>181</v>
      </c>
      <c r="Q189" s="180" t="s">
        <v>259</v>
      </c>
      <c r="R189" s="180" t="s">
        <v>2</v>
      </c>
      <c r="S189"/>
      <c r="T189" s="180" t="s">
        <v>181</v>
      </c>
      <c r="U189" s="180" t="s">
        <v>259</v>
      </c>
      <c r="V189" s="180" t="s">
        <v>2</v>
      </c>
      <c r="W189"/>
      <c r="X189" s="180" t="s">
        <v>181</v>
      </c>
      <c r="Y189" s="180" t="s">
        <v>259</v>
      </c>
      <c r="Z189" s="180" t="s">
        <v>2</v>
      </c>
      <c r="AA189"/>
      <c r="AB189" s="206" t="s">
        <v>181</v>
      </c>
      <c r="AC189" s="206" t="s">
        <v>259</v>
      </c>
      <c r="AD189" s="206" t="s">
        <v>2</v>
      </c>
      <c r="AE189" s="204"/>
      <c r="AF189" s="206" t="s">
        <v>181</v>
      </c>
      <c r="AG189" s="206" t="s">
        <v>259</v>
      </c>
      <c r="AH189" s="206" t="s">
        <v>2</v>
      </c>
    </row>
    <row r="190" spans="1:34">
      <c r="A190" s="181" t="s">
        <v>82</v>
      </c>
      <c r="B190" s="181" t="s">
        <v>3</v>
      </c>
      <c r="C190" s="182"/>
      <c r="D190" s="186">
        <v>19264.138999999999</v>
      </c>
      <c r="E190" s="186">
        <v>780297.85880000005</v>
      </c>
      <c r="F190" s="186">
        <v>799561.99780000001</v>
      </c>
      <c r="H190" s="184">
        <v>18110</v>
      </c>
      <c r="I190" s="185">
        <v>75</v>
      </c>
      <c r="J190" s="198">
        <v>1358250</v>
      </c>
      <c r="K190"/>
      <c r="L190" s="183">
        <f t="shared" ref="L190:L214" si="6">SUM(J190-E190)</f>
        <v>577952.14119999995</v>
      </c>
      <c r="P190" s="186">
        <v>3302.2080000000001</v>
      </c>
      <c r="Q190" s="186">
        <v>512859.19999999995</v>
      </c>
      <c r="R190" s="186">
        <v>516161.40799999994</v>
      </c>
      <c r="S190" s="187"/>
      <c r="T190" s="186">
        <v>0</v>
      </c>
      <c r="U190" s="186">
        <v>26408.9928</v>
      </c>
      <c r="V190" s="186">
        <v>26408.9928</v>
      </c>
      <c r="W190" s="187"/>
      <c r="X190" s="188">
        <v>15961.931</v>
      </c>
      <c r="Y190" s="188">
        <v>240873.14600000001</v>
      </c>
      <c r="Z190" s="188">
        <v>256835.07699999999</v>
      </c>
      <c r="AA190" s="187"/>
      <c r="AB190" s="186"/>
      <c r="AC190" s="186">
        <v>156.52000000000001</v>
      </c>
      <c r="AD190" s="186">
        <v>156.52000000000001</v>
      </c>
      <c r="AE190" s="187"/>
      <c r="AF190" s="183"/>
      <c r="AG190" s="183"/>
      <c r="AH190" s="183"/>
    </row>
    <row r="191" spans="1:34">
      <c r="A191" s="181" t="s">
        <v>4</v>
      </c>
      <c r="B191" s="181" t="s">
        <v>88</v>
      </c>
      <c r="C191" s="182"/>
      <c r="D191" s="186">
        <v>104456.32000000001</v>
      </c>
      <c r="E191" s="186">
        <v>1682757.0438000003</v>
      </c>
      <c r="F191" s="186">
        <v>1787213.3637999999</v>
      </c>
      <c r="H191" s="189">
        <v>52983</v>
      </c>
      <c r="I191" s="185">
        <v>75</v>
      </c>
      <c r="J191" s="198">
        <v>3973725</v>
      </c>
      <c r="K191"/>
      <c r="L191" s="183">
        <f t="shared" si="6"/>
        <v>2290967.9561999999</v>
      </c>
      <c r="P191" s="186">
        <v>43318.8</v>
      </c>
      <c r="Q191" s="186">
        <v>858755.9047999999</v>
      </c>
      <c r="R191" s="186">
        <v>902074.70479999995</v>
      </c>
      <c r="S191" s="187"/>
      <c r="T191" s="186">
        <v>3561.5160000000001</v>
      </c>
      <c r="U191" s="186">
        <v>364296.36</v>
      </c>
      <c r="V191" s="186">
        <v>367857.87599999999</v>
      </c>
      <c r="W191" s="187"/>
      <c r="X191" s="188">
        <v>57378.633999999998</v>
      </c>
      <c r="Y191" s="188">
        <v>365531.91300000006</v>
      </c>
      <c r="Z191" s="188">
        <v>422910.54700000008</v>
      </c>
      <c r="AA191" s="187"/>
      <c r="AB191" s="186">
        <v>197.37</v>
      </c>
      <c r="AC191" s="186">
        <v>63297.805999999997</v>
      </c>
      <c r="AD191" s="186">
        <v>63495.175999999999</v>
      </c>
      <c r="AE191" s="187"/>
      <c r="AF191" s="186"/>
      <c r="AG191" s="186">
        <v>30875.06</v>
      </c>
      <c r="AH191" s="186">
        <v>30875.06</v>
      </c>
    </row>
    <row r="192" spans="1:34">
      <c r="A192" s="181" t="s">
        <v>5</v>
      </c>
      <c r="B192" s="181" t="s">
        <v>89</v>
      </c>
      <c r="C192" s="182"/>
      <c r="D192" s="186">
        <v>140852.14620000002</v>
      </c>
      <c r="E192" s="186">
        <v>3043767.9964000001</v>
      </c>
      <c r="F192" s="186">
        <v>3184620.1425999994</v>
      </c>
      <c r="H192" s="189">
        <v>109325</v>
      </c>
      <c r="I192" s="185">
        <v>75</v>
      </c>
      <c r="J192" s="198">
        <v>8199375</v>
      </c>
      <c r="K192"/>
      <c r="L192" s="183">
        <f t="shared" si="6"/>
        <v>5155607.0035999995</v>
      </c>
      <c r="P192" s="186">
        <v>66572.731200000009</v>
      </c>
      <c r="Q192" s="186">
        <v>2269917.9624000001</v>
      </c>
      <c r="R192" s="186">
        <v>2336490.6935999999</v>
      </c>
      <c r="S192" s="187"/>
      <c r="T192" s="186">
        <v>3572.4920000000002</v>
      </c>
      <c r="U192" s="186">
        <v>113322.288</v>
      </c>
      <c r="V192" s="186">
        <v>116894.78</v>
      </c>
      <c r="W192" s="187"/>
      <c r="X192" s="188">
        <v>70706.922999999995</v>
      </c>
      <c r="Y192" s="188">
        <v>533469.84</v>
      </c>
      <c r="Z192" s="188">
        <v>604176.76300000004</v>
      </c>
      <c r="AA192" s="187"/>
      <c r="AB192" s="186"/>
      <c r="AC192" s="186">
        <v>1081.106</v>
      </c>
      <c r="AD192" s="186">
        <v>1081.106</v>
      </c>
      <c r="AE192" s="187"/>
      <c r="AF192" s="186"/>
      <c r="AG192" s="186">
        <v>125976.8</v>
      </c>
      <c r="AH192" s="186">
        <v>125976.8</v>
      </c>
    </row>
    <row r="193" spans="1:34">
      <c r="A193" s="181" t="s">
        <v>6</v>
      </c>
      <c r="B193" s="181" t="s">
        <v>90</v>
      </c>
      <c r="C193" s="182"/>
      <c r="D193" s="186">
        <v>306306.3</v>
      </c>
      <c r="E193" s="186">
        <v>6982913.3340000007</v>
      </c>
      <c r="F193" s="186">
        <v>7289219.6340000005</v>
      </c>
      <c r="H193" s="189">
        <v>99023</v>
      </c>
      <c r="I193" s="185">
        <v>75</v>
      </c>
      <c r="J193" s="198">
        <v>7426725</v>
      </c>
      <c r="K193"/>
      <c r="L193" s="183">
        <f t="shared" si="6"/>
        <v>443811.66599999927</v>
      </c>
      <c r="P193" s="186">
        <v>106078.728</v>
      </c>
      <c r="Q193" s="186">
        <v>5129445.8500000006</v>
      </c>
      <c r="R193" s="186">
        <v>5235524.5780000007</v>
      </c>
      <c r="S193" s="187"/>
      <c r="T193" s="186">
        <v>73395.146999999997</v>
      </c>
      <c r="U193" s="186">
        <v>639823.43999999994</v>
      </c>
      <c r="V193" s="186">
        <v>713218.58699999994</v>
      </c>
      <c r="W193" s="187"/>
      <c r="X193" s="188">
        <v>126832.425</v>
      </c>
      <c r="Y193" s="188">
        <v>662160.28899999987</v>
      </c>
      <c r="Z193" s="188">
        <v>788992.71399999992</v>
      </c>
      <c r="AA193" s="187"/>
      <c r="AB193" s="186"/>
      <c r="AC193" s="186">
        <v>198964.87</v>
      </c>
      <c r="AD193" s="186">
        <v>198964.87</v>
      </c>
      <c r="AE193" s="187"/>
      <c r="AF193" s="186"/>
      <c r="AG193" s="186">
        <v>352518.88500000001</v>
      </c>
      <c r="AH193" s="186">
        <v>352518.88500000001</v>
      </c>
    </row>
    <row r="194" spans="1:34">
      <c r="A194" s="181" t="s">
        <v>7</v>
      </c>
      <c r="B194" s="181" t="s">
        <v>91</v>
      </c>
      <c r="C194" s="182"/>
      <c r="D194" s="186">
        <v>187095.74120000002</v>
      </c>
      <c r="E194" s="186">
        <v>2518177.5518</v>
      </c>
      <c r="F194" s="186">
        <v>2705273.2930000001</v>
      </c>
      <c r="H194" s="189">
        <v>94288</v>
      </c>
      <c r="I194" s="185">
        <v>75</v>
      </c>
      <c r="J194" s="198">
        <v>7071600</v>
      </c>
      <c r="K194"/>
      <c r="L194" s="183">
        <f t="shared" si="6"/>
        <v>4553422.4482000005</v>
      </c>
      <c r="P194" s="186">
        <v>99089.863200000007</v>
      </c>
      <c r="Q194" s="186">
        <v>1436143.65</v>
      </c>
      <c r="R194" s="186">
        <v>1535233.5131999999</v>
      </c>
      <c r="S194" s="187"/>
      <c r="T194" s="186">
        <v>0</v>
      </c>
      <c r="U194" s="186">
        <v>328040.0208</v>
      </c>
      <c r="V194" s="186">
        <v>328040.0208</v>
      </c>
      <c r="W194" s="187"/>
      <c r="X194" s="188">
        <v>88005.878000000012</v>
      </c>
      <c r="Y194" s="188">
        <v>722550.68099999998</v>
      </c>
      <c r="Z194" s="188">
        <v>810556.55899999989</v>
      </c>
      <c r="AA194" s="187"/>
      <c r="AB194" s="186"/>
      <c r="AC194" s="186"/>
      <c r="AD194" s="186"/>
      <c r="AE194" s="187"/>
      <c r="AF194" s="186"/>
      <c r="AG194" s="186">
        <v>31443.200000000001</v>
      </c>
      <c r="AH194" s="186">
        <v>31443.200000000001</v>
      </c>
    </row>
    <row r="195" spans="1:34">
      <c r="A195" s="181" t="s">
        <v>8</v>
      </c>
      <c r="B195" s="181" t="s">
        <v>92</v>
      </c>
      <c r="C195" s="182"/>
      <c r="D195" s="186">
        <v>166063.53580000001</v>
      </c>
      <c r="E195" s="186">
        <v>2573089.0227999999</v>
      </c>
      <c r="F195" s="186">
        <v>2739152.5586000001</v>
      </c>
      <c r="H195" s="189">
        <v>50874</v>
      </c>
      <c r="I195" s="185">
        <v>75</v>
      </c>
      <c r="J195" s="198">
        <v>3815550</v>
      </c>
      <c r="K195"/>
      <c r="L195" s="183">
        <f t="shared" si="6"/>
        <v>1242460.9772000001</v>
      </c>
      <c r="P195" s="186">
        <v>93229.288800000009</v>
      </c>
      <c r="Q195" s="186">
        <v>1356875.1783999999</v>
      </c>
      <c r="R195" s="186">
        <v>1450104.4671999998</v>
      </c>
      <c r="S195" s="187"/>
      <c r="T195" s="186">
        <v>6579.9160000000002</v>
      </c>
      <c r="U195" s="186">
        <v>497043.59039999999</v>
      </c>
      <c r="V195" s="186">
        <v>503623.50640000001</v>
      </c>
      <c r="W195" s="187"/>
      <c r="X195" s="188">
        <v>66254.331000000006</v>
      </c>
      <c r="Y195" s="188">
        <v>557424.47399999993</v>
      </c>
      <c r="Z195" s="188">
        <v>623678.80499999993</v>
      </c>
      <c r="AA195" s="187"/>
      <c r="AB195" s="186"/>
      <c r="AC195" s="186">
        <v>35794.99</v>
      </c>
      <c r="AD195" s="186">
        <v>35794.99</v>
      </c>
      <c r="AE195" s="187"/>
      <c r="AF195" s="186"/>
      <c r="AG195" s="186">
        <v>125950.79</v>
      </c>
      <c r="AH195" s="186">
        <v>125950.79</v>
      </c>
    </row>
    <row r="196" spans="1:34">
      <c r="A196" s="181" t="s">
        <v>9</v>
      </c>
      <c r="B196" s="181" t="s">
        <v>93</v>
      </c>
      <c r="C196" s="182"/>
      <c r="D196" s="186">
        <v>130312.95600000001</v>
      </c>
      <c r="E196" s="186">
        <v>2378725.8844000003</v>
      </c>
      <c r="F196" s="186">
        <v>2509038.8404000006</v>
      </c>
      <c r="H196" s="189">
        <v>90843</v>
      </c>
      <c r="I196" s="185">
        <v>75</v>
      </c>
      <c r="J196" s="198">
        <v>6813225</v>
      </c>
      <c r="K196"/>
      <c r="L196" s="183">
        <f t="shared" si="6"/>
        <v>4434499.1155999992</v>
      </c>
      <c r="P196" s="186">
        <v>31245.96</v>
      </c>
      <c r="Q196" s="186">
        <v>1269853.97</v>
      </c>
      <c r="R196" s="186">
        <v>1301099.93</v>
      </c>
      <c r="S196" s="187"/>
      <c r="T196" s="186">
        <v>3831.364</v>
      </c>
      <c r="U196" s="186">
        <v>262167.22039999999</v>
      </c>
      <c r="V196" s="186">
        <v>265998.58439999999</v>
      </c>
      <c r="W196" s="187"/>
      <c r="X196" s="188">
        <v>95235.631999999998</v>
      </c>
      <c r="Y196" s="188">
        <v>812606.326</v>
      </c>
      <c r="Z196" s="188">
        <v>907841.9580000001</v>
      </c>
      <c r="AA196" s="187"/>
      <c r="AB196" s="186"/>
      <c r="AC196" s="186">
        <v>2809.018</v>
      </c>
      <c r="AD196" s="186">
        <v>2809.018</v>
      </c>
      <c r="AE196" s="187"/>
      <c r="AF196" s="186"/>
      <c r="AG196" s="186">
        <v>31289.35</v>
      </c>
      <c r="AH196" s="186">
        <v>31289.35</v>
      </c>
    </row>
    <row r="197" spans="1:34">
      <c r="A197" s="181" t="s">
        <v>11</v>
      </c>
      <c r="B197" s="181" t="s">
        <v>94</v>
      </c>
      <c r="C197" s="182"/>
      <c r="D197" s="186">
        <v>108059.84</v>
      </c>
      <c r="E197" s="186">
        <v>2433532.6150000002</v>
      </c>
      <c r="F197" s="186">
        <v>2541592.4550000001</v>
      </c>
      <c r="H197" s="189">
        <v>56697</v>
      </c>
      <c r="I197" s="185">
        <v>75</v>
      </c>
      <c r="J197" s="198">
        <v>4252275</v>
      </c>
      <c r="K197"/>
      <c r="L197" s="183">
        <f t="shared" si="6"/>
        <v>1818742.3849999998</v>
      </c>
      <c r="P197" s="186">
        <v>37154.375999999997</v>
      </c>
      <c r="Q197" s="186">
        <v>1833212.976</v>
      </c>
      <c r="R197" s="186">
        <v>1870367.352</v>
      </c>
      <c r="S197" s="187"/>
      <c r="T197" s="186">
        <v>0</v>
      </c>
      <c r="U197" s="186">
        <v>37162.360999999997</v>
      </c>
      <c r="V197" s="186">
        <v>37162.360999999997</v>
      </c>
      <c r="W197" s="187"/>
      <c r="X197" s="188">
        <v>70905.464000000007</v>
      </c>
      <c r="Y197" s="188">
        <v>562829.61800000002</v>
      </c>
      <c r="Z197" s="188">
        <v>633735.08200000005</v>
      </c>
      <c r="AA197" s="187"/>
      <c r="AB197" s="186"/>
      <c r="AC197" s="186">
        <v>327.66000000000003</v>
      </c>
      <c r="AD197" s="186">
        <v>327.66000000000003</v>
      </c>
      <c r="AE197" s="187"/>
      <c r="AF197" s="186"/>
      <c r="AG197" s="186"/>
      <c r="AH197" s="186"/>
    </row>
    <row r="198" spans="1:34">
      <c r="A198" s="181" t="s">
        <v>12</v>
      </c>
      <c r="B198" s="181" t="s">
        <v>95</v>
      </c>
      <c r="C198" s="182"/>
      <c r="D198" s="186">
        <v>179737.764</v>
      </c>
      <c r="E198" s="186">
        <v>2048715.1973999999</v>
      </c>
      <c r="F198" s="186">
        <v>2228452.9613999994</v>
      </c>
      <c r="H198" s="189">
        <v>46329</v>
      </c>
      <c r="I198" s="185">
        <v>75</v>
      </c>
      <c r="J198" s="198">
        <v>3474675</v>
      </c>
      <c r="K198"/>
      <c r="L198" s="183">
        <f t="shared" si="6"/>
        <v>1425959.8026000001</v>
      </c>
      <c r="P198" s="186">
        <v>67686.239999999991</v>
      </c>
      <c r="Q198" s="186">
        <v>1559145.0103999998</v>
      </c>
      <c r="R198" s="186">
        <v>1626831.2503999998</v>
      </c>
      <c r="S198" s="187"/>
      <c r="T198" s="186">
        <v>0</v>
      </c>
      <c r="U198" s="186">
        <v>9101.3760000000002</v>
      </c>
      <c r="V198" s="186">
        <v>9101.3760000000002</v>
      </c>
      <c r="W198" s="187"/>
      <c r="X198" s="188">
        <v>112051.524</v>
      </c>
      <c r="Y198" s="188">
        <v>346719.46100000001</v>
      </c>
      <c r="Z198" s="188">
        <v>458770.98499999993</v>
      </c>
      <c r="AA198" s="187"/>
      <c r="AB198" s="186"/>
      <c r="AC198" s="186">
        <v>495.36</v>
      </c>
      <c r="AD198" s="186">
        <v>495.36</v>
      </c>
      <c r="AE198" s="187"/>
      <c r="AF198" s="186"/>
      <c r="AG198" s="186">
        <v>133253.99</v>
      </c>
      <c r="AH198" s="186">
        <v>133253.99</v>
      </c>
    </row>
    <row r="199" spans="1:34">
      <c r="A199" s="181" t="s">
        <v>13</v>
      </c>
      <c r="B199" s="181" t="s">
        <v>96</v>
      </c>
      <c r="C199" s="182"/>
      <c r="D199" s="186">
        <v>844819.01699999999</v>
      </c>
      <c r="E199" s="186">
        <v>2364872.1547999997</v>
      </c>
      <c r="F199" s="186">
        <v>3209691.1717999997</v>
      </c>
      <c r="H199" s="189">
        <v>64659</v>
      </c>
      <c r="I199" s="185">
        <v>75</v>
      </c>
      <c r="J199" s="198">
        <v>4849425</v>
      </c>
      <c r="K199"/>
      <c r="L199" s="183">
        <f t="shared" si="6"/>
        <v>2484552.8452000003</v>
      </c>
      <c r="P199" s="186">
        <v>159771.52799999999</v>
      </c>
      <c r="Q199" s="186">
        <v>1333372.7127999999</v>
      </c>
      <c r="R199" s="186">
        <v>1493144.2407999998</v>
      </c>
      <c r="S199" s="187"/>
      <c r="T199" s="186">
        <v>416274.50199999998</v>
      </c>
      <c r="U199" s="186">
        <v>83686.251000000004</v>
      </c>
      <c r="V199" s="186">
        <v>499960.75299999997</v>
      </c>
      <c r="W199" s="187"/>
      <c r="X199" s="188">
        <v>268772.98700000002</v>
      </c>
      <c r="Y199" s="188">
        <v>878323.13500000001</v>
      </c>
      <c r="Z199" s="188">
        <v>1147096.122</v>
      </c>
      <c r="AA199" s="187"/>
      <c r="AB199" s="186"/>
      <c r="AC199" s="186">
        <v>7266.6559999999999</v>
      </c>
      <c r="AD199" s="186">
        <v>7266.6559999999999</v>
      </c>
      <c r="AE199" s="187"/>
      <c r="AF199" s="186"/>
      <c r="AG199" s="186">
        <v>62223.4</v>
      </c>
      <c r="AH199" s="186">
        <v>62223.4</v>
      </c>
    </row>
    <row r="200" spans="1:34">
      <c r="A200" s="181" t="s">
        <v>14</v>
      </c>
      <c r="B200" s="181" t="s">
        <v>97</v>
      </c>
      <c r="C200" s="182"/>
      <c r="D200" s="186">
        <v>239366.85879999999</v>
      </c>
      <c r="E200" s="186">
        <v>2570349.9594000001</v>
      </c>
      <c r="F200" s="186">
        <v>2809716.8181999996</v>
      </c>
      <c r="H200" s="189">
        <v>110818</v>
      </c>
      <c r="I200" s="185">
        <v>75</v>
      </c>
      <c r="J200" s="198">
        <v>8311350</v>
      </c>
      <c r="K200"/>
      <c r="L200" s="183">
        <f t="shared" si="6"/>
        <v>5741000.0405999999</v>
      </c>
      <c r="P200" s="186">
        <v>133249.8768</v>
      </c>
      <c r="Q200" s="186">
        <v>1605221.52</v>
      </c>
      <c r="R200" s="186">
        <v>1738471.3968000002</v>
      </c>
      <c r="S200" s="187"/>
      <c r="T200" s="186">
        <v>0</v>
      </c>
      <c r="U200" s="186">
        <v>33370.077400000002</v>
      </c>
      <c r="V200" s="186">
        <v>33370.077400000002</v>
      </c>
      <c r="W200" s="187"/>
      <c r="X200" s="188">
        <v>106116.982</v>
      </c>
      <c r="Y200" s="188">
        <v>747247.6939999999</v>
      </c>
      <c r="Z200" s="188">
        <v>853364.67599999986</v>
      </c>
      <c r="AA200" s="187"/>
      <c r="AB200" s="186"/>
      <c r="AC200" s="186">
        <v>524.428</v>
      </c>
      <c r="AD200" s="186">
        <v>524.428</v>
      </c>
      <c r="AE200" s="187"/>
      <c r="AF200" s="186"/>
      <c r="AG200" s="186">
        <v>183986.24</v>
      </c>
      <c r="AH200" s="186">
        <v>183986.24</v>
      </c>
    </row>
    <row r="201" spans="1:34">
      <c r="A201" s="181" t="s">
        <v>15</v>
      </c>
      <c r="B201" s="181" t="s">
        <v>98</v>
      </c>
      <c r="C201" s="182"/>
      <c r="D201" s="186">
        <v>134238.54479999997</v>
      </c>
      <c r="E201" s="186">
        <v>1425093.0936000003</v>
      </c>
      <c r="F201" s="186">
        <v>1559331.6384000001</v>
      </c>
      <c r="H201" s="189">
        <v>55397</v>
      </c>
      <c r="I201" s="185">
        <v>75</v>
      </c>
      <c r="J201" s="198">
        <v>4154775</v>
      </c>
      <c r="K201"/>
      <c r="L201" s="183">
        <f t="shared" si="6"/>
        <v>2729681.9063999997</v>
      </c>
      <c r="P201" s="186">
        <v>55972.480799999998</v>
      </c>
      <c r="Q201" s="186">
        <v>859184.31600000011</v>
      </c>
      <c r="R201" s="186">
        <v>915156.79679999989</v>
      </c>
      <c r="S201" s="187"/>
      <c r="T201" s="186">
        <v>26668.25</v>
      </c>
      <c r="U201" s="186">
        <v>86341.785600000003</v>
      </c>
      <c r="V201" s="186">
        <v>113010.0356</v>
      </c>
      <c r="W201" s="187"/>
      <c r="X201" s="188">
        <v>51597.813999999998</v>
      </c>
      <c r="Y201" s="188">
        <v>344326.70199999999</v>
      </c>
      <c r="Z201" s="188">
        <v>395924.51599999995</v>
      </c>
      <c r="AA201" s="187"/>
      <c r="AB201" s="186"/>
      <c r="AC201" s="186">
        <v>96.75</v>
      </c>
      <c r="AD201" s="186">
        <v>96.75</v>
      </c>
      <c r="AE201" s="187"/>
      <c r="AF201" s="186"/>
      <c r="AG201" s="186">
        <v>135143.54</v>
      </c>
      <c r="AH201" s="186">
        <v>135143.54</v>
      </c>
    </row>
    <row r="202" spans="1:34">
      <c r="A202" s="181" t="s">
        <v>16</v>
      </c>
      <c r="B202" s="181" t="s">
        <v>99</v>
      </c>
      <c r="C202" s="182"/>
      <c r="D202" s="186">
        <v>146749.23300000001</v>
      </c>
      <c r="E202" s="186">
        <v>3115634.9126000004</v>
      </c>
      <c r="F202" s="186">
        <v>3262384.1456000004</v>
      </c>
      <c r="H202" s="189">
        <v>60438</v>
      </c>
      <c r="I202" s="185">
        <v>75</v>
      </c>
      <c r="J202" s="198">
        <v>4532850</v>
      </c>
      <c r="K202"/>
      <c r="L202" s="183">
        <f t="shared" si="6"/>
        <v>1417215.0873999996</v>
      </c>
      <c r="P202" s="186">
        <v>50442.336000000003</v>
      </c>
      <c r="Q202" s="186">
        <v>2315177.7275999999</v>
      </c>
      <c r="R202" s="186">
        <v>2365620.0636</v>
      </c>
      <c r="S202" s="187"/>
      <c r="T202" s="186">
        <v>18805.738000000001</v>
      </c>
      <c r="U202" s="186">
        <v>313611.07199999999</v>
      </c>
      <c r="V202" s="186">
        <v>332416.81</v>
      </c>
      <c r="W202" s="187"/>
      <c r="X202" s="188">
        <v>77501.159</v>
      </c>
      <c r="Y202" s="188">
        <v>447514.73299999995</v>
      </c>
      <c r="Z202" s="188">
        <v>525015.89199999999</v>
      </c>
      <c r="AA202" s="187"/>
      <c r="AB202" s="186"/>
      <c r="AC202" s="186">
        <v>7837.18</v>
      </c>
      <c r="AD202" s="186">
        <v>7837.18</v>
      </c>
      <c r="AE202" s="187"/>
      <c r="AF202" s="186"/>
      <c r="AG202" s="186">
        <v>31494.2</v>
      </c>
      <c r="AH202" s="186">
        <v>31494.2</v>
      </c>
    </row>
    <row r="203" spans="1:34">
      <c r="A203" s="181" t="s">
        <v>17</v>
      </c>
      <c r="B203" s="181" t="s">
        <v>100</v>
      </c>
      <c r="C203" s="182"/>
      <c r="D203" s="186">
        <v>265584.17819999997</v>
      </c>
      <c r="E203" s="186">
        <v>3514031.6161999996</v>
      </c>
      <c r="F203" s="186">
        <v>3779615.7943999995</v>
      </c>
      <c r="H203" s="189">
        <v>63863</v>
      </c>
      <c r="I203" s="185">
        <v>75</v>
      </c>
      <c r="J203" s="198">
        <v>4789725</v>
      </c>
      <c r="K203"/>
      <c r="L203" s="183">
        <f t="shared" si="6"/>
        <v>1275693.3838000004</v>
      </c>
      <c r="P203" s="186">
        <v>90492.607199999999</v>
      </c>
      <c r="Q203" s="186">
        <v>2771354.2391999997</v>
      </c>
      <c r="R203" s="186">
        <v>2861846.8463999997</v>
      </c>
      <c r="S203" s="187"/>
      <c r="T203" s="186">
        <v>46357.038</v>
      </c>
      <c r="U203" s="186">
        <v>88931.73599999999</v>
      </c>
      <c r="V203" s="186">
        <v>135288.774</v>
      </c>
      <c r="W203" s="187"/>
      <c r="X203" s="188">
        <v>128734.53299999998</v>
      </c>
      <c r="Y203" s="188">
        <v>592688.13099999994</v>
      </c>
      <c r="Z203" s="188">
        <v>721422.66399999999</v>
      </c>
      <c r="AA203" s="187"/>
      <c r="AB203" s="186"/>
      <c r="AC203" s="186">
        <v>13879.11</v>
      </c>
      <c r="AD203" s="186">
        <v>13879.11</v>
      </c>
      <c r="AE203" s="187"/>
      <c r="AF203" s="186"/>
      <c r="AG203" s="186">
        <v>47178.400000000001</v>
      </c>
      <c r="AH203" s="186">
        <v>47178.400000000001</v>
      </c>
    </row>
    <row r="204" spans="1:34">
      <c r="A204" s="181" t="s">
        <v>18</v>
      </c>
      <c r="B204" s="181" t="s">
        <v>101</v>
      </c>
      <c r="C204" s="182"/>
      <c r="D204" s="186">
        <v>110057.913</v>
      </c>
      <c r="E204" s="186">
        <v>2064633.0601999999</v>
      </c>
      <c r="F204" s="186">
        <v>2174690.9731999999</v>
      </c>
      <c r="H204" s="189">
        <v>59028</v>
      </c>
      <c r="I204" s="185">
        <v>75</v>
      </c>
      <c r="J204" s="198">
        <v>4427100</v>
      </c>
      <c r="K204"/>
      <c r="L204" s="183">
        <f t="shared" si="6"/>
        <v>2362466.9397999998</v>
      </c>
      <c r="P204" s="186">
        <v>13807.8</v>
      </c>
      <c r="Q204" s="186">
        <v>1187398.2707999998</v>
      </c>
      <c r="R204" s="186">
        <v>1201206.0707999999</v>
      </c>
      <c r="S204" s="187"/>
      <c r="T204" s="186">
        <v>14339.262000000001</v>
      </c>
      <c r="U204" s="186">
        <v>56697.634400000003</v>
      </c>
      <c r="V204" s="186">
        <v>71036.896399999998</v>
      </c>
      <c r="W204" s="187"/>
      <c r="X204" s="188">
        <v>81910.85100000001</v>
      </c>
      <c r="Y204" s="188">
        <v>665471.93500000006</v>
      </c>
      <c r="Z204" s="188">
        <v>747382.78600000008</v>
      </c>
      <c r="AA204" s="187"/>
      <c r="AB204" s="186"/>
      <c r="AC204" s="186">
        <v>5933.57</v>
      </c>
      <c r="AD204" s="186">
        <v>5933.57</v>
      </c>
      <c r="AE204" s="187"/>
      <c r="AF204" s="186"/>
      <c r="AG204" s="186">
        <v>149131.65</v>
      </c>
      <c r="AH204" s="186">
        <v>149131.65</v>
      </c>
    </row>
    <row r="205" spans="1:34">
      <c r="A205" s="181" t="s">
        <v>19</v>
      </c>
      <c r="B205" s="181" t="s">
        <v>102</v>
      </c>
      <c r="C205" s="182"/>
      <c r="D205" s="186">
        <v>827434.38319999992</v>
      </c>
      <c r="E205" s="186">
        <v>4247536.5743999993</v>
      </c>
      <c r="F205" s="186">
        <v>5074970.9576000003</v>
      </c>
      <c r="H205" s="189">
        <v>134598</v>
      </c>
      <c r="I205" s="185">
        <v>75</v>
      </c>
      <c r="J205" s="198">
        <v>10094850</v>
      </c>
      <c r="K205"/>
      <c r="L205" s="183">
        <f t="shared" si="6"/>
        <v>5847313.4256000007</v>
      </c>
      <c r="P205" s="186">
        <v>140871.0852</v>
      </c>
      <c r="Q205" s="186">
        <v>2232833.9179999996</v>
      </c>
      <c r="R205" s="186">
        <v>2373705.0031999997</v>
      </c>
      <c r="S205" s="187"/>
      <c r="T205" s="186">
        <v>230577.63399999999</v>
      </c>
      <c r="U205" s="186">
        <v>265171.40740000003</v>
      </c>
      <c r="V205" s="186">
        <v>495749.04139999999</v>
      </c>
      <c r="W205" s="187"/>
      <c r="X205" s="188">
        <v>455985.66399999993</v>
      </c>
      <c r="Y205" s="188">
        <v>1656793.605</v>
      </c>
      <c r="Z205" s="188">
        <v>2112779.2689999999</v>
      </c>
      <c r="AA205" s="187"/>
      <c r="AB205" s="186"/>
      <c r="AC205" s="186">
        <v>80096.444000000003</v>
      </c>
      <c r="AD205" s="186">
        <v>80096.444000000003</v>
      </c>
      <c r="AE205" s="187"/>
      <c r="AF205" s="186"/>
      <c r="AG205" s="186">
        <v>12641.2</v>
      </c>
      <c r="AH205" s="186">
        <v>12641.2</v>
      </c>
    </row>
    <row r="206" spans="1:34">
      <c r="A206" s="181" t="s">
        <v>20</v>
      </c>
      <c r="B206" s="181" t="s">
        <v>103</v>
      </c>
      <c r="C206" s="182"/>
      <c r="D206" s="186">
        <v>183369.8964</v>
      </c>
      <c r="E206" s="186">
        <v>1653448.2274</v>
      </c>
      <c r="F206" s="186">
        <v>1836818.1237999999</v>
      </c>
      <c r="H206" s="189">
        <v>78160</v>
      </c>
      <c r="I206" s="185">
        <v>75</v>
      </c>
      <c r="J206" s="198">
        <v>5862000</v>
      </c>
      <c r="K206"/>
      <c r="L206" s="183">
        <f t="shared" si="6"/>
        <v>4208551.7725999998</v>
      </c>
      <c r="P206" s="186">
        <v>112696.67039999999</v>
      </c>
      <c r="Q206" s="186">
        <v>948341.9776000001</v>
      </c>
      <c r="R206" s="186">
        <v>1061038.648</v>
      </c>
      <c r="S206" s="187"/>
      <c r="T206" s="186">
        <v>9777.4599999999991</v>
      </c>
      <c r="U206" s="186">
        <v>178157.06880000001</v>
      </c>
      <c r="V206" s="186">
        <v>187934.5288</v>
      </c>
      <c r="W206" s="187"/>
      <c r="X206" s="188">
        <v>60895.766000000003</v>
      </c>
      <c r="Y206" s="188">
        <v>526645.17099999997</v>
      </c>
      <c r="Z206" s="188">
        <v>587540.93699999992</v>
      </c>
      <c r="AA206" s="187"/>
      <c r="AB206" s="186"/>
      <c r="AC206" s="186">
        <v>304.01</v>
      </c>
      <c r="AD206" s="186">
        <v>304.01</v>
      </c>
      <c r="AE206" s="187"/>
      <c r="AF206" s="186"/>
      <c r="AG206" s="186"/>
      <c r="AH206" s="186"/>
    </row>
    <row r="207" spans="1:34">
      <c r="A207" s="181" t="s">
        <v>21</v>
      </c>
      <c r="B207" s="181" t="s">
        <v>104</v>
      </c>
      <c r="C207" s="182"/>
      <c r="D207" s="186">
        <v>272835.43180000002</v>
      </c>
      <c r="E207" s="186">
        <v>2831129.7598000001</v>
      </c>
      <c r="F207" s="186">
        <v>3103965.1916</v>
      </c>
      <c r="H207" s="189">
        <v>89580</v>
      </c>
      <c r="I207" s="185">
        <v>75</v>
      </c>
      <c r="J207" s="198">
        <v>6718500</v>
      </c>
      <c r="K207"/>
      <c r="L207" s="183">
        <f t="shared" si="6"/>
        <v>3887370.2401999999</v>
      </c>
      <c r="P207" s="186">
        <v>143536.7928</v>
      </c>
      <c r="Q207" s="186">
        <v>1968399.452</v>
      </c>
      <c r="R207" s="186">
        <v>2111936.2448</v>
      </c>
      <c r="S207" s="187"/>
      <c r="T207" s="186">
        <v>34847.156000000003</v>
      </c>
      <c r="U207" s="186">
        <v>287560.63380000001</v>
      </c>
      <c r="V207" s="186">
        <v>322407.78980000003</v>
      </c>
      <c r="W207" s="187"/>
      <c r="X207" s="188">
        <v>94451.482999999993</v>
      </c>
      <c r="Y207" s="188">
        <v>525181.51399999997</v>
      </c>
      <c r="Z207" s="188">
        <v>619632.99699999997</v>
      </c>
      <c r="AA207" s="187"/>
      <c r="AB207" s="186"/>
      <c r="AC207" s="186"/>
      <c r="AD207" s="186"/>
      <c r="AE207" s="187"/>
      <c r="AF207" s="186"/>
      <c r="AG207" s="186">
        <v>49988.160000000003</v>
      </c>
      <c r="AH207" s="186">
        <v>49988.160000000003</v>
      </c>
    </row>
    <row r="208" spans="1:34">
      <c r="A208" s="181" t="s">
        <v>22</v>
      </c>
      <c r="B208" s="181" t="s">
        <v>105</v>
      </c>
      <c r="C208" s="182"/>
      <c r="D208" s="186">
        <v>135463.826</v>
      </c>
      <c r="E208" s="186">
        <v>1349556.7180000001</v>
      </c>
      <c r="F208" s="186">
        <v>1485020.544</v>
      </c>
      <c r="H208" s="189">
        <v>50357</v>
      </c>
      <c r="I208" s="185">
        <v>75</v>
      </c>
      <c r="J208" s="198">
        <v>3776775</v>
      </c>
      <c r="K208"/>
      <c r="L208" s="183">
        <f t="shared" si="6"/>
        <v>2427218.2819999997</v>
      </c>
      <c r="P208" s="186">
        <v>21976.92</v>
      </c>
      <c r="Q208" s="186">
        <v>747364.03600000008</v>
      </c>
      <c r="R208" s="186">
        <v>769340.95600000012</v>
      </c>
      <c r="S208" s="187"/>
      <c r="T208" s="186">
        <v>24710.112000000001</v>
      </c>
      <c r="U208" s="186">
        <v>51030.04</v>
      </c>
      <c r="V208" s="186">
        <v>75740.152000000002</v>
      </c>
      <c r="W208" s="187"/>
      <c r="X208" s="188">
        <v>88776.793999999994</v>
      </c>
      <c r="Y208" s="188">
        <v>537164.16399999999</v>
      </c>
      <c r="Z208" s="188">
        <v>625940.9580000001</v>
      </c>
      <c r="AA208" s="187"/>
      <c r="AB208" s="186"/>
      <c r="AC208" s="186">
        <v>13998.477999999999</v>
      </c>
      <c r="AD208" s="186">
        <v>13998.477999999999</v>
      </c>
      <c r="AE208" s="187"/>
      <c r="AF208" s="186"/>
      <c r="AG208" s="186"/>
      <c r="AH208" s="186"/>
    </row>
    <row r="209" spans="1:34">
      <c r="A209" s="181" t="s">
        <v>23</v>
      </c>
      <c r="B209" s="181" t="s">
        <v>106</v>
      </c>
      <c r="C209" s="182"/>
      <c r="D209" s="186">
        <v>65166.659</v>
      </c>
      <c r="E209" s="186">
        <v>2604285.5451999996</v>
      </c>
      <c r="F209" s="186">
        <v>2669452.2042</v>
      </c>
      <c r="H209" s="189">
        <v>44290</v>
      </c>
      <c r="I209" s="185">
        <v>75</v>
      </c>
      <c r="J209" s="198">
        <v>3321750</v>
      </c>
      <c r="K209"/>
      <c r="L209" s="183">
        <f t="shared" si="6"/>
        <v>717464.45480000041</v>
      </c>
      <c r="P209" s="186">
        <v>21578.712</v>
      </c>
      <c r="Q209" s="186">
        <v>1618700.892</v>
      </c>
      <c r="R209" s="186">
        <v>1640279.6040000001</v>
      </c>
      <c r="S209" s="187"/>
      <c r="T209" s="186">
        <v>1306.3399999999999</v>
      </c>
      <c r="U209" s="186">
        <v>396389.10719999997</v>
      </c>
      <c r="V209" s="186">
        <v>397695.4472</v>
      </c>
      <c r="W209" s="187"/>
      <c r="X209" s="188">
        <v>42281.607000000004</v>
      </c>
      <c r="Y209" s="188">
        <v>358207.14399999997</v>
      </c>
      <c r="Z209" s="188">
        <v>400488.75099999999</v>
      </c>
      <c r="AA209" s="187"/>
      <c r="AB209" s="186"/>
      <c r="AC209" s="186">
        <v>50165.692000000003</v>
      </c>
      <c r="AD209" s="186">
        <v>50165.692000000003</v>
      </c>
      <c r="AE209" s="187"/>
      <c r="AF209" s="186"/>
      <c r="AG209" s="186">
        <v>180822.71</v>
      </c>
      <c r="AH209" s="186">
        <v>180822.71</v>
      </c>
    </row>
    <row r="210" spans="1:34">
      <c r="A210" s="181" t="s">
        <v>10</v>
      </c>
      <c r="B210" s="181" t="s">
        <v>107</v>
      </c>
      <c r="C210" s="182"/>
      <c r="D210" s="186">
        <v>67276.965400000001</v>
      </c>
      <c r="E210" s="186">
        <v>864574.24479999999</v>
      </c>
      <c r="F210" s="186">
        <v>931851.21020000009</v>
      </c>
      <c r="H210" s="189">
        <v>22083</v>
      </c>
      <c r="I210" s="185">
        <v>75</v>
      </c>
      <c r="J210" s="198">
        <v>1656225</v>
      </c>
      <c r="K210"/>
      <c r="L210" s="183">
        <f t="shared" si="6"/>
        <v>791650.75520000001</v>
      </c>
      <c r="P210" s="186">
        <v>18408.902399999999</v>
      </c>
      <c r="Q210" s="186">
        <v>448810.55440000002</v>
      </c>
      <c r="R210" s="186">
        <v>467219.45680000004</v>
      </c>
      <c r="S210" s="187"/>
      <c r="T210" s="186">
        <v>2037.9839999999999</v>
      </c>
      <c r="U210" s="186">
        <v>203146.59839999999</v>
      </c>
      <c r="V210" s="186">
        <v>205184.58240000001</v>
      </c>
      <c r="W210" s="187"/>
      <c r="X210" s="188">
        <v>46830.078999999998</v>
      </c>
      <c r="Y210" s="188">
        <v>212617.092</v>
      </c>
      <c r="Z210" s="188">
        <v>259447.17100000003</v>
      </c>
      <c r="AA210" s="187"/>
      <c r="AB210" s="186"/>
      <c r="AC210" s="186"/>
      <c r="AD210" s="186"/>
      <c r="AE210" s="187"/>
      <c r="AF210" s="186"/>
      <c r="AG210" s="186"/>
      <c r="AH210" s="186"/>
    </row>
    <row r="211" spans="1:34">
      <c r="A211" s="181" t="s">
        <v>229</v>
      </c>
      <c r="B211" s="181" t="s">
        <v>24</v>
      </c>
      <c r="C211" s="182"/>
      <c r="D211" s="186">
        <v>51726.399599999997</v>
      </c>
      <c r="E211" s="186">
        <v>1744796.4222000001</v>
      </c>
      <c r="F211" s="186">
        <v>1796522.8217999998</v>
      </c>
      <c r="H211" s="189">
        <v>38789</v>
      </c>
      <c r="I211" s="185">
        <v>75</v>
      </c>
      <c r="J211" s="198">
        <v>2909175</v>
      </c>
      <c r="K211"/>
      <c r="L211" s="183">
        <f t="shared" si="6"/>
        <v>1164378.5777999999</v>
      </c>
      <c r="P211" s="186">
        <v>22249.533599999999</v>
      </c>
      <c r="Q211" s="186">
        <v>864656.65720000013</v>
      </c>
      <c r="R211" s="186">
        <v>886906.1908000001</v>
      </c>
      <c r="S211" s="187"/>
      <c r="T211" s="186">
        <v>0</v>
      </c>
      <c r="U211" s="186">
        <v>321108.81699999998</v>
      </c>
      <c r="V211" s="186">
        <v>321108.81699999998</v>
      </c>
      <c r="W211" s="187"/>
      <c r="X211" s="188">
        <v>29476.865999999998</v>
      </c>
      <c r="Y211" s="188">
        <v>527601.51800000004</v>
      </c>
      <c r="Z211" s="188">
        <v>557078.38399999996</v>
      </c>
      <c r="AA211" s="187"/>
      <c r="AB211" s="186"/>
      <c r="AC211" s="186">
        <v>65.790000000000006</v>
      </c>
      <c r="AD211" s="186">
        <v>65.790000000000006</v>
      </c>
      <c r="AE211" s="187"/>
      <c r="AF211" s="186"/>
      <c r="AG211" s="186">
        <v>31363.64</v>
      </c>
      <c r="AH211" s="186">
        <v>31363.64</v>
      </c>
    </row>
    <row r="212" spans="1:34">
      <c r="A212" s="181" t="s">
        <v>230</v>
      </c>
      <c r="B212" s="181" t="s">
        <v>25</v>
      </c>
      <c r="C212" s="182"/>
      <c r="D212" s="186">
        <v>192054.66340000002</v>
      </c>
      <c r="E212" s="186">
        <v>4154447.4914000006</v>
      </c>
      <c r="F212" s="186">
        <v>4346502.1548000006</v>
      </c>
      <c r="H212" s="189">
        <v>51999</v>
      </c>
      <c r="I212" s="185">
        <v>75</v>
      </c>
      <c r="J212" s="198">
        <v>3899925</v>
      </c>
      <c r="K212"/>
      <c r="L212" s="183">
        <f t="shared" si="6"/>
        <v>-254522.49140000064</v>
      </c>
      <c r="P212" s="186">
        <v>97594.070400000011</v>
      </c>
      <c r="Q212" s="186">
        <v>3030432.4024</v>
      </c>
      <c r="R212" s="186">
        <v>3128026.4728000001</v>
      </c>
      <c r="S212" s="187"/>
      <c r="T212" s="186">
        <v>27187.248</v>
      </c>
      <c r="U212" s="186">
        <v>514161.50400000002</v>
      </c>
      <c r="V212" s="186">
        <v>541348.75199999998</v>
      </c>
      <c r="W212" s="187"/>
      <c r="X212" s="188">
        <v>67273.345000000001</v>
      </c>
      <c r="Y212" s="188">
        <v>571371.88500000001</v>
      </c>
      <c r="Z212" s="188">
        <v>638645.23</v>
      </c>
      <c r="AA212" s="187"/>
      <c r="AB212" s="186"/>
      <c r="AC212" s="186">
        <v>6987.5</v>
      </c>
      <c r="AD212" s="186">
        <v>6987.5</v>
      </c>
      <c r="AE212" s="187"/>
      <c r="AF212" s="186"/>
      <c r="AG212" s="186">
        <v>31494.2</v>
      </c>
      <c r="AH212" s="186">
        <v>31494.2</v>
      </c>
    </row>
    <row r="213" spans="1:34">
      <c r="A213" s="181" t="s">
        <v>231</v>
      </c>
      <c r="B213" s="181" t="s">
        <v>26</v>
      </c>
      <c r="C213" s="182"/>
      <c r="D213" s="186">
        <v>1246098.9368</v>
      </c>
      <c r="E213" s="186">
        <v>6422836.4232000001</v>
      </c>
      <c r="F213" s="186">
        <v>7668935.3600000003</v>
      </c>
      <c r="H213" s="189">
        <v>154907</v>
      </c>
      <c r="I213" s="185">
        <v>75</v>
      </c>
      <c r="J213" s="198">
        <v>11618025</v>
      </c>
      <c r="K213"/>
      <c r="L213" s="183">
        <f t="shared" si="6"/>
        <v>5195188.5767999999</v>
      </c>
      <c r="P213" s="186">
        <v>224732.94</v>
      </c>
      <c r="Q213" s="186">
        <v>2405189.7379999999</v>
      </c>
      <c r="R213" s="186">
        <v>2629922.6779999998</v>
      </c>
      <c r="S213" s="187"/>
      <c r="T213" s="186">
        <v>503940.27679999999</v>
      </c>
      <c r="U213" s="186">
        <v>800792.19819999998</v>
      </c>
      <c r="V213" s="186">
        <v>1304732.4750000001</v>
      </c>
      <c r="W213" s="187"/>
      <c r="X213" s="188">
        <v>517425.72000000003</v>
      </c>
      <c r="Y213" s="188">
        <v>3094548.3829999994</v>
      </c>
      <c r="Z213" s="188">
        <v>3611974.1030000001</v>
      </c>
      <c r="AA213" s="187"/>
      <c r="AB213" s="186"/>
      <c r="AC213" s="186">
        <v>101691.90399999999</v>
      </c>
      <c r="AD213" s="186">
        <v>101691.90399999999</v>
      </c>
      <c r="AE213" s="187"/>
      <c r="AF213" s="186"/>
      <c r="AG213" s="186">
        <v>20614.2</v>
      </c>
      <c r="AH213" s="186">
        <v>20614.2</v>
      </c>
    </row>
    <row r="214" spans="1:34">
      <c r="A214" s="181" t="s">
        <v>232</v>
      </c>
      <c r="B214" s="181" t="s">
        <v>27</v>
      </c>
      <c r="C214" s="182"/>
      <c r="D214" s="186">
        <v>114356.05279999999</v>
      </c>
      <c r="E214" s="186">
        <v>2603696.8873999999</v>
      </c>
      <c r="F214" s="186">
        <v>2718052.9402000001</v>
      </c>
      <c r="H214" s="189">
        <v>40080</v>
      </c>
      <c r="I214" s="185">
        <v>75</v>
      </c>
      <c r="J214" s="198">
        <v>3006000</v>
      </c>
      <c r="K214"/>
      <c r="L214" s="183">
        <f t="shared" si="6"/>
        <v>402303.11260000011</v>
      </c>
      <c r="P214" s="186">
        <v>60164.596799999999</v>
      </c>
      <c r="Q214" s="186">
        <v>1330236.5399999998</v>
      </c>
      <c r="R214" s="186">
        <v>1390401.1367999997</v>
      </c>
      <c r="S214" s="187"/>
      <c r="T214" s="186">
        <v>4198.1239999999998</v>
      </c>
      <c r="U214" s="186">
        <v>128629.0224</v>
      </c>
      <c r="V214" s="186">
        <v>132827.1464</v>
      </c>
      <c r="W214" s="187"/>
      <c r="X214" s="188">
        <v>49993.331999999995</v>
      </c>
      <c r="Y214" s="188">
        <v>404386.89</v>
      </c>
      <c r="Z214" s="188">
        <v>454380.22200000001</v>
      </c>
      <c r="AA214" s="187"/>
      <c r="AB214" s="186"/>
      <c r="AC214" s="186"/>
      <c r="AD214" s="186"/>
      <c r="AE214" s="187"/>
      <c r="AF214" s="186"/>
      <c r="AG214" s="186">
        <v>740444.43500000006</v>
      </c>
      <c r="AH214" s="186">
        <v>740444.43500000006</v>
      </c>
    </row>
    <row r="215" spans="1:34" ht="15.75" thickBot="1">
      <c r="A215" s="181" t="s">
        <v>233</v>
      </c>
      <c r="B215" s="181" t="s">
        <v>108</v>
      </c>
      <c r="C215" s="182"/>
      <c r="D215" s="190">
        <v>275061.40840000001</v>
      </c>
      <c r="E215" s="190">
        <v>3191269.2610000004</v>
      </c>
      <c r="F215" s="190">
        <v>3466330.6694</v>
      </c>
      <c r="H215" s="189"/>
      <c r="I215" s="185"/>
      <c r="J215" s="198"/>
      <c r="K215"/>
      <c r="L215" s="183"/>
      <c r="P215" s="190">
        <v>133086.07440000001</v>
      </c>
      <c r="Q215" s="190">
        <v>2202388.4500000007</v>
      </c>
      <c r="R215" s="190">
        <v>2335474.5244000005</v>
      </c>
      <c r="S215" s="187"/>
      <c r="T215" s="190">
        <v>38028.606</v>
      </c>
      <c r="U215" s="190">
        <v>130849.60799999998</v>
      </c>
      <c r="V215" s="190">
        <v>168878.21399999998</v>
      </c>
      <c r="W215" s="187"/>
      <c r="X215" s="191">
        <v>103946.72799999999</v>
      </c>
      <c r="Y215" s="191">
        <v>415545.11799999973</v>
      </c>
      <c r="Z215" s="191">
        <v>519491.84599999967</v>
      </c>
      <c r="AA215" s="187"/>
      <c r="AB215" s="190"/>
      <c r="AC215" s="190">
        <v>2482.8199999999997</v>
      </c>
      <c r="AD215" s="190">
        <v>2482.8199999999997</v>
      </c>
      <c r="AE215" s="187"/>
      <c r="AF215" s="190"/>
      <c r="AG215" s="190">
        <v>440003.26500000001</v>
      </c>
      <c r="AH215" s="190">
        <v>440003.26500000001</v>
      </c>
    </row>
    <row r="216" spans="1:34" ht="15.75" thickBot="1">
      <c r="A216"/>
      <c r="B216" s="192" t="s">
        <v>329</v>
      </c>
      <c r="C216"/>
      <c r="D216" s="194">
        <v>6513809.1098000007</v>
      </c>
      <c r="E216" s="195">
        <v>71164168.856000006</v>
      </c>
      <c r="F216" s="196">
        <v>77677977.965800002</v>
      </c>
      <c r="H216" s="193">
        <v>1737518</v>
      </c>
      <c r="I216" s="185">
        <v>75</v>
      </c>
      <c r="J216" s="198">
        <v>130313850</v>
      </c>
      <c r="K216" s="187"/>
      <c r="L216" s="183">
        <f>SUM(J216-E216)</f>
        <v>59149681.143999994</v>
      </c>
      <c r="P216" s="194">
        <f t="shared" ref="P216:AH216" si="7">SUM(P190:P215)</f>
        <v>2048311.122</v>
      </c>
      <c r="Q216" s="195">
        <f t="shared" si="7"/>
        <v>44095273.105999999</v>
      </c>
      <c r="R216" s="196">
        <f t="shared" si="7"/>
        <v>46143584.228000008</v>
      </c>
      <c r="S216" s="187"/>
      <c r="T216" s="194">
        <f t="shared" si="7"/>
        <v>1489996.1657999998</v>
      </c>
      <c r="U216" s="195">
        <f t="shared" si="7"/>
        <v>6217000.2109999992</v>
      </c>
      <c r="V216" s="196">
        <f t="shared" si="7"/>
        <v>7706996.3767999997</v>
      </c>
      <c r="W216" s="187"/>
      <c r="X216" s="194">
        <f t="shared" si="7"/>
        <v>2975304.4520000005</v>
      </c>
      <c r="Y216" s="195">
        <f t="shared" si="7"/>
        <v>17309800.561999999</v>
      </c>
      <c r="Z216" s="196">
        <f t="shared" si="7"/>
        <v>20285105.014000002</v>
      </c>
      <c r="AA216" s="187"/>
      <c r="AB216" s="194">
        <f t="shared" si="7"/>
        <v>197.37</v>
      </c>
      <c r="AC216" s="195">
        <f t="shared" si="7"/>
        <v>594257.66199999989</v>
      </c>
      <c r="AD216" s="196">
        <f t="shared" si="7"/>
        <v>594455.03199999989</v>
      </c>
      <c r="AE216" s="187"/>
      <c r="AF216" s="194">
        <f t="shared" si="7"/>
        <v>0</v>
      </c>
      <c r="AG216" s="195">
        <f t="shared" si="7"/>
        <v>2947837.3149999995</v>
      </c>
      <c r="AH216" s="196">
        <f t="shared" si="7"/>
        <v>2947837.3149999995</v>
      </c>
    </row>
    <row r="217" spans="1:34">
      <c r="A217"/>
      <c r="B217"/>
      <c r="C217"/>
      <c r="D217"/>
      <c r="E217"/>
      <c r="F217"/>
      <c r="G217"/>
      <c r="H217"/>
      <c r="I217"/>
      <c r="J217"/>
      <c r="K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>
      <c r="A218"/>
      <c r="B218" s="207" t="s">
        <v>364</v>
      </c>
      <c r="C218"/>
      <c r="D218" s="207" t="s">
        <v>354</v>
      </c>
      <c r="E218"/>
      <c r="F218"/>
      <c r="G218"/>
      <c r="H218"/>
      <c r="I218"/>
      <c r="J218"/>
      <c r="K218"/>
      <c r="P218" s="207" t="s">
        <v>362</v>
      </c>
      <c r="Q218"/>
      <c r="R218"/>
      <c r="S218"/>
      <c r="T218" s="207" t="s">
        <v>363</v>
      </c>
      <c r="U218"/>
      <c r="V218"/>
      <c r="W218"/>
      <c r="X218" s="207" t="s">
        <v>347</v>
      </c>
      <c r="Y218"/>
      <c r="Z218"/>
      <c r="AA218"/>
      <c r="AB218" s="207" t="s">
        <v>222</v>
      </c>
      <c r="AC218"/>
      <c r="AD218"/>
      <c r="AE218"/>
      <c r="AF218" s="207" t="s">
        <v>172</v>
      </c>
      <c r="AG218"/>
      <c r="AH218"/>
    </row>
    <row r="220" spans="1:34">
      <c r="A220" s="10" t="s">
        <v>330</v>
      </c>
      <c r="B220" s="10" t="s">
        <v>331</v>
      </c>
      <c r="C220" s="17"/>
      <c r="D220" s="34" t="s">
        <v>181</v>
      </c>
      <c r="E220" s="34" t="s">
        <v>259</v>
      </c>
      <c r="F220" s="34" t="s">
        <v>2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0" t="s">
        <v>181</v>
      </c>
      <c r="Q220" s="10" t="s">
        <v>259</v>
      </c>
      <c r="R220" s="10" t="s">
        <v>2</v>
      </c>
      <c r="S220" s="17"/>
      <c r="T220" s="10" t="s">
        <v>181</v>
      </c>
      <c r="U220" s="10" t="s">
        <v>259</v>
      </c>
      <c r="V220" s="10" t="s">
        <v>2</v>
      </c>
      <c r="W220" s="17"/>
      <c r="X220" s="10" t="s">
        <v>181</v>
      </c>
      <c r="Y220" s="10" t="s">
        <v>259</v>
      </c>
      <c r="Z220" s="10" t="s">
        <v>2</v>
      </c>
      <c r="AA220" s="17"/>
      <c r="AB220" s="10" t="s">
        <v>181</v>
      </c>
      <c r="AC220" s="10" t="s">
        <v>259</v>
      </c>
      <c r="AD220" s="10" t="s">
        <v>2</v>
      </c>
      <c r="AF220" s="34" t="s">
        <v>181</v>
      </c>
      <c r="AG220" s="34" t="s">
        <v>259</v>
      </c>
      <c r="AH220" s="34" t="s">
        <v>2</v>
      </c>
    </row>
    <row r="221" spans="1:34">
      <c r="A221" s="10" t="s">
        <v>82</v>
      </c>
      <c r="B221" s="3" t="s">
        <v>3</v>
      </c>
      <c r="D221" s="209">
        <v>1</v>
      </c>
      <c r="E221" s="209">
        <v>0.99999999999999989</v>
      </c>
      <c r="F221" s="209">
        <v>0.99999999999999978</v>
      </c>
      <c r="G221" s="208"/>
      <c r="H221" s="208"/>
      <c r="I221" s="208"/>
      <c r="J221" s="208"/>
      <c r="K221" s="208"/>
      <c r="L221" s="208"/>
      <c r="M221" s="208"/>
      <c r="N221" s="208"/>
      <c r="O221" s="208"/>
      <c r="P221" s="209">
        <v>0.17141736778373537</v>
      </c>
      <c r="Q221" s="209">
        <v>0.65726080651908092</v>
      </c>
      <c r="R221" s="209">
        <v>0.64555520324905558</v>
      </c>
      <c r="S221" s="208"/>
      <c r="T221" s="209">
        <v>0</v>
      </c>
      <c r="U221" s="209">
        <v>3.3844758770213347E-2</v>
      </c>
      <c r="V221" s="209">
        <v>3.3029324646074366E-2</v>
      </c>
      <c r="W221" s="208"/>
      <c r="X221" s="209">
        <v>0.82858263221626471</v>
      </c>
      <c r="Y221" s="209">
        <v>0.30869384464341937</v>
      </c>
      <c r="Z221" s="209">
        <v>0.32121971492727686</v>
      </c>
      <c r="AA221" s="208"/>
      <c r="AB221" s="209">
        <v>0</v>
      </c>
      <c r="AC221" s="209">
        <v>2.0059006728623873E-4</v>
      </c>
      <c r="AD221" s="209">
        <v>1.9575717759306446E-4</v>
      </c>
      <c r="AE221" s="208"/>
      <c r="AF221" s="209">
        <v>0</v>
      </c>
      <c r="AG221" s="209">
        <v>0</v>
      </c>
      <c r="AH221" s="209">
        <v>0</v>
      </c>
    </row>
    <row r="222" spans="1:34">
      <c r="A222" s="10" t="s">
        <v>4</v>
      </c>
      <c r="B222" s="3" t="s">
        <v>88</v>
      </c>
      <c r="D222" s="209">
        <v>0.99999999999999989</v>
      </c>
      <c r="E222" s="209">
        <v>0.99999999999999978</v>
      </c>
      <c r="F222" s="209">
        <v>1</v>
      </c>
      <c r="G222" s="208"/>
      <c r="H222" s="208"/>
      <c r="I222" s="208"/>
      <c r="J222" s="208"/>
      <c r="K222" s="208"/>
      <c r="L222" s="208"/>
      <c r="M222" s="208"/>
      <c r="N222" s="208"/>
      <c r="O222" s="208"/>
      <c r="P222" s="209">
        <v>0.41470731498103702</v>
      </c>
      <c r="Q222" s="209">
        <v>0.51032673312170973</v>
      </c>
      <c r="R222" s="209">
        <v>0.50473811525334344</v>
      </c>
      <c r="S222" s="208"/>
      <c r="T222" s="209">
        <v>3.4095744517899922E-2</v>
      </c>
      <c r="U222" s="209">
        <v>0.21648779385130149</v>
      </c>
      <c r="V222" s="209">
        <v>0.20582762162087634</v>
      </c>
      <c r="W222" s="208"/>
      <c r="X222" s="209">
        <v>0.54930744257503994</v>
      </c>
      <c r="Y222" s="209">
        <v>0.21722203710082605</v>
      </c>
      <c r="Z222" s="209">
        <v>0.23663125822918049</v>
      </c>
      <c r="AA222" s="208"/>
      <c r="AB222" s="209">
        <v>1.8894979260230497E-3</v>
      </c>
      <c r="AC222" s="209">
        <v>3.7615534716206538E-2</v>
      </c>
      <c r="AD222" s="209">
        <v>3.5527473823827954E-2</v>
      </c>
      <c r="AE222" s="208"/>
      <c r="AF222" s="209">
        <v>0</v>
      </c>
      <c r="AG222" s="209">
        <v>1.8347901209955997E-2</v>
      </c>
      <c r="AH222" s="209">
        <v>1.7275531072771851E-2</v>
      </c>
    </row>
    <row r="223" spans="1:34">
      <c r="A223" s="10" t="s">
        <v>5</v>
      </c>
      <c r="B223" s="3" t="s">
        <v>89</v>
      </c>
      <c r="D223" s="209">
        <v>0.99999999999999989</v>
      </c>
      <c r="E223" s="209">
        <v>1</v>
      </c>
      <c r="F223" s="209">
        <v>1.0000000000000002</v>
      </c>
      <c r="G223" s="208"/>
      <c r="H223" s="208"/>
      <c r="I223" s="208"/>
      <c r="J223" s="208"/>
      <c r="K223" s="208"/>
      <c r="L223" s="208"/>
      <c r="M223" s="208"/>
      <c r="N223" s="208"/>
      <c r="O223" s="208"/>
      <c r="P223" s="209">
        <v>0.47264264688925273</v>
      </c>
      <c r="Q223" s="209">
        <v>0.74575919225273846</v>
      </c>
      <c r="R223" s="209">
        <v>0.73367955642346516</v>
      </c>
      <c r="S223" s="208"/>
      <c r="T223" s="209">
        <v>2.5363418992049407E-2</v>
      </c>
      <c r="U223" s="209">
        <v>3.7230921717434216E-2</v>
      </c>
      <c r="V223" s="209">
        <v>3.6706035497396663E-2</v>
      </c>
      <c r="W223" s="208"/>
      <c r="X223" s="209">
        <v>0.50199393411869775</v>
      </c>
      <c r="Y223" s="209">
        <v>0.17526626228771658</v>
      </c>
      <c r="Z223" s="209">
        <v>0.18971705759128177</v>
      </c>
      <c r="AA223" s="208"/>
      <c r="AB223" s="209">
        <v>0</v>
      </c>
      <c r="AC223" s="209">
        <v>3.5518672950062957E-4</v>
      </c>
      <c r="AD223" s="209">
        <v>3.3947722227158918E-4</v>
      </c>
      <c r="AE223" s="208"/>
      <c r="AF223" s="209">
        <v>0</v>
      </c>
      <c r="AG223" s="209">
        <v>4.1388437012610149E-2</v>
      </c>
      <c r="AH223" s="209">
        <v>3.9557873265584999E-2</v>
      </c>
    </row>
    <row r="224" spans="1:34">
      <c r="A224" s="10" t="s">
        <v>6</v>
      </c>
      <c r="B224" s="3" t="s">
        <v>90</v>
      </c>
      <c r="D224" s="209">
        <v>1</v>
      </c>
      <c r="E224" s="209">
        <v>1</v>
      </c>
      <c r="F224" s="209">
        <v>1</v>
      </c>
      <c r="G224" s="208"/>
      <c r="H224" s="208"/>
      <c r="I224" s="208"/>
      <c r="J224" s="208"/>
      <c r="K224" s="208"/>
      <c r="L224" s="208"/>
      <c r="M224" s="208"/>
      <c r="N224" s="208"/>
      <c r="O224" s="208"/>
      <c r="P224" s="209">
        <v>0.34631585442414997</v>
      </c>
      <c r="Q224" s="209">
        <v>0.73457103140956725</v>
      </c>
      <c r="R224" s="209">
        <v>0.71825584093793826</v>
      </c>
      <c r="S224" s="208"/>
      <c r="T224" s="209">
        <v>0.23961357308027945</v>
      </c>
      <c r="U224" s="209">
        <v>9.1627005720475108E-2</v>
      </c>
      <c r="V224" s="209">
        <v>9.7845671115910277E-2</v>
      </c>
      <c r="W224" s="208"/>
      <c r="X224" s="209">
        <v>0.41407057249557061</v>
      </c>
      <c r="Y224" s="209">
        <v>9.4825792234298947E-2</v>
      </c>
      <c r="Z224" s="209">
        <v>0.10824104000376179</v>
      </c>
      <c r="AA224" s="208"/>
      <c r="AB224" s="209">
        <v>0</v>
      </c>
      <c r="AC224" s="209">
        <v>2.8493103162434291E-2</v>
      </c>
      <c r="AD224" s="209">
        <v>2.7295771013942805E-2</v>
      </c>
      <c r="AE224" s="208"/>
      <c r="AF224" s="209">
        <v>0</v>
      </c>
      <c r="AG224" s="209">
        <v>5.0483067473224348E-2</v>
      </c>
      <c r="AH224" s="209">
        <v>4.8361676928446902E-2</v>
      </c>
    </row>
    <row r="225" spans="1:34">
      <c r="A225" s="10" t="s">
        <v>7</v>
      </c>
      <c r="B225" s="3" t="s">
        <v>91</v>
      </c>
      <c r="D225" s="209">
        <v>1</v>
      </c>
      <c r="E225" s="209">
        <v>0.99999999999999989</v>
      </c>
      <c r="F225" s="209">
        <v>0.99999999999999989</v>
      </c>
      <c r="G225" s="208"/>
      <c r="H225" s="208"/>
      <c r="I225" s="208"/>
      <c r="J225" s="208"/>
      <c r="K225" s="208"/>
      <c r="L225" s="208"/>
      <c r="M225" s="208"/>
      <c r="N225" s="208"/>
      <c r="O225" s="208"/>
      <c r="P225" s="209">
        <v>0.52962115847455749</v>
      </c>
      <c r="Q225" s="209">
        <v>0.57031071894570762</v>
      </c>
      <c r="R225" s="209">
        <v>0.56749664337886907</v>
      </c>
      <c r="S225" s="208"/>
      <c r="T225" s="209">
        <v>0</v>
      </c>
      <c r="U225" s="209">
        <v>0.13026882102317056</v>
      </c>
      <c r="V225" s="209">
        <v>0.12125947557639234</v>
      </c>
      <c r="W225" s="208"/>
      <c r="X225" s="209">
        <v>0.47037884152544251</v>
      </c>
      <c r="Y225" s="209">
        <v>0.28693396956204253</v>
      </c>
      <c r="Z225" s="209">
        <v>0.29962095182669585</v>
      </c>
      <c r="AA225" s="208"/>
      <c r="AB225" s="209">
        <v>0</v>
      </c>
      <c r="AC225" s="209">
        <v>0</v>
      </c>
      <c r="AD225" s="209">
        <v>0</v>
      </c>
      <c r="AE225" s="208"/>
      <c r="AF225" s="209">
        <v>0</v>
      </c>
      <c r="AG225" s="209">
        <v>1.2486490469079242E-2</v>
      </c>
      <c r="AH225" s="209">
        <v>1.1622929218042593E-2</v>
      </c>
    </row>
    <row r="226" spans="1:34">
      <c r="A226" s="10" t="s">
        <v>8</v>
      </c>
      <c r="B226" s="3" t="s">
        <v>92</v>
      </c>
      <c r="D226" s="209">
        <v>1</v>
      </c>
      <c r="E226" s="209">
        <v>0.99999999999999989</v>
      </c>
      <c r="F226" s="209">
        <v>0.99999999999999989</v>
      </c>
      <c r="G226" s="208"/>
      <c r="H226" s="208"/>
      <c r="I226" s="208"/>
      <c r="J226" s="208"/>
      <c r="K226" s="208"/>
      <c r="L226" s="208"/>
      <c r="M226" s="208"/>
      <c r="N226" s="208"/>
      <c r="O226" s="208"/>
      <c r="P226" s="209">
        <v>0.56140734539267834</v>
      </c>
      <c r="Q226" s="209">
        <v>0.52733316507000094</v>
      </c>
      <c r="R226" s="209">
        <v>0.52939894225576045</v>
      </c>
      <c r="S226" s="208"/>
      <c r="T226" s="209">
        <v>3.9622882701501529E-2</v>
      </c>
      <c r="U226" s="209">
        <v>0.19316999372960833</v>
      </c>
      <c r="V226" s="209">
        <v>0.18386106491907317</v>
      </c>
      <c r="W226" s="208"/>
      <c r="X226" s="209">
        <v>0.39896977190582017</v>
      </c>
      <c r="Y226" s="209">
        <v>0.21663629554231992</v>
      </c>
      <c r="Z226" s="209">
        <v>0.22769042309887497</v>
      </c>
      <c r="AA226" s="208"/>
      <c r="AB226" s="209">
        <v>0</v>
      </c>
      <c r="AC226" s="209">
        <v>1.3911290935845035E-2</v>
      </c>
      <c r="AD226" s="209">
        <v>1.3067906673403787E-2</v>
      </c>
      <c r="AE226" s="208"/>
      <c r="AF226" s="209">
        <v>0</v>
      </c>
      <c r="AG226" s="209">
        <v>4.8949254722225694E-2</v>
      </c>
      <c r="AH226" s="209">
        <v>4.5981663052887541E-2</v>
      </c>
    </row>
    <row r="227" spans="1:34">
      <c r="A227" s="10" t="s">
        <v>9</v>
      </c>
      <c r="B227" s="3" t="s">
        <v>93</v>
      </c>
      <c r="D227" s="209">
        <v>1</v>
      </c>
      <c r="E227" s="209">
        <v>0.99999999999999989</v>
      </c>
      <c r="F227" s="209">
        <v>0.99999999999999978</v>
      </c>
      <c r="G227" s="208"/>
      <c r="H227" s="208"/>
      <c r="I227" s="208"/>
      <c r="J227" s="208"/>
      <c r="K227" s="208"/>
      <c r="L227" s="208"/>
      <c r="M227" s="208"/>
      <c r="N227" s="208"/>
      <c r="O227" s="208"/>
      <c r="P227" s="209">
        <v>0.2397763120345455</v>
      </c>
      <c r="Q227" s="209">
        <v>0.53383787443852637</v>
      </c>
      <c r="R227" s="209">
        <v>0.51856508119761657</v>
      </c>
      <c r="S227" s="208"/>
      <c r="T227" s="209">
        <v>2.9401251553222381E-2</v>
      </c>
      <c r="U227" s="209">
        <v>0.11021329616805677</v>
      </c>
      <c r="V227" s="209">
        <v>0.10601612861345482</v>
      </c>
      <c r="W227" s="208"/>
      <c r="X227" s="209">
        <v>0.7308224364122321</v>
      </c>
      <c r="Y227" s="209">
        <v>0.34161411002805325</v>
      </c>
      <c r="Z227" s="209">
        <v>0.36182857888930425</v>
      </c>
      <c r="AA227" s="208"/>
      <c r="AB227" s="209">
        <v>0</v>
      </c>
      <c r="AC227" s="209">
        <v>1.1808918456817207E-3</v>
      </c>
      <c r="AD227" s="209">
        <v>1.1195593925330289E-3</v>
      </c>
      <c r="AE227" s="208"/>
      <c r="AF227" s="209">
        <v>0</v>
      </c>
      <c r="AG227" s="209">
        <v>1.3153827519681735E-2</v>
      </c>
      <c r="AH227" s="209">
        <v>1.2470651907091136E-2</v>
      </c>
    </row>
    <row r="228" spans="1:34">
      <c r="A228" s="10" t="s">
        <v>11</v>
      </c>
      <c r="B228" s="3" t="s">
        <v>94</v>
      </c>
      <c r="D228" s="209">
        <v>1</v>
      </c>
      <c r="E228" s="209">
        <v>0.99999999999999989</v>
      </c>
      <c r="F228" s="209">
        <v>1</v>
      </c>
      <c r="G228" s="208"/>
      <c r="H228" s="208"/>
      <c r="I228" s="208"/>
      <c r="J228" s="208"/>
      <c r="K228" s="208"/>
      <c r="L228" s="208"/>
      <c r="M228" s="208"/>
      <c r="N228" s="208"/>
      <c r="O228" s="208"/>
      <c r="P228" s="209">
        <v>0.34383149188449658</v>
      </c>
      <c r="Q228" s="209">
        <v>0.75331350182047996</v>
      </c>
      <c r="R228" s="209">
        <v>0.73590372379351432</v>
      </c>
      <c r="S228" s="208"/>
      <c r="T228" s="209">
        <v>0</v>
      </c>
      <c r="U228" s="209">
        <v>1.5270952511971981E-2</v>
      </c>
      <c r="V228" s="209">
        <v>1.4621683711285647E-2</v>
      </c>
      <c r="W228" s="208"/>
      <c r="X228" s="209">
        <v>0.65616850811550353</v>
      </c>
      <c r="Y228" s="209">
        <v>0.23128090189989089</v>
      </c>
      <c r="Z228" s="209">
        <v>0.24934567332117771</v>
      </c>
      <c r="AA228" s="208"/>
      <c r="AB228" s="209">
        <v>0</v>
      </c>
      <c r="AC228" s="209">
        <v>1.3464376765708562E-4</v>
      </c>
      <c r="AD228" s="209">
        <v>1.2891917402233554E-4</v>
      </c>
      <c r="AE228" s="208"/>
      <c r="AF228" s="209">
        <v>0</v>
      </c>
      <c r="AG228" s="209">
        <v>0</v>
      </c>
      <c r="AH228" s="209">
        <v>0</v>
      </c>
    </row>
    <row r="229" spans="1:34">
      <c r="A229" s="10" t="s">
        <v>12</v>
      </c>
      <c r="B229" s="3" t="s">
        <v>95</v>
      </c>
      <c r="D229" s="209">
        <v>1</v>
      </c>
      <c r="E229" s="209">
        <v>0.99999999999999989</v>
      </c>
      <c r="F229" s="209">
        <v>1</v>
      </c>
      <c r="G229" s="208"/>
      <c r="H229" s="208"/>
      <c r="I229" s="208"/>
      <c r="J229" s="208"/>
      <c r="K229" s="208"/>
      <c r="L229" s="208"/>
      <c r="M229" s="208"/>
      <c r="N229" s="208"/>
      <c r="O229" s="208"/>
      <c r="P229" s="209">
        <v>0.37658329832121418</v>
      </c>
      <c r="Q229" s="209">
        <v>0.76103550770682626</v>
      </c>
      <c r="R229" s="209">
        <v>0.73002718862773852</v>
      </c>
      <c r="S229" s="208"/>
      <c r="T229" s="209">
        <v>0</v>
      </c>
      <c r="U229" s="209">
        <v>4.4424798583768245E-3</v>
      </c>
      <c r="V229" s="209">
        <v>4.0841678768405183E-3</v>
      </c>
      <c r="W229" s="208"/>
      <c r="X229" s="209">
        <v>0.62341670167878582</v>
      </c>
      <c r="Y229" s="209">
        <v>0.16923751111917243</v>
      </c>
      <c r="Z229" s="209">
        <v>0.20586971901429879</v>
      </c>
      <c r="AA229" s="208"/>
      <c r="AB229" s="209">
        <v>0</v>
      </c>
      <c r="AC229" s="209">
        <v>2.4179056250895952E-4</v>
      </c>
      <c r="AD229" s="209">
        <v>2.2228873957868777E-4</v>
      </c>
      <c r="AE229" s="208"/>
      <c r="AF229" s="209">
        <v>0</v>
      </c>
      <c r="AG229" s="209">
        <v>6.5042710753115435E-2</v>
      </c>
      <c r="AH229" s="209">
        <v>5.9796635741543647E-2</v>
      </c>
    </row>
    <row r="230" spans="1:34">
      <c r="A230" s="10" t="s">
        <v>13</v>
      </c>
      <c r="B230" s="3" t="s">
        <v>96</v>
      </c>
      <c r="D230" s="209">
        <v>1</v>
      </c>
      <c r="E230" s="209">
        <v>1</v>
      </c>
      <c r="F230" s="209">
        <v>1</v>
      </c>
      <c r="G230" s="208"/>
      <c r="H230" s="208"/>
      <c r="I230" s="208"/>
      <c r="J230" s="208"/>
      <c r="K230" s="208"/>
      <c r="L230" s="208"/>
      <c r="M230" s="208"/>
      <c r="N230" s="208"/>
      <c r="O230" s="208"/>
      <c r="P230" s="209">
        <v>0.18911923712058198</v>
      </c>
      <c r="Q230" s="209">
        <v>0.56382443765242984</v>
      </c>
      <c r="R230" s="209">
        <v>0.46519872501086834</v>
      </c>
      <c r="S230" s="208"/>
      <c r="T230" s="209">
        <v>0.49273808191275598</v>
      </c>
      <c r="U230" s="209">
        <v>3.5387219909601184E-2</v>
      </c>
      <c r="V230" s="209">
        <v>0.1557659993561378</v>
      </c>
      <c r="W230" s="208"/>
      <c r="X230" s="209">
        <v>0.31814268096666204</v>
      </c>
      <c r="Y230" s="209">
        <v>0.37140406648082885</v>
      </c>
      <c r="Z230" s="209">
        <v>0.35738520019566455</v>
      </c>
      <c r="AA230" s="208"/>
      <c r="AB230" s="209">
        <v>0</v>
      </c>
      <c r="AC230" s="209">
        <v>3.072747922229458E-3</v>
      </c>
      <c r="AD230" s="209">
        <v>2.2639735759764227E-3</v>
      </c>
      <c r="AE230" s="208"/>
      <c r="AF230" s="209">
        <v>0</v>
      </c>
      <c r="AG230" s="209">
        <v>2.6311528034910756E-2</v>
      </c>
      <c r="AH230" s="209">
        <v>1.9386101861352919E-2</v>
      </c>
    </row>
    <row r="231" spans="1:34">
      <c r="A231" s="10" t="s">
        <v>14</v>
      </c>
      <c r="B231" s="3" t="s">
        <v>97</v>
      </c>
      <c r="D231" s="209">
        <v>1</v>
      </c>
      <c r="E231" s="209">
        <v>1</v>
      </c>
      <c r="F231" s="209">
        <v>1.0000000000000002</v>
      </c>
      <c r="G231" s="208"/>
      <c r="H231" s="208"/>
      <c r="I231" s="208"/>
      <c r="J231" s="208"/>
      <c r="K231" s="208"/>
      <c r="L231" s="208"/>
      <c r="M231" s="208"/>
      <c r="N231" s="208"/>
      <c r="O231" s="208"/>
      <c r="P231" s="209">
        <v>0.5566763814673914</v>
      </c>
      <c r="Q231" s="209">
        <v>0.62451477244550346</v>
      </c>
      <c r="R231" s="209">
        <v>0.61873544890325438</v>
      </c>
      <c r="S231" s="208"/>
      <c r="T231" s="209">
        <v>0</v>
      </c>
      <c r="U231" s="209">
        <v>1.2982698047774639E-2</v>
      </c>
      <c r="V231" s="209">
        <v>1.1876669272805226E-2</v>
      </c>
      <c r="W231" s="208"/>
      <c r="X231" s="209">
        <v>0.44332361853260871</v>
      </c>
      <c r="Y231" s="209">
        <v>0.29071827019789587</v>
      </c>
      <c r="Z231" s="209">
        <v>0.30371910452765638</v>
      </c>
      <c r="AA231" s="208"/>
      <c r="AB231" s="209">
        <v>0</v>
      </c>
      <c r="AC231" s="209">
        <v>2.0402980461167158E-4</v>
      </c>
      <c r="AD231" s="209">
        <v>1.8664799121498888E-4</v>
      </c>
      <c r="AE231" s="208"/>
      <c r="AF231" s="209">
        <v>0</v>
      </c>
      <c r="AG231" s="209">
        <v>7.1580229504214332E-2</v>
      </c>
      <c r="AH231" s="209">
        <v>6.5482129305069206E-2</v>
      </c>
    </row>
    <row r="232" spans="1:34">
      <c r="A232" s="10" t="s">
        <v>15</v>
      </c>
      <c r="B232" s="3" t="s">
        <v>98</v>
      </c>
      <c r="D232" s="209">
        <v>1.0000000000000002</v>
      </c>
      <c r="E232" s="209">
        <v>0.99999999999999989</v>
      </c>
      <c r="F232" s="209">
        <v>0.99999999999999989</v>
      </c>
      <c r="G232" s="208"/>
      <c r="H232" s="208"/>
      <c r="I232" s="208"/>
      <c r="J232" s="208"/>
      <c r="K232" s="208"/>
      <c r="L232" s="208"/>
      <c r="M232" s="208"/>
      <c r="N232" s="208"/>
      <c r="O232" s="208"/>
      <c r="P232" s="209">
        <v>0.41696280962664317</v>
      </c>
      <c r="Q232" s="209">
        <v>0.60289697554394206</v>
      </c>
      <c r="R232" s="209">
        <v>0.58689041783249174</v>
      </c>
      <c r="S232" s="208"/>
      <c r="T232" s="209">
        <v>0.19866313389893067</v>
      </c>
      <c r="U232" s="209">
        <v>6.0586768673397767E-2</v>
      </c>
      <c r="V232" s="209">
        <v>7.2473380785089053E-2</v>
      </c>
      <c r="W232" s="208"/>
      <c r="X232" s="209">
        <v>0.38437405647442635</v>
      </c>
      <c r="Y232" s="209">
        <v>0.24161698877522364</v>
      </c>
      <c r="Z232" s="209">
        <v>0.25390654960752956</v>
      </c>
      <c r="AA232" s="208"/>
      <c r="AB232" s="209">
        <v>0</v>
      </c>
      <c r="AC232" s="209">
        <v>6.7890301647308452E-5</v>
      </c>
      <c r="AD232" s="209">
        <v>6.2045813486650796E-5</v>
      </c>
      <c r="AE232" s="208"/>
      <c r="AF232" s="209">
        <v>0</v>
      </c>
      <c r="AG232" s="209">
        <v>9.4831376705789117E-2</v>
      </c>
      <c r="AH232" s="209">
        <v>8.666760596140291E-2</v>
      </c>
    </row>
    <row r="233" spans="1:34">
      <c r="A233" s="10" t="s">
        <v>16</v>
      </c>
      <c r="B233" s="3" t="s">
        <v>99</v>
      </c>
      <c r="D233" s="209">
        <v>1</v>
      </c>
      <c r="E233" s="209">
        <v>0.99999999999999978</v>
      </c>
      <c r="F233" s="209">
        <v>0.99999999999999989</v>
      </c>
      <c r="G233" s="208"/>
      <c r="H233" s="208"/>
      <c r="I233" s="208"/>
      <c r="J233" s="208"/>
      <c r="K233" s="208"/>
      <c r="L233" s="208"/>
      <c r="M233" s="208"/>
      <c r="N233" s="208"/>
      <c r="O233" s="208"/>
      <c r="P233" s="209">
        <v>0.34373151374494748</v>
      </c>
      <c r="Q233" s="209">
        <v>0.74308376704765511</v>
      </c>
      <c r="R233" s="209">
        <v>0.72512002205213255</v>
      </c>
      <c r="S233" s="208"/>
      <c r="T233" s="209">
        <v>0.12814879925130512</v>
      </c>
      <c r="U233" s="209">
        <v>0.10065719533816984</v>
      </c>
      <c r="V233" s="209">
        <v>0.10189382830600523</v>
      </c>
      <c r="W233" s="208"/>
      <c r="X233" s="209">
        <v>0.52811968700374734</v>
      </c>
      <c r="Y233" s="209">
        <v>0.14363516443797597</v>
      </c>
      <c r="Z233" s="209">
        <v>0.16093012611898955</v>
      </c>
      <c r="AA233" s="208"/>
      <c r="AB233" s="209">
        <v>0</v>
      </c>
      <c r="AC233" s="209">
        <v>2.5154359287429687E-3</v>
      </c>
      <c r="AD233" s="209">
        <v>2.4022860736894083E-3</v>
      </c>
      <c r="AE233" s="208"/>
      <c r="AF233" s="209">
        <v>0</v>
      </c>
      <c r="AG233" s="209">
        <v>1.0108437247455948E-2</v>
      </c>
      <c r="AH233" s="209">
        <v>9.6537374491831203E-3</v>
      </c>
    </row>
    <row r="234" spans="1:34">
      <c r="A234" s="10" t="s">
        <v>17</v>
      </c>
      <c r="B234" s="3" t="s">
        <v>100</v>
      </c>
      <c r="D234" s="209">
        <v>1</v>
      </c>
      <c r="E234" s="209">
        <v>1</v>
      </c>
      <c r="F234" s="209">
        <v>0.99999999999999989</v>
      </c>
      <c r="G234" s="208"/>
      <c r="H234" s="208"/>
      <c r="I234" s="208"/>
      <c r="J234" s="208"/>
      <c r="K234" s="208"/>
      <c r="L234" s="208"/>
      <c r="M234" s="208"/>
      <c r="N234" s="208"/>
      <c r="O234" s="208"/>
      <c r="P234" s="209">
        <v>0.34073041479095162</v>
      </c>
      <c r="Q234" s="209">
        <v>0.78865375781589708</v>
      </c>
      <c r="R234" s="209">
        <v>0.75717930130364153</v>
      </c>
      <c r="S234" s="208"/>
      <c r="T234" s="209">
        <v>0.17454743845881707</v>
      </c>
      <c r="U234" s="209">
        <v>2.5307608386338002E-2</v>
      </c>
      <c r="V234" s="209">
        <v>3.5794319147583256E-2</v>
      </c>
      <c r="W234" s="208"/>
      <c r="X234" s="209">
        <v>0.48472214675023134</v>
      </c>
      <c r="Y234" s="209">
        <v>0.1686632892736806</v>
      </c>
      <c r="Z234" s="209">
        <v>0.19087195716265209</v>
      </c>
      <c r="AA234" s="208"/>
      <c r="AB234" s="209">
        <v>0</v>
      </c>
      <c r="AC234" s="209">
        <v>3.9496258189641959E-3</v>
      </c>
      <c r="AD234" s="209">
        <v>3.6720954602221041E-3</v>
      </c>
      <c r="AE234" s="208"/>
      <c r="AF234" s="209">
        <v>0</v>
      </c>
      <c r="AG234" s="209">
        <v>1.3425718705120172E-2</v>
      </c>
      <c r="AH234" s="209">
        <v>1.248232692590105E-2</v>
      </c>
    </row>
    <row r="235" spans="1:34">
      <c r="A235" s="10" t="s">
        <v>18</v>
      </c>
      <c r="B235" s="3" t="s">
        <v>101</v>
      </c>
      <c r="D235" s="209">
        <v>1</v>
      </c>
      <c r="E235" s="209">
        <v>1</v>
      </c>
      <c r="F235" s="209">
        <v>1</v>
      </c>
      <c r="G235" s="208"/>
      <c r="H235" s="208"/>
      <c r="I235" s="208"/>
      <c r="J235" s="208"/>
      <c r="K235" s="208"/>
      <c r="L235" s="208"/>
      <c r="M235" s="208"/>
      <c r="N235" s="208"/>
      <c r="O235" s="208"/>
      <c r="P235" s="209">
        <v>0.12545940245114406</v>
      </c>
      <c r="Q235" s="209">
        <v>0.57511346383505901</v>
      </c>
      <c r="R235" s="209">
        <v>0.55235713285389565</v>
      </c>
      <c r="S235" s="208"/>
      <c r="T235" s="209">
        <v>0.13028833283436878</v>
      </c>
      <c r="U235" s="209">
        <v>2.7461361291244525E-2</v>
      </c>
      <c r="V235" s="209">
        <v>3.2665283148470101E-2</v>
      </c>
      <c r="W235" s="208"/>
      <c r="X235" s="209">
        <v>0.74425226471448724</v>
      </c>
      <c r="Y235" s="209">
        <v>0.3223197127994919</v>
      </c>
      <c r="Z235" s="209">
        <v>0.3436730989416148</v>
      </c>
      <c r="AA235" s="208"/>
      <c r="AB235" s="209">
        <v>0</v>
      </c>
      <c r="AC235" s="209">
        <v>2.8739101946886475E-3</v>
      </c>
      <c r="AD235" s="209">
        <v>2.7284658248564434E-3</v>
      </c>
      <c r="AE235" s="208"/>
      <c r="AF235" s="209">
        <v>0</v>
      </c>
      <c r="AG235" s="209">
        <v>7.2231551879515909E-2</v>
      </c>
      <c r="AH235" s="209">
        <v>6.8576019231163104E-2</v>
      </c>
    </row>
    <row r="236" spans="1:34">
      <c r="A236" s="10" t="s">
        <v>19</v>
      </c>
      <c r="B236" s="3" t="s">
        <v>102</v>
      </c>
      <c r="D236" s="209">
        <v>1</v>
      </c>
      <c r="E236" s="209">
        <v>1</v>
      </c>
      <c r="F236" s="209">
        <v>0.99999999999999989</v>
      </c>
      <c r="G236" s="208"/>
      <c r="H236" s="208"/>
      <c r="I236" s="208"/>
      <c r="J236" s="208"/>
      <c r="K236" s="208"/>
      <c r="L236" s="208"/>
      <c r="M236" s="208"/>
      <c r="N236" s="208"/>
      <c r="O236" s="208"/>
      <c r="P236" s="209">
        <v>0.17025046101565</v>
      </c>
      <c r="Q236" s="209">
        <v>0.52567738473574099</v>
      </c>
      <c r="R236" s="209">
        <v>0.46772780042125528</v>
      </c>
      <c r="S236" s="208"/>
      <c r="T236" s="209">
        <v>0.27866576333010185</v>
      </c>
      <c r="U236" s="209">
        <v>6.2429458288409852E-2</v>
      </c>
      <c r="V236" s="209">
        <v>9.7685099194034439E-2</v>
      </c>
      <c r="W236" s="208"/>
      <c r="X236" s="209">
        <v>0.55108377565424815</v>
      </c>
      <c r="Y236" s="209">
        <v>0.39005987964542393</v>
      </c>
      <c r="Z236" s="209">
        <v>0.4163135684226954</v>
      </c>
      <c r="AA236" s="208"/>
      <c r="AB236" s="209">
        <v>0</v>
      </c>
      <c r="AC236" s="209">
        <v>1.8857152280393089E-2</v>
      </c>
      <c r="AD236" s="209">
        <v>1.5782640860250031E-2</v>
      </c>
      <c r="AE236" s="208"/>
      <c r="AF236" s="209">
        <v>0</v>
      </c>
      <c r="AG236" s="209">
        <v>2.9761250500322479E-3</v>
      </c>
      <c r="AH236" s="209">
        <v>2.4908911017646768E-3</v>
      </c>
    </row>
    <row r="237" spans="1:34">
      <c r="A237" s="10" t="s">
        <v>20</v>
      </c>
      <c r="B237" s="3" t="s">
        <v>103</v>
      </c>
      <c r="D237" s="209">
        <v>1</v>
      </c>
      <c r="E237" s="209">
        <v>1</v>
      </c>
      <c r="F237" s="209">
        <v>1</v>
      </c>
      <c r="G237" s="208"/>
      <c r="H237" s="208"/>
      <c r="I237" s="208"/>
      <c r="J237" s="208"/>
      <c r="K237" s="208"/>
      <c r="L237" s="208"/>
      <c r="M237" s="208"/>
      <c r="N237" s="208"/>
      <c r="O237" s="208"/>
      <c r="P237" s="209">
        <v>0.61458654126174217</v>
      </c>
      <c r="Q237" s="209">
        <v>0.57355408042696365</v>
      </c>
      <c r="R237" s="209">
        <v>0.57765035865659287</v>
      </c>
      <c r="S237" s="208"/>
      <c r="T237" s="209">
        <v>5.3320965938005511E-2</v>
      </c>
      <c r="U237" s="209">
        <v>0.10774880389218289</v>
      </c>
      <c r="V237" s="209">
        <v>0.1023152626625885</v>
      </c>
      <c r="W237" s="208"/>
      <c r="X237" s="209">
        <v>0.33209249280025227</v>
      </c>
      <c r="Y237" s="209">
        <v>0.31851325144188786</v>
      </c>
      <c r="Z237" s="209">
        <v>0.31986886964317307</v>
      </c>
      <c r="AA237" s="208"/>
      <c r="AB237" s="209">
        <v>0</v>
      </c>
      <c r="AC237" s="209">
        <v>1.8386423896564759E-4</v>
      </c>
      <c r="AD237" s="209">
        <v>1.6550903764552674E-4</v>
      </c>
      <c r="AE237" s="208"/>
      <c r="AF237" s="209">
        <v>0</v>
      </c>
      <c r="AG237" s="209">
        <v>0</v>
      </c>
      <c r="AH237" s="209">
        <v>0</v>
      </c>
    </row>
    <row r="238" spans="1:34">
      <c r="A238" s="10" t="s">
        <v>21</v>
      </c>
      <c r="B238" s="3" t="s">
        <v>104</v>
      </c>
      <c r="D238" s="209">
        <v>0.99999999999999978</v>
      </c>
      <c r="E238" s="209">
        <v>1</v>
      </c>
      <c r="F238" s="209">
        <v>1</v>
      </c>
      <c r="G238" s="208"/>
      <c r="H238" s="208"/>
      <c r="I238" s="208"/>
      <c r="J238" s="208"/>
      <c r="K238" s="208"/>
      <c r="L238" s="208"/>
      <c r="M238" s="208"/>
      <c r="N238" s="208"/>
      <c r="O238" s="208"/>
      <c r="P238" s="209">
        <v>0.52609293394568546</v>
      </c>
      <c r="Q238" s="209">
        <v>0.69526995192867946</v>
      </c>
      <c r="R238" s="209">
        <v>0.68039946147442487</v>
      </c>
      <c r="S238" s="208"/>
      <c r="T238" s="209">
        <v>0.12772225282508193</v>
      </c>
      <c r="U238" s="209">
        <v>0.10157098338732246</v>
      </c>
      <c r="V238" s="209">
        <v>0.10386965378107496</v>
      </c>
      <c r="W238" s="208"/>
      <c r="X238" s="209">
        <v>0.34618481322923245</v>
      </c>
      <c r="Y238" s="209">
        <v>0.18550245257465714</v>
      </c>
      <c r="Z238" s="209">
        <v>0.19962627115692555</v>
      </c>
      <c r="AA238" s="208"/>
      <c r="AB238" s="209">
        <v>0</v>
      </c>
      <c r="AC238" s="209">
        <v>0</v>
      </c>
      <c r="AD238" s="209">
        <v>0</v>
      </c>
      <c r="AE238" s="208"/>
      <c r="AF238" s="209">
        <v>0</v>
      </c>
      <c r="AG238" s="209">
        <v>1.7656612109340875E-2</v>
      </c>
      <c r="AH238" s="209">
        <v>1.6104613587574614E-2</v>
      </c>
    </row>
    <row r="239" spans="1:34">
      <c r="A239" s="10" t="s">
        <v>22</v>
      </c>
      <c r="B239" s="3" t="s">
        <v>105</v>
      </c>
      <c r="D239" s="209">
        <v>1</v>
      </c>
      <c r="E239" s="209">
        <v>0.99999999999999989</v>
      </c>
      <c r="F239" s="209">
        <v>1.0000000000000002</v>
      </c>
      <c r="G239" s="208"/>
      <c r="H239" s="208"/>
      <c r="I239" s="208"/>
      <c r="J239" s="208"/>
      <c r="K239" s="208"/>
      <c r="L239" s="208"/>
      <c r="M239" s="208"/>
      <c r="N239" s="208"/>
      <c r="O239" s="208"/>
      <c r="P239" s="209">
        <v>0.16223460276398807</v>
      </c>
      <c r="Q239" s="209">
        <v>0.55378482877516233</v>
      </c>
      <c r="R239" s="209">
        <v>0.5180675507206991</v>
      </c>
      <c r="S239" s="208"/>
      <c r="T239" s="209">
        <v>0.18241114790305715</v>
      </c>
      <c r="U239" s="209">
        <v>3.7812445612233986E-2</v>
      </c>
      <c r="V239" s="209">
        <v>5.1002763770519259E-2</v>
      </c>
      <c r="W239" s="208"/>
      <c r="X239" s="209">
        <v>0.65535424933295472</v>
      </c>
      <c r="Y239" s="209">
        <v>0.39803007671738322</v>
      </c>
      <c r="Z239" s="209">
        <v>0.42150323140580076</v>
      </c>
      <c r="AA239" s="208"/>
      <c r="AB239" s="209">
        <v>0</v>
      </c>
      <c r="AC239" s="209">
        <v>1.0372648895220422E-2</v>
      </c>
      <c r="AD239" s="209">
        <v>9.4264541029810828E-3</v>
      </c>
      <c r="AE239" s="208"/>
      <c r="AF239" s="209">
        <v>0</v>
      </c>
      <c r="AG239" s="209">
        <v>0</v>
      </c>
      <c r="AH239" s="209">
        <v>0</v>
      </c>
    </row>
    <row r="240" spans="1:34">
      <c r="A240" s="10" t="s">
        <v>23</v>
      </c>
      <c r="B240" s="3" t="s">
        <v>106</v>
      </c>
      <c r="D240" s="209">
        <v>1</v>
      </c>
      <c r="E240" s="209">
        <v>1.0000000000000002</v>
      </c>
      <c r="F240" s="209">
        <v>1</v>
      </c>
      <c r="G240" s="208"/>
      <c r="H240" s="208"/>
      <c r="I240" s="208"/>
      <c r="J240" s="208"/>
      <c r="K240" s="208"/>
      <c r="L240" s="208"/>
      <c r="M240" s="208"/>
      <c r="N240" s="208"/>
      <c r="O240" s="208"/>
      <c r="P240" s="209">
        <v>0.33113116939139076</v>
      </c>
      <c r="Q240" s="209">
        <v>0.62155276904387602</v>
      </c>
      <c r="R240" s="209">
        <v>0.61446299784624558</v>
      </c>
      <c r="S240" s="208"/>
      <c r="T240" s="209">
        <v>2.0046140465786344E-2</v>
      </c>
      <c r="U240" s="209">
        <v>0.15220646903738766</v>
      </c>
      <c r="V240" s="209">
        <v>0.14898017150270879</v>
      </c>
      <c r="W240" s="208"/>
      <c r="X240" s="209">
        <v>0.6488226901428229</v>
      </c>
      <c r="Y240" s="209">
        <v>0.1375452644431473</v>
      </c>
      <c r="Z240" s="209">
        <v>0.15002656738707978</v>
      </c>
      <c r="AA240" s="208"/>
      <c r="AB240" s="209">
        <v>0</v>
      </c>
      <c r="AC240" s="209">
        <v>1.9262746396016824E-2</v>
      </c>
      <c r="AD240" s="209">
        <v>1.8792504290232836E-2</v>
      </c>
      <c r="AE240" s="208"/>
      <c r="AF240" s="209">
        <v>0</v>
      </c>
      <c r="AG240" s="209">
        <v>6.9432751079572377E-2</v>
      </c>
      <c r="AH240" s="209">
        <v>6.7737758973733034E-2</v>
      </c>
    </row>
    <row r="241" spans="1:34">
      <c r="A241" s="10" t="s">
        <v>10</v>
      </c>
      <c r="B241" s="3" t="s">
        <v>107</v>
      </c>
      <c r="D241" s="209">
        <v>0.99999999999999989</v>
      </c>
      <c r="E241" s="209">
        <v>1</v>
      </c>
      <c r="F241" s="209">
        <v>1</v>
      </c>
      <c r="G241" s="208"/>
      <c r="H241" s="208"/>
      <c r="I241" s="208"/>
      <c r="J241" s="208"/>
      <c r="K241" s="208"/>
      <c r="L241" s="208"/>
      <c r="M241" s="208"/>
      <c r="N241" s="208"/>
      <c r="O241" s="208"/>
      <c r="P241" s="209">
        <v>0.27362860810603684</v>
      </c>
      <c r="Q241" s="209">
        <v>0.51911164032398671</v>
      </c>
      <c r="R241" s="209">
        <v>0.50138847456100022</v>
      </c>
      <c r="S241" s="208"/>
      <c r="T241" s="209">
        <v>3.0292448357071705E-2</v>
      </c>
      <c r="U241" s="209">
        <v>0.23496721030244597</v>
      </c>
      <c r="V241" s="209">
        <v>0.22019028376425237</v>
      </c>
      <c r="W241" s="208"/>
      <c r="X241" s="209">
        <v>0.69607894353689137</v>
      </c>
      <c r="Y241" s="209">
        <v>0.24592114937356738</v>
      </c>
      <c r="Z241" s="209">
        <v>0.27842124167474736</v>
      </c>
      <c r="AA241" s="208"/>
      <c r="AB241" s="209">
        <v>0</v>
      </c>
      <c r="AC241" s="209">
        <v>0</v>
      </c>
      <c r="AD241" s="209">
        <v>0</v>
      </c>
      <c r="AE241" s="208"/>
      <c r="AF241" s="209">
        <v>0</v>
      </c>
      <c r="AG241" s="209">
        <v>0</v>
      </c>
      <c r="AH241" s="209">
        <v>0</v>
      </c>
    </row>
    <row r="242" spans="1:34">
      <c r="A242" s="10" t="s">
        <v>229</v>
      </c>
      <c r="B242" s="3" t="s">
        <v>24</v>
      </c>
      <c r="D242" s="209">
        <v>1</v>
      </c>
      <c r="E242" s="209">
        <v>1</v>
      </c>
      <c r="F242" s="209">
        <v>1</v>
      </c>
      <c r="G242" s="208"/>
      <c r="H242" s="208"/>
      <c r="I242" s="208"/>
      <c r="J242" s="208"/>
      <c r="K242" s="208"/>
      <c r="L242" s="208"/>
      <c r="M242" s="208"/>
      <c r="N242" s="208"/>
      <c r="O242" s="208"/>
      <c r="P242" s="209">
        <v>0.43013884152107118</v>
      </c>
      <c r="Q242" s="209">
        <v>0.4955630617982133</v>
      </c>
      <c r="R242" s="209">
        <v>0.49367933434398426</v>
      </c>
      <c r="S242" s="208"/>
      <c r="T242" s="209">
        <v>0</v>
      </c>
      <c r="U242" s="209">
        <v>0.18403798455473469</v>
      </c>
      <c r="V242" s="209">
        <v>0.17873906921943228</v>
      </c>
      <c r="W242" s="208"/>
      <c r="X242" s="209">
        <v>0.56986115847892882</v>
      </c>
      <c r="Y242" s="209">
        <v>0.30238571748946586</v>
      </c>
      <c r="Z242" s="209">
        <v>0.31008700654403232</v>
      </c>
      <c r="AA242" s="208"/>
      <c r="AB242" s="209">
        <v>0</v>
      </c>
      <c r="AC242" s="209">
        <v>3.7706404691640707E-5</v>
      </c>
      <c r="AD242" s="209">
        <v>3.6620742693422995E-5</v>
      </c>
      <c r="AE242" s="208"/>
      <c r="AF242" s="209">
        <v>0</v>
      </c>
      <c r="AG242" s="209">
        <v>1.7975529752894515E-2</v>
      </c>
      <c r="AH242" s="209">
        <v>1.7457969149857866E-2</v>
      </c>
    </row>
    <row r="243" spans="1:34">
      <c r="A243" s="10" t="s">
        <v>230</v>
      </c>
      <c r="B243" s="3" t="s">
        <v>25</v>
      </c>
      <c r="D243" s="209">
        <v>1</v>
      </c>
      <c r="E243" s="209">
        <v>0.99999999999999978</v>
      </c>
      <c r="F243" s="209">
        <v>0.99999999999999989</v>
      </c>
      <c r="G243" s="208"/>
      <c r="H243" s="208"/>
      <c r="I243" s="208"/>
      <c r="J243" s="208"/>
      <c r="K243" s="208"/>
      <c r="L243" s="208"/>
      <c r="M243" s="208"/>
      <c r="N243" s="208"/>
      <c r="O243" s="208"/>
      <c r="P243" s="209">
        <v>0.50815777483484947</v>
      </c>
      <c r="Q243" s="209">
        <v>0.7294429424546125</v>
      </c>
      <c r="R243" s="209">
        <v>0.71966522997017424</v>
      </c>
      <c r="S243" s="208"/>
      <c r="T243" s="209">
        <v>0.1415599471457562</v>
      </c>
      <c r="U243" s="209">
        <v>0.12376170479091397</v>
      </c>
      <c r="V243" s="209">
        <v>0.12454813841566116</v>
      </c>
      <c r="W243" s="208"/>
      <c r="X243" s="209">
        <v>0.35028227801939432</v>
      </c>
      <c r="Y243" s="209">
        <v>0.13753258073011637</v>
      </c>
      <c r="Z243" s="209">
        <v>0.14693314468847571</v>
      </c>
      <c r="AA243" s="208"/>
      <c r="AB243" s="209">
        <v>0</v>
      </c>
      <c r="AC243" s="209">
        <v>1.6819324385407731E-3</v>
      </c>
      <c r="AD243" s="209">
        <v>1.607614525690146E-3</v>
      </c>
      <c r="AE243" s="208"/>
      <c r="AF243" s="209">
        <v>0</v>
      </c>
      <c r="AG243" s="209">
        <v>7.5808395858162165E-3</v>
      </c>
      <c r="AH243" s="209">
        <v>7.2458723999986535E-3</v>
      </c>
    </row>
    <row r="244" spans="1:34">
      <c r="A244" s="10" t="s">
        <v>231</v>
      </c>
      <c r="B244" s="3" t="s">
        <v>26</v>
      </c>
      <c r="D244" s="209">
        <v>1</v>
      </c>
      <c r="E244" s="209">
        <v>0.99999999999999989</v>
      </c>
      <c r="F244" s="209">
        <v>1</v>
      </c>
      <c r="G244" s="208"/>
      <c r="H244" s="208"/>
      <c r="I244" s="208"/>
      <c r="J244" s="208"/>
      <c r="K244" s="208"/>
      <c r="L244" s="208"/>
      <c r="M244" s="208"/>
      <c r="N244" s="208"/>
      <c r="O244" s="208"/>
      <c r="P244" s="209">
        <v>0.18034919488585507</v>
      </c>
      <c r="Q244" s="209">
        <v>0.37447469926404897</v>
      </c>
      <c r="R244" s="209">
        <v>0.34293191356355357</v>
      </c>
      <c r="S244" s="208"/>
      <c r="T244" s="209">
        <v>0.40441433815369898</v>
      </c>
      <c r="U244" s="209">
        <v>0.12467890281425344</v>
      </c>
      <c r="V244" s="209">
        <v>0.17013215182452654</v>
      </c>
      <c r="W244" s="208"/>
      <c r="X244" s="209">
        <v>0.41523646696044597</v>
      </c>
      <c r="Y244" s="209">
        <v>0.48180401602976314</v>
      </c>
      <c r="Z244" s="209">
        <v>0.47098768387584894</v>
      </c>
      <c r="AA244" s="208"/>
      <c r="AB244" s="209">
        <v>0</v>
      </c>
      <c r="AC244" s="209">
        <v>1.5832865310515698E-2</v>
      </c>
      <c r="AD244" s="209">
        <v>1.3260237467955394E-2</v>
      </c>
      <c r="AE244" s="208"/>
      <c r="AF244" s="209">
        <v>0</v>
      </c>
      <c r="AG244" s="209">
        <v>3.2095165814186419E-3</v>
      </c>
      <c r="AH244" s="209">
        <v>2.6880132681154846E-3</v>
      </c>
    </row>
    <row r="245" spans="1:34">
      <c r="A245" s="10" t="s">
        <v>232</v>
      </c>
      <c r="B245" s="3" t="s">
        <v>27</v>
      </c>
      <c r="D245" s="209">
        <v>1</v>
      </c>
      <c r="E245" s="209">
        <v>1</v>
      </c>
      <c r="F245" s="209">
        <v>1</v>
      </c>
      <c r="G245" s="208"/>
      <c r="H245" s="208"/>
      <c r="I245" s="208"/>
      <c r="J245" s="208"/>
      <c r="K245" s="208"/>
      <c r="L245" s="208"/>
      <c r="M245" s="208"/>
      <c r="N245" s="208"/>
      <c r="O245" s="208"/>
      <c r="P245" s="209">
        <v>0.52611641733755266</v>
      </c>
      <c r="Q245" s="209">
        <v>0.51090299582773158</v>
      </c>
      <c r="R245" s="209">
        <v>0.51154306681667916</v>
      </c>
      <c r="S245" s="208"/>
      <c r="T245" s="209">
        <v>3.6710990780192444E-2</v>
      </c>
      <c r="U245" s="209">
        <v>4.9402456569530406E-2</v>
      </c>
      <c r="V245" s="209">
        <v>4.8868491277519521E-2</v>
      </c>
      <c r="W245" s="208"/>
      <c r="X245" s="209">
        <v>0.43717259188225494</v>
      </c>
      <c r="Y245" s="209">
        <v>0.15531258341051088</v>
      </c>
      <c r="Z245" s="209">
        <v>0.16717121851444355</v>
      </c>
      <c r="AA245" s="208"/>
      <c r="AB245" s="209">
        <v>0</v>
      </c>
      <c r="AC245" s="209">
        <v>0</v>
      </c>
      <c r="AD245" s="209">
        <v>0</v>
      </c>
      <c r="AE245" s="208"/>
      <c r="AF245" s="209">
        <v>0</v>
      </c>
      <c r="AG245" s="209">
        <v>0.28438196419222717</v>
      </c>
      <c r="AH245" s="209">
        <v>0.27241722339135771</v>
      </c>
    </row>
    <row r="246" spans="1:34">
      <c r="A246" s="10" t="s">
        <v>233</v>
      </c>
      <c r="B246" s="3" t="s">
        <v>108</v>
      </c>
      <c r="D246" s="209">
        <v>1</v>
      </c>
      <c r="E246" s="209">
        <v>1</v>
      </c>
      <c r="F246" s="209">
        <v>1</v>
      </c>
      <c r="G246" s="208"/>
      <c r="H246" s="208"/>
      <c r="I246" s="208"/>
      <c r="J246" s="208"/>
      <c r="K246" s="208"/>
      <c r="L246" s="208"/>
      <c r="M246" s="208"/>
      <c r="N246" s="208"/>
      <c r="O246" s="208"/>
      <c r="P246" s="209">
        <v>0.48384131810473202</v>
      </c>
      <c r="Q246" s="209">
        <v>0.69012930902291558</v>
      </c>
      <c r="R246" s="209">
        <v>0.67375987669527682</v>
      </c>
      <c r="S246" s="208"/>
      <c r="T246" s="209">
        <v>0.13825496721335045</v>
      </c>
      <c r="U246" s="209">
        <v>4.1002371563907958E-2</v>
      </c>
      <c r="V246" s="209">
        <v>4.8719591437371937E-2</v>
      </c>
      <c r="W246" s="208"/>
      <c r="X246" s="209">
        <v>0.37790371468191747</v>
      </c>
      <c r="Y246" s="209">
        <v>0.13021311710619698</v>
      </c>
      <c r="Z246" s="209">
        <v>0.14986794265935408</v>
      </c>
      <c r="AA246" s="208"/>
      <c r="AB246" s="209">
        <v>0</v>
      </c>
      <c r="AC246" s="209">
        <v>7.7800392161894716E-4</v>
      </c>
      <c r="AD246" s="209">
        <v>7.1626749920825072E-4</v>
      </c>
      <c r="AE246" s="208"/>
      <c r="AF246" s="209">
        <v>0</v>
      </c>
      <c r="AG246" s="209">
        <v>0.13787719838536056</v>
      </c>
      <c r="AH246" s="209">
        <v>0.12693632170878891</v>
      </c>
    </row>
    <row r="247" spans="1:34">
      <c r="A247" s="10"/>
      <c r="B247" s="3" t="s">
        <v>354</v>
      </c>
      <c r="D247" s="209">
        <v>0.99999999999999989</v>
      </c>
      <c r="E247" s="209">
        <v>0.99999999999999978</v>
      </c>
      <c r="F247" s="209">
        <v>1.0000000000000002</v>
      </c>
      <c r="G247" s="208"/>
      <c r="H247" s="208"/>
      <c r="I247" s="208"/>
      <c r="J247" s="208"/>
      <c r="K247" s="208"/>
      <c r="L247" s="208"/>
      <c r="M247" s="208"/>
      <c r="N247" s="208"/>
      <c r="O247" s="208"/>
      <c r="P247" s="209">
        <v>0.31445673145661018</v>
      </c>
      <c r="Q247" s="209">
        <v>0.61962745880200398</v>
      </c>
      <c r="R247" s="209">
        <v>0.59403688711253622</v>
      </c>
      <c r="S247" s="208"/>
      <c r="T247" s="209">
        <v>0.22874421719824525</v>
      </c>
      <c r="U247" s="209">
        <v>8.7361382995704451E-2</v>
      </c>
      <c r="V247" s="209">
        <v>9.9217263098599573E-2</v>
      </c>
      <c r="W247" s="208"/>
      <c r="X247" s="209">
        <v>0.45676875110197296</v>
      </c>
      <c r="Y247" s="209">
        <v>0.24323758487260927</v>
      </c>
      <c r="Z247" s="209">
        <v>0.26114357692126217</v>
      </c>
      <c r="AA247" s="208"/>
      <c r="AB247" s="209">
        <v>3.0300243171550361E-5</v>
      </c>
      <c r="AC247" s="209">
        <v>8.3505178456095563E-3</v>
      </c>
      <c r="AD247" s="209">
        <v>7.6528129022839144E-3</v>
      </c>
      <c r="AE247" s="208"/>
      <c r="AF247" s="209">
        <v>0</v>
      </c>
      <c r="AG247" s="209">
        <v>4.1423055484072602E-2</v>
      </c>
      <c r="AH247" s="209">
        <v>3.794945996531824E-2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C14" sqref="C14:C18"/>
    </sheetView>
  </sheetViews>
  <sheetFormatPr defaultRowHeight="15"/>
  <cols>
    <col min="1" max="1" width="20" style="6" customWidth="1"/>
    <col min="2" max="2" width="42.85546875" style="6" bestFit="1" customWidth="1"/>
    <col min="3" max="3" width="21.85546875" style="6" customWidth="1"/>
    <col min="4" max="4" width="26.28515625" style="6" customWidth="1"/>
    <col min="5" max="5" width="21.85546875" style="6" customWidth="1"/>
    <col min="6" max="8" width="21.85546875" style="6" bestFit="1" customWidth="1"/>
    <col min="9" max="10" width="21.85546875" style="6" customWidth="1"/>
    <col min="11" max="11" width="21.85546875" style="6" bestFit="1" customWidth="1"/>
    <col min="12" max="12" width="22.140625" style="6" bestFit="1" customWidth="1"/>
    <col min="13" max="13" width="28.85546875" style="6" bestFit="1" customWidth="1"/>
    <col min="14" max="14" width="24.7109375" style="6" bestFit="1" customWidth="1"/>
    <col min="15" max="16384" width="9.140625" style="6"/>
  </cols>
  <sheetData>
    <row r="1" spans="1:14">
      <c r="A1" s="39" t="s">
        <v>261</v>
      </c>
    </row>
    <row r="2" spans="1:14">
      <c r="A2" s="39"/>
    </row>
    <row r="3" spans="1:14">
      <c r="C3" s="766" t="s">
        <v>262</v>
      </c>
      <c r="D3" s="766" t="s">
        <v>262</v>
      </c>
      <c r="E3" s="766" t="s">
        <v>262</v>
      </c>
      <c r="F3" s="41" t="s">
        <v>263</v>
      </c>
      <c r="G3" s="41" t="s">
        <v>263</v>
      </c>
      <c r="H3" s="41" t="s">
        <v>263</v>
      </c>
      <c r="I3" s="41" t="s">
        <v>264</v>
      </c>
      <c r="J3" s="41" t="s">
        <v>264</v>
      </c>
      <c r="K3" s="41" t="s">
        <v>264</v>
      </c>
      <c r="L3" s="41" t="s">
        <v>265</v>
      </c>
      <c r="M3" s="41" t="s">
        <v>2</v>
      </c>
      <c r="N3" s="41" t="s">
        <v>2</v>
      </c>
    </row>
    <row r="4" spans="1:14">
      <c r="A4" s="11" t="s">
        <v>266</v>
      </c>
      <c r="B4" s="11" t="s">
        <v>267</v>
      </c>
      <c r="C4" s="767" t="s">
        <v>268</v>
      </c>
      <c r="D4" s="767" t="s">
        <v>269</v>
      </c>
      <c r="E4" s="767" t="s">
        <v>270</v>
      </c>
      <c r="F4" s="11" t="s">
        <v>268</v>
      </c>
      <c r="G4" s="11" t="s">
        <v>269</v>
      </c>
      <c r="H4" s="11" t="s">
        <v>270</v>
      </c>
      <c r="I4" s="11" t="s">
        <v>268</v>
      </c>
      <c r="J4" s="11" t="s">
        <v>269</v>
      </c>
      <c r="K4" s="11" t="s">
        <v>270</v>
      </c>
      <c r="L4" s="11" t="s">
        <v>268</v>
      </c>
      <c r="M4" s="11" t="s">
        <v>269</v>
      </c>
      <c r="N4" s="11" t="s">
        <v>270</v>
      </c>
    </row>
    <row r="5" spans="1:14">
      <c r="A5" s="3" t="s">
        <v>271</v>
      </c>
      <c r="B5" s="3" t="s">
        <v>272</v>
      </c>
      <c r="C5" s="768">
        <v>9616.65</v>
      </c>
      <c r="D5" s="768">
        <v>1924.07</v>
      </c>
      <c r="E5" s="768">
        <v>7692.58</v>
      </c>
      <c r="F5" s="42">
        <v>10164186.550000001</v>
      </c>
      <c r="G5" s="42">
        <v>2001166.44</v>
      </c>
      <c r="H5" s="42">
        <v>8163020.1100000003</v>
      </c>
      <c r="I5" s="42">
        <v>4160.04</v>
      </c>
      <c r="J5" s="42">
        <v>702.56</v>
      </c>
      <c r="K5" s="42">
        <v>3457.48</v>
      </c>
      <c r="L5" s="42">
        <v>10177963.24</v>
      </c>
      <c r="M5" s="42">
        <v>2003793.07</v>
      </c>
      <c r="N5" s="42">
        <v>8174170.1700000009</v>
      </c>
    </row>
    <row r="6" spans="1:14">
      <c r="A6" s="3" t="s">
        <v>273</v>
      </c>
      <c r="B6" s="3" t="s">
        <v>274</v>
      </c>
      <c r="C6" s="768">
        <v>1927356.35</v>
      </c>
      <c r="D6" s="768">
        <v>450964.1</v>
      </c>
      <c r="E6" s="768">
        <v>1476392.25</v>
      </c>
      <c r="F6" s="42">
        <v>14387979.83</v>
      </c>
      <c r="G6" s="42">
        <v>2356616.92</v>
      </c>
      <c r="H6" s="42">
        <v>12031362.91</v>
      </c>
      <c r="I6" s="42">
        <v>12041.22</v>
      </c>
      <c r="J6" s="42">
        <v>2258.7199999999998</v>
      </c>
      <c r="K6" s="42">
        <v>9782.5</v>
      </c>
      <c r="L6" s="42">
        <v>16327377.4</v>
      </c>
      <c r="M6" s="42">
        <v>2809839.74</v>
      </c>
      <c r="N6" s="42">
        <v>13517537.66</v>
      </c>
    </row>
    <row r="7" spans="1:14">
      <c r="A7" s="3" t="s">
        <v>275</v>
      </c>
      <c r="B7" s="3" t="s">
        <v>276</v>
      </c>
      <c r="C7" s="768">
        <v>1703.51</v>
      </c>
      <c r="D7" s="768">
        <v>457.24</v>
      </c>
      <c r="E7" s="768">
        <v>1246.27</v>
      </c>
      <c r="F7" s="42">
        <v>5628433.2599999998</v>
      </c>
      <c r="G7" s="42">
        <v>817233.97</v>
      </c>
      <c r="H7" s="42">
        <v>4811199.29</v>
      </c>
      <c r="I7" s="42">
        <v>724.28</v>
      </c>
      <c r="J7" s="42">
        <v>60.3</v>
      </c>
      <c r="K7" s="42">
        <v>663.98</v>
      </c>
      <c r="L7" s="42">
        <v>5630861.0499999998</v>
      </c>
      <c r="M7" s="42">
        <v>817751.51</v>
      </c>
      <c r="N7" s="42">
        <v>4813109.54</v>
      </c>
    </row>
    <row r="8" spans="1:14">
      <c r="A8" s="3" t="s">
        <v>277</v>
      </c>
      <c r="B8" s="3" t="s">
        <v>278</v>
      </c>
      <c r="C8" s="768">
        <v>241702.77</v>
      </c>
      <c r="D8" s="768">
        <v>46552.47</v>
      </c>
      <c r="E8" s="768">
        <v>195150.3</v>
      </c>
      <c r="F8" s="42">
        <v>29011894.190000001</v>
      </c>
      <c r="G8" s="42">
        <v>2065198.48</v>
      </c>
      <c r="H8" s="42">
        <v>26946695.710000001</v>
      </c>
      <c r="I8" s="42">
        <v>29315.16</v>
      </c>
      <c r="J8" s="42">
        <v>1370.07</v>
      </c>
      <c r="K8" s="42">
        <v>27945.09</v>
      </c>
      <c r="L8" s="42">
        <v>29282912.120000001</v>
      </c>
      <c r="M8" s="42">
        <v>2113121.02</v>
      </c>
      <c r="N8" s="42">
        <v>27169791.100000001</v>
      </c>
    </row>
    <row r="9" spans="1:14">
      <c r="A9" s="3" t="s">
        <v>279</v>
      </c>
      <c r="B9" s="3" t="s">
        <v>280</v>
      </c>
      <c r="C9" s="768">
        <v>382070.05</v>
      </c>
      <c r="D9" s="768">
        <v>84944.51</v>
      </c>
      <c r="E9" s="768">
        <v>297125.53999999998</v>
      </c>
      <c r="F9" s="42">
        <v>11929023.210000001</v>
      </c>
      <c r="G9" s="42">
        <v>4254156.22</v>
      </c>
      <c r="H9" s="42">
        <v>7674866.9900000002</v>
      </c>
      <c r="I9" s="42">
        <v>7038.36</v>
      </c>
      <c r="J9" s="42">
        <v>3062.1</v>
      </c>
      <c r="K9" s="42">
        <v>3976.26</v>
      </c>
      <c r="L9" s="42">
        <v>12318131.620000001</v>
      </c>
      <c r="M9" s="42">
        <v>4342162.8299999991</v>
      </c>
      <c r="N9" s="42">
        <v>7975968.79</v>
      </c>
    </row>
    <row r="10" spans="1:14">
      <c r="A10" s="3" t="s">
        <v>281</v>
      </c>
      <c r="B10" s="3" t="s">
        <v>282</v>
      </c>
      <c r="C10" s="768">
        <v>3222.72</v>
      </c>
      <c r="D10" s="768">
        <v>204.87</v>
      </c>
      <c r="E10" s="768">
        <v>3017.85</v>
      </c>
      <c r="F10" s="42">
        <v>735726.78</v>
      </c>
      <c r="G10" s="42">
        <v>24541.48</v>
      </c>
      <c r="H10" s="42">
        <v>711185.3</v>
      </c>
      <c r="I10" s="42"/>
      <c r="J10" s="42"/>
      <c r="K10" s="42"/>
      <c r="L10" s="42">
        <v>738949.5</v>
      </c>
      <c r="M10" s="42">
        <v>24746.35</v>
      </c>
      <c r="N10" s="42">
        <v>714203.15</v>
      </c>
    </row>
    <row r="11" spans="1:14">
      <c r="A11" s="3" t="s">
        <v>260</v>
      </c>
      <c r="B11" s="3"/>
      <c r="C11" s="768">
        <v>2565672.0499999998</v>
      </c>
      <c r="D11" s="768">
        <v>585047.26</v>
      </c>
      <c r="E11" s="768">
        <v>1980624.7900000003</v>
      </c>
      <c r="F11" s="42">
        <v>71857243.819999993</v>
      </c>
      <c r="G11" s="42">
        <v>11518913.509999998</v>
      </c>
      <c r="H11" s="42">
        <v>60338330.309999995</v>
      </c>
      <c r="I11" s="42">
        <v>53279.06</v>
      </c>
      <c r="J11" s="42">
        <v>7453.75</v>
      </c>
      <c r="K11" s="42">
        <v>45825.310000000005</v>
      </c>
      <c r="L11" s="42">
        <v>74476194.929999992</v>
      </c>
      <c r="M11" s="42">
        <v>12111414.519999998</v>
      </c>
      <c r="N11" s="42">
        <v>62364780.409999996</v>
      </c>
    </row>
    <row r="13" spans="1:14">
      <c r="A13" s="6" t="s">
        <v>283</v>
      </c>
    </row>
    <row r="14" spans="1:14">
      <c r="A14" s="11" t="s">
        <v>266</v>
      </c>
      <c r="B14" s="11" t="s">
        <v>267</v>
      </c>
      <c r="C14" s="65" t="s">
        <v>262</v>
      </c>
      <c r="D14" s="34" t="s">
        <v>263</v>
      </c>
      <c r="E14" s="34" t="s">
        <v>284</v>
      </c>
      <c r="F14" s="34" t="s">
        <v>2</v>
      </c>
    </row>
    <row r="15" spans="1:14">
      <c r="A15" s="3" t="s">
        <v>277</v>
      </c>
      <c r="B15" s="3" t="s">
        <v>278</v>
      </c>
      <c r="C15" s="769">
        <v>195150.3</v>
      </c>
      <c r="D15" s="43">
        <v>26946695.710000001</v>
      </c>
      <c r="E15" s="42">
        <v>27945.09</v>
      </c>
      <c r="F15" s="44">
        <v>27169791.100000001</v>
      </c>
      <c r="G15" s="45"/>
    </row>
    <row r="16" spans="1:14">
      <c r="A16" s="3" t="s">
        <v>279</v>
      </c>
      <c r="B16" s="3" t="s">
        <v>280</v>
      </c>
      <c r="C16" s="768">
        <v>297125.53999999998</v>
      </c>
      <c r="D16" s="42">
        <v>7674866.9900000002</v>
      </c>
      <c r="E16" s="42">
        <v>3976.26</v>
      </c>
      <c r="F16" s="44">
        <v>7975968.79</v>
      </c>
      <c r="G16" s="45"/>
    </row>
    <row r="17" spans="1:8">
      <c r="A17" s="3" t="s">
        <v>281</v>
      </c>
      <c r="B17" s="3" t="s">
        <v>282</v>
      </c>
      <c r="C17" s="768">
        <v>3017.85</v>
      </c>
      <c r="D17" s="42">
        <v>711185.3</v>
      </c>
      <c r="E17" s="42">
        <v>0</v>
      </c>
      <c r="F17" s="44">
        <v>714203.15</v>
      </c>
      <c r="G17" s="45"/>
    </row>
    <row r="18" spans="1:8">
      <c r="C18" s="768">
        <v>495293.68999999994</v>
      </c>
      <c r="D18" s="42">
        <v>35332748</v>
      </c>
      <c r="E18" s="42">
        <v>31921.35</v>
      </c>
      <c r="F18" s="42">
        <v>35859963.039999999</v>
      </c>
      <c r="G18" s="46"/>
      <c r="H18" s="45"/>
    </row>
    <row r="19" spans="1:8">
      <c r="C19" s="38"/>
      <c r="D19" s="38"/>
    </row>
    <row r="20" spans="1:8">
      <c r="E20" s="4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34"/>
  <sheetViews>
    <sheetView workbookViewId="0">
      <selection activeCell="B1" sqref="B1"/>
    </sheetView>
  </sheetViews>
  <sheetFormatPr defaultRowHeight="15"/>
  <cols>
    <col min="1" max="1" width="15.42578125" style="6" customWidth="1"/>
    <col min="2" max="2" width="74.42578125" style="6" customWidth="1"/>
    <col min="3" max="3" width="13.28515625" style="6" customWidth="1"/>
    <col min="4" max="4" width="107.7109375" style="6" customWidth="1"/>
    <col min="5" max="5" width="20.85546875" style="6" customWidth="1"/>
    <col min="6" max="6" width="8.140625" style="6" customWidth="1"/>
    <col min="7" max="32" width="5.7109375" style="6" customWidth="1"/>
    <col min="33" max="16384" width="9.140625" style="6"/>
  </cols>
  <sheetData>
    <row r="1" spans="1:32">
      <c r="B1" s="39" t="s">
        <v>261</v>
      </c>
    </row>
    <row r="2" spans="1:32">
      <c r="B2" s="6" t="s">
        <v>285</v>
      </c>
    </row>
    <row r="4" spans="1:32" ht="66" customHeight="1">
      <c r="A4" s="3" t="s">
        <v>83</v>
      </c>
      <c r="B4" s="3" t="s">
        <v>84</v>
      </c>
      <c r="C4" s="4" t="s">
        <v>85</v>
      </c>
      <c r="D4" s="4" t="s">
        <v>286</v>
      </c>
      <c r="E4" s="4" t="s">
        <v>87</v>
      </c>
      <c r="F4" s="47" t="s">
        <v>2</v>
      </c>
      <c r="G4" s="5" t="s">
        <v>3</v>
      </c>
      <c r="H4" s="5" t="s">
        <v>88</v>
      </c>
      <c r="I4" s="5" t="s">
        <v>89</v>
      </c>
      <c r="J4" s="5" t="s">
        <v>90</v>
      </c>
      <c r="K4" s="5" t="s">
        <v>91</v>
      </c>
      <c r="L4" s="5" t="s">
        <v>92</v>
      </c>
      <c r="M4" s="5" t="s">
        <v>93</v>
      </c>
      <c r="N4" s="5" t="s">
        <v>94</v>
      </c>
      <c r="O4" s="5" t="s">
        <v>95</v>
      </c>
      <c r="P4" s="5" t="s">
        <v>96</v>
      </c>
      <c r="Q4" s="5" t="s">
        <v>97</v>
      </c>
      <c r="R4" s="5" t="s">
        <v>98</v>
      </c>
      <c r="S4" s="5" t="s">
        <v>99</v>
      </c>
      <c r="T4" s="5" t="s">
        <v>100</v>
      </c>
      <c r="U4" s="5" t="s">
        <v>101</v>
      </c>
      <c r="V4" s="5" t="s">
        <v>102</v>
      </c>
      <c r="W4" s="5" t="s">
        <v>103</v>
      </c>
      <c r="X4" s="5" t="s">
        <v>104</v>
      </c>
      <c r="Y4" s="5" t="s">
        <v>105</v>
      </c>
      <c r="Z4" s="5" t="s">
        <v>106</v>
      </c>
      <c r="AA4" s="5" t="s">
        <v>107</v>
      </c>
      <c r="AB4" s="5" t="s">
        <v>24</v>
      </c>
      <c r="AC4" s="5" t="s">
        <v>25</v>
      </c>
      <c r="AD4" s="5" t="s">
        <v>26</v>
      </c>
      <c r="AE4" s="5" t="s">
        <v>27</v>
      </c>
      <c r="AF4" s="48" t="s">
        <v>108</v>
      </c>
    </row>
    <row r="5" spans="1:32">
      <c r="A5" s="7" t="s">
        <v>109</v>
      </c>
      <c r="B5" s="7" t="s">
        <v>110</v>
      </c>
      <c r="C5" s="8" t="s">
        <v>111</v>
      </c>
      <c r="D5" s="7" t="s">
        <v>112</v>
      </c>
      <c r="E5" s="3" t="s">
        <v>113</v>
      </c>
      <c r="F5" s="9">
        <v>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v>1</v>
      </c>
      <c r="S5" s="10"/>
      <c r="T5" s="10"/>
      <c r="U5" s="10"/>
      <c r="V5" s="10"/>
      <c r="W5" s="10"/>
      <c r="X5" s="10">
        <v>3</v>
      </c>
      <c r="Y5" s="10"/>
      <c r="Z5" s="10">
        <v>1</v>
      </c>
      <c r="AA5" s="10"/>
      <c r="AB5" s="10"/>
      <c r="AC5" s="10"/>
      <c r="AD5" s="10"/>
      <c r="AE5" s="10"/>
      <c r="AF5" s="10"/>
    </row>
    <row r="6" spans="1:32">
      <c r="A6" s="11" t="s">
        <v>114</v>
      </c>
      <c r="B6" s="11" t="s">
        <v>115</v>
      </c>
      <c r="C6" s="3" t="s">
        <v>116</v>
      </c>
      <c r="D6" s="11" t="s">
        <v>117</v>
      </c>
      <c r="E6" s="3" t="s">
        <v>118</v>
      </c>
      <c r="F6" s="9">
        <v>1196</v>
      </c>
      <c r="G6" s="10"/>
      <c r="H6" s="49">
        <v>2</v>
      </c>
      <c r="I6" s="49">
        <v>503</v>
      </c>
      <c r="J6" s="10"/>
      <c r="K6" s="49">
        <v>5</v>
      </c>
      <c r="L6" s="49">
        <v>12</v>
      </c>
      <c r="M6" s="49">
        <v>6</v>
      </c>
      <c r="N6" s="10"/>
      <c r="O6" s="10"/>
      <c r="P6" s="49">
        <v>5</v>
      </c>
      <c r="Q6" s="49">
        <v>251</v>
      </c>
      <c r="R6" s="49">
        <v>1</v>
      </c>
      <c r="S6" s="49">
        <v>1</v>
      </c>
      <c r="T6" s="10"/>
      <c r="U6" s="49">
        <v>178</v>
      </c>
      <c r="V6" s="49">
        <v>14</v>
      </c>
      <c r="W6" s="49">
        <v>2</v>
      </c>
      <c r="X6" s="49">
        <v>3</v>
      </c>
      <c r="Y6" s="49">
        <v>12</v>
      </c>
      <c r="Z6" s="49">
        <v>1</v>
      </c>
      <c r="AA6" s="49">
        <v>1</v>
      </c>
      <c r="AB6" s="49">
        <v>3</v>
      </c>
      <c r="AC6" s="10"/>
      <c r="AD6" s="49">
        <v>21</v>
      </c>
      <c r="AE6" s="49">
        <v>2</v>
      </c>
      <c r="AF6" s="49">
        <v>173</v>
      </c>
    </row>
    <row r="7" spans="1:32">
      <c r="A7" s="11" t="s">
        <v>114</v>
      </c>
      <c r="B7" s="11" t="s">
        <v>115</v>
      </c>
      <c r="C7" s="3" t="s">
        <v>119</v>
      </c>
      <c r="D7" s="11" t="s">
        <v>120</v>
      </c>
      <c r="E7" s="3" t="s">
        <v>121</v>
      </c>
      <c r="F7" s="9">
        <v>351</v>
      </c>
      <c r="G7" s="10">
        <v>1</v>
      </c>
      <c r="H7" s="10">
        <v>3</v>
      </c>
      <c r="I7" s="10">
        <v>3</v>
      </c>
      <c r="J7" s="10"/>
      <c r="K7" s="10">
        <v>219</v>
      </c>
      <c r="L7" s="10"/>
      <c r="M7" s="10">
        <v>54</v>
      </c>
      <c r="N7" s="10"/>
      <c r="O7" s="10"/>
      <c r="P7" s="10"/>
      <c r="Q7" s="10"/>
      <c r="R7" s="10"/>
      <c r="S7" s="10"/>
      <c r="T7" s="10"/>
      <c r="U7" s="10">
        <v>1</v>
      </c>
      <c r="V7" s="10"/>
      <c r="W7" s="10">
        <v>2</v>
      </c>
      <c r="X7" s="10"/>
      <c r="Y7" s="10">
        <v>14</v>
      </c>
      <c r="Z7" s="10"/>
      <c r="AA7" s="10">
        <v>1</v>
      </c>
      <c r="AB7" s="10">
        <v>37</v>
      </c>
      <c r="AC7" s="10"/>
      <c r="AD7" s="10">
        <v>1</v>
      </c>
      <c r="AE7" s="10"/>
      <c r="AF7" s="10">
        <v>15</v>
      </c>
    </row>
    <row r="8" spans="1:32">
      <c r="A8" s="11" t="s">
        <v>114</v>
      </c>
      <c r="B8" s="11" t="s">
        <v>115</v>
      </c>
      <c r="C8" s="3" t="s">
        <v>122</v>
      </c>
      <c r="D8" s="11" t="s">
        <v>123</v>
      </c>
      <c r="E8" s="3" t="s">
        <v>124</v>
      </c>
      <c r="F8" s="9">
        <v>643</v>
      </c>
      <c r="G8" s="10">
        <v>4</v>
      </c>
      <c r="H8" s="10">
        <v>4</v>
      </c>
      <c r="I8" s="10"/>
      <c r="J8" s="10">
        <v>23</v>
      </c>
      <c r="K8" s="10"/>
      <c r="L8" s="10">
        <v>7</v>
      </c>
      <c r="M8" s="10">
        <v>3</v>
      </c>
      <c r="N8" s="10">
        <v>280</v>
      </c>
      <c r="O8" s="10"/>
      <c r="P8" s="10"/>
      <c r="Q8" s="10">
        <v>14</v>
      </c>
      <c r="R8" s="10">
        <v>27</v>
      </c>
      <c r="S8" s="10">
        <v>3</v>
      </c>
      <c r="T8" s="10">
        <v>26</v>
      </c>
      <c r="U8" s="49">
        <v>3</v>
      </c>
      <c r="V8" s="49">
        <v>44</v>
      </c>
      <c r="W8" s="49">
        <v>3</v>
      </c>
      <c r="X8" s="49">
        <v>7</v>
      </c>
      <c r="Y8" s="49">
        <v>7</v>
      </c>
      <c r="Z8" s="49">
        <v>2</v>
      </c>
      <c r="AA8" s="10"/>
      <c r="AB8" s="10">
        <v>2</v>
      </c>
      <c r="AC8" s="10"/>
      <c r="AD8" s="10">
        <v>28</v>
      </c>
      <c r="AE8" s="10">
        <v>1</v>
      </c>
      <c r="AF8" s="10">
        <v>44</v>
      </c>
    </row>
    <row r="9" spans="1:32">
      <c r="A9" s="11" t="s">
        <v>114</v>
      </c>
      <c r="B9" s="11" t="s">
        <v>115</v>
      </c>
      <c r="C9" s="3" t="s">
        <v>125</v>
      </c>
      <c r="D9" s="11" t="s">
        <v>126</v>
      </c>
      <c r="E9" s="3" t="s">
        <v>127</v>
      </c>
      <c r="F9" s="9">
        <v>991</v>
      </c>
      <c r="G9" s="10"/>
      <c r="H9" s="10"/>
      <c r="I9" s="10">
        <v>6</v>
      </c>
      <c r="J9" s="10"/>
      <c r="K9" s="10"/>
      <c r="L9" s="10">
        <v>222</v>
      </c>
      <c r="M9" s="10">
        <v>1</v>
      </c>
      <c r="N9" s="10">
        <v>5</v>
      </c>
      <c r="O9" s="10">
        <v>1</v>
      </c>
      <c r="P9" s="10">
        <v>2</v>
      </c>
      <c r="Q9" s="10">
        <v>61</v>
      </c>
      <c r="R9" s="10">
        <v>11</v>
      </c>
      <c r="S9" s="10"/>
      <c r="T9" s="10"/>
      <c r="U9" s="10">
        <v>3</v>
      </c>
      <c r="V9" s="10">
        <v>8</v>
      </c>
      <c r="W9" s="10"/>
      <c r="X9" s="10">
        <v>20</v>
      </c>
      <c r="Y9" s="10">
        <v>4</v>
      </c>
      <c r="Z9" s="10">
        <v>299</v>
      </c>
      <c r="AA9" s="10"/>
      <c r="AB9" s="10">
        <v>1</v>
      </c>
      <c r="AC9" s="10"/>
      <c r="AD9" s="10">
        <v>13</v>
      </c>
      <c r="AE9" s="10">
        <v>252</v>
      </c>
      <c r="AF9" s="10">
        <v>82</v>
      </c>
    </row>
    <row r="10" spans="1:32">
      <c r="A10" s="11" t="s">
        <v>114</v>
      </c>
      <c r="B10" s="11" t="s">
        <v>115</v>
      </c>
      <c r="C10" s="3" t="s">
        <v>111</v>
      </c>
      <c r="D10" s="11" t="s">
        <v>112</v>
      </c>
      <c r="E10" s="3" t="s">
        <v>113</v>
      </c>
      <c r="F10" s="9">
        <v>405</v>
      </c>
      <c r="G10" s="10">
        <v>1</v>
      </c>
      <c r="H10" s="10"/>
      <c r="I10" s="10"/>
      <c r="J10" s="10">
        <v>1</v>
      </c>
      <c r="K10" s="10"/>
      <c r="L10" s="10">
        <v>2</v>
      </c>
      <c r="M10" s="10"/>
      <c r="N10" s="10">
        <v>3</v>
      </c>
      <c r="O10" s="10"/>
      <c r="P10" s="10"/>
      <c r="Q10" s="10">
        <v>2</v>
      </c>
      <c r="R10" s="10">
        <v>96</v>
      </c>
      <c r="S10" s="10"/>
      <c r="T10" s="10"/>
      <c r="U10" s="10">
        <v>2</v>
      </c>
      <c r="V10" s="10">
        <v>3</v>
      </c>
      <c r="W10" s="10">
        <v>1</v>
      </c>
      <c r="X10" s="10">
        <v>251</v>
      </c>
      <c r="Y10" s="10"/>
      <c r="Z10" s="10">
        <v>7</v>
      </c>
      <c r="AA10" s="10"/>
      <c r="AB10" s="10">
        <v>1</v>
      </c>
      <c r="AC10" s="10"/>
      <c r="AD10" s="10">
        <v>6</v>
      </c>
      <c r="AE10" s="10">
        <v>3</v>
      </c>
      <c r="AF10" s="10">
        <v>26</v>
      </c>
    </row>
    <row r="11" spans="1:32">
      <c r="A11" s="11" t="s">
        <v>114</v>
      </c>
      <c r="B11" s="11" t="s">
        <v>115</v>
      </c>
      <c r="C11" s="3" t="s">
        <v>128</v>
      </c>
      <c r="D11" s="11" t="s">
        <v>129</v>
      </c>
      <c r="E11" s="3" t="s">
        <v>130</v>
      </c>
      <c r="F11" s="9">
        <v>1478</v>
      </c>
      <c r="G11" s="49">
        <v>11</v>
      </c>
      <c r="H11" s="49">
        <v>31</v>
      </c>
      <c r="I11" s="49">
        <v>3</v>
      </c>
      <c r="J11" s="49">
        <v>433</v>
      </c>
      <c r="K11" s="49">
        <v>5</v>
      </c>
      <c r="L11" s="49">
        <v>13</v>
      </c>
      <c r="M11" s="49">
        <v>78</v>
      </c>
      <c r="N11" s="49">
        <v>13</v>
      </c>
      <c r="O11" s="49">
        <v>150</v>
      </c>
      <c r="P11" s="49">
        <v>54</v>
      </c>
      <c r="Q11" s="49">
        <v>5</v>
      </c>
      <c r="R11" s="49">
        <v>6</v>
      </c>
      <c r="S11" s="49">
        <v>14</v>
      </c>
      <c r="T11" s="49">
        <v>238</v>
      </c>
      <c r="U11" s="49">
        <v>10</v>
      </c>
      <c r="V11" s="49">
        <v>85</v>
      </c>
      <c r="W11" s="49">
        <v>37</v>
      </c>
      <c r="X11" s="49">
        <v>2</v>
      </c>
      <c r="Y11" s="49">
        <v>31</v>
      </c>
      <c r="Z11" s="49">
        <v>10</v>
      </c>
      <c r="AA11" s="49">
        <v>15</v>
      </c>
      <c r="AB11" s="49">
        <v>41</v>
      </c>
      <c r="AC11" s="49">
        <v>15</v>
      </c>
      <c r="AD11" s="49">
        <v>95</v>
      </c>
      <c r="AE11" s="49">
        <v>5</v>
      </c>
      <c r="AF11" s="49">
        <v>78</v>
      </c>
    </row>
    <row r="12" spans="1:32">
      <c r="A12" s="11" t="s">
        <v>114</v>
      </c>
      <c r="B12" s="11" t="s">
        <v>115</v>
      </c>
      <c r="C12" s="3" t="s">
        <v>131</v>
      </c>
      <c r="D12" s="11" t="s">
        <v>132</v>
      </c>
      <c r="E12" s="3" t="s">
        <v>133</v>
      </c>
      <c r="F12" s="9">
        <v>956</v>
      </c>
      <c r="G12" s="49">
        <v>29</v>
      </c>
      <c r="H12" s="49">
        <v>72</v>
      </c>
      <c r="I12" s="49">
        <v>4</v>
      </c>
      <c r="J12" s="49">
        <v>19</v>
      </c>
      <c r="K12" s="49">
        <v>8</v>
      </c>
      <c r="L12" s="49">
        <v>2</v>
      </c>
      <c r="M12" s="49">
        <v>33</v>
      </c>
      <c r="N12" s="49">
        <v>2</v>
      </c>
      <c r="O12" s="49">
        <v>12</v>
      </c>
      <c r="P12" s="49">
        <v>10</v>
      </c>
      <c r="Q12" s="49">
        <v>3</v>
      </c>
      <c r="R12" s="49">
        <v>3</v>
      </c>
      <c r="S12" s="49">
        <v>236</v>
      </c>
      <c r="T12" s="49">
        <v>15</v>
      </c>
      <c r="U12" s="49">
        <v>6</v>
      </c>
      <c r="V12" s="49">
        <v>13</v>
      </c>
      <c r="W12" s="49">
        <v>77</v>
      </c>
      <c r="X12" s="49">
        <v>4</v>
      </c>
      <c r="Y12" s="49">
        <v>6</v>
      </c>
      <c r="Z12" s="49">
        <v>2</v>
      </c>
      <c r="AA12" s="49">
        <v>43</v>
      </c>
      <c r="AB12" s="49">
        <v>22</v>
      </c>
      <c r="AC12" s="49">
        <v>268</v>
      </c>
      <c r="AD12" s="49">
        <v>24</v>
      </c>
      <c r="AE12" s="10"/>
      <c r="AF12" s="49">
        <v>43</v>
      </c>
    </row>
    <row r="13" spans="1:32">
      <c r="A13" s="11" t="s">
        <v>114</v>
      </c>
      <c r="B13" s="11" t="s">
        <v>115</v>
      </c>
      <c r="C13" s="3" t="s">
        <v>134</v>
      </c>
      <c r="D13" s="11" t="s">
        <v>135</v>
      </c>
      <c r="E13" s="3" t="s">
        <v>26</v>
      </c>
      <c r="F13" s="9">
        <v>298</v>
      </c>
      <c r="G13" s="49">
        <v>1</v>
      </c>
      <c r="H13" s="49">
        <v>5</v>
      </c>
      <c r="I13" s="49">
        <v>1</v>
      </c>
      <c r="J13" s="49">
        <v>2</v>
      </c>
      <c r="K13" s="49">
        <v>1</v>
      </c>
      <c r="L13" s="49">
        <v>7</v>
      </c>
      <c r="M13" s="49">
        <v>3</v>
      </c>
      <c r="N13" s="49">
        <v>2</v>
      </c>
      <c r="O13" s="49">
        <v>1</v>
      </c>
      <c r="P13" s="49">
        <v>16</v>
      </c>
      <c r="Q13" s="49">
        <v>3</v>
      </c>
      <c r="R13" s="10"/>
      <c r="S13" s="49">
        <v>1</v>
      </c>
      <c r="T13" s="49">
        <v>4</v>
      </c>
      <c r="U13" s="49">
        <v>12</v>
      </c>
      <c r="V13" s="49">
        <v>82</v>
      </c>
      <c r="W13" s="49">
        <v>5</v>
      </c>
      <c r="X13" s="49">
        <v>1</v>
      </c>
      <c r="Y13" s="49">
        <v>23</v>
      </c>
      <c r="Z13" s="49">
        <v>1</v>
      </c>
      <c r="AA13" s="10"/>
      <c r="AB13" s="49">
        <v>4</v>
      </c>
      <c r="AC13" s="17"/>
      <c r="AD13" s="49">
        <v>111</v>
      </c>
      <c r="AE13" s="10"/>
      <c r="AF13" s="49">
        <v>12</v>
      </c>
    </row>
    <row r="14" spans="1:32">
      <c r="A14" s="11" t="s">
        <v>136</v>
      </c>
      <c r="B14" s="11" t="s">
        <v>137</v>
      </c>
      <c r="C14" s="3" t="s">
        <v>138</v>
      </c>
      <c r="D14" s="11" t="s">
        <v>139</v>
      </c>
      <c r="E14" s="3" t="s">
        <v>140</v>
      </c>
      <c r="F14" s="9">
        <v>246</v>
      </c>
      <c r="G14" s="49">
        <v>2</v>
      </c>
      <c r="H14" s="49">
        <v>7</v>
      </c>
      <c r="I14" s="49">
        <v>9</v>
      </c>
      <c r="J14" s="49">
        <v>11</v>
      </c>
      <c r="K14" s="49">
        <v>9</v>
      </c>
      <c r="L14" s="49">
        <v>8</v>
      </c>
      <c r="M14" s="49">
        <v>5</v>
      </c>
      <c r="N14" s="49">
        <v>5</v>
      </c>
      <c r="O14" s="49">
        <v>14</v>
      </c>
      <c r="P14" s="49">
        <v>16</v>
      </c>
      <c r="Q14" s="49">
        <v>13</v>
      </c>
      <c r="R14" s="49">
        <v>8</v>
      </c>
      <c r="S14" s="49">
        <v>8</v>
      </c>
      <c r="T14" s="49">
        <v>10</v>
      </c>
      <c r="U14" s="49">
        <v>1</v>
      </c>
      <c r="V14" s="49">
        <v>17</v>
      </c>
      <c r="W14" s="49">
        <v>10</v>
      </c>
      <c r="X14" s="49">
        <v>18</v>
      </c>
      <c r="Y14" s="49">
        <v>6</v>
      </c>
      <c r="Z14" s="49">
        <v>3</v>
      </c>
      <c r="AA14" s="49">
        <v>3</v>
      </c>
      <c r="AB14" s="49">
        <v>5</v>
      </c>
      <c r="AC14" s="49">
        <v>15</v>
      </c>
      <c r="AD14" s="49">
        <v>20</v>
      </c>
      <c r="AE14" s="49">
        <v>7</v>
      </c>
      <c r="AF14" s="49">
        <v>16</v>
      </c>
    </row>
    <row r="15" spans="1:32">
      <c r="A15" s="11" t="s">
        <v>141</v>
      </c>
      <c r="B15" s="11" t="s">
        <v>142</v>
      </c>
      <c r="C15" s="3" t="s">
        <v>128</v>
      </c>
      <c r="D15" s="11" t="s">
        <v>129</v>
      </c>
      <c r="E15" s="3" t="s">
        <v>130</v>
      </c>
      <c r="F15" s="9">
        <v>156</v>
      </c>
      <c r="G15" s="10">
        <v>1</v>
      </c>
      <c r="H15" s="10"/>
      <c r="I15" s="10"/>
      <c r="J15" s="10">
        <v>44</v>
      </c>
      <c r="K15" s="10"/>
      <c r="L15" s="10">
        <v>2</v>
      </c>
      <c r="M15" s="10">
        <v>1</v>
      </c>
      <c r="N15" s="10">
        <v>5</v>
      </c>
      <c r="O15" s="10">
        <v>8</v>
      </c>
      <c r="P15" s="10">
        <v>6</v>
      </c>
      <c r="Q15" s="10">
        <v>1</v>
      </c>
      <c r="R15" s="49">
        <v>1</v>
      </c>
      <c r="S15" s="49">
        <v>3</v>
      </c>
      <c r="T15" s="49">
        <v>22</v>
      </c>
      <c r="U15" s="49">
        <v>2</v>
      </c>
      <c r="V15" s="49">
        <v>8</v>
      </c>
      <c r="W15" s="49">
        <v>4</v>
      </c>
      <c r="X15" s="49">
        <v>2</v>
      </c>
      <c r="Y15" s="49">
        <v>2</v>
      </c>
      <c r="Z15" s="49">
        <v>7</v>
      </c>
      <c r="AA15" s="49">
        <v>5</v>
      </c>
      <c r="AB15" s="49">
        <v>1</v>
      </c>
      <c r="AC15" s="49">
        <v>7</v>
      </c>
      <c r="AD15" s="49">
        <v>10</v>
      </c>
      <c r="AE15" s="49">
        <v>8</v>
      </c>
      <c r="AF15" s="49">
        <v>6</v>
      </c>
    </row>
    <row r="16" spans="1:32">
      <c r="A16" s="11" t="s">
        <v>143</v>
      </c>
      <c r="B16" s="11" t="s">
        <v>144</v>
      </c>
      <c r="C16" s="3" t="s">
        <v>145</v>
      </c>
      <c r="D16" s="11" t="s">
        <v>287</v>
      </c>
      <c r="E16" s="3" t="s">
        <v>25</v>
      </c>
      <c r="F16" s="9">
        <v>325</v>
      </c>
      <c r="G16" s="10">
        <v>8</v>
      </c>
      <c r="H16" s="10">
        <v>2</v>
      </c>
      <c r="I16" s="10">
        <v>0</v>
      </c>
      <c r="J16" s="10">
        <v>9</v>
      </c>
      <c r="K16" s="10">
        <v>0</v>
      </c>
      <c r="L16" s="10">
        <v>0</v>
      </c>
      <c r="M16" s="10">
        <v>6</v>
      </c>
      <c r="N16" s="10">
        <v>0</v>
      </c>
      <c r="O16" s="10">
        <v>5</v>
      </c>
      <c r="P16" s="10">
        <v>0</v>
      </c>
      <c r="Q16" s="10">
        <v>3</v>
      </c>
      <c r="R16" s="10">
        <v>0</v>
      </c>
      <c r="S16" s="10">
        <v>103</v>
      </c>
      <c r="T16" s="10">
        <v>2</v>
      </c>
      <c r="U16" s="10">
        <v>0</v>
      </c>
      <c r="V16" s="10">
        <v>8</v>
      </c>
      <c r="W16" s="10">
        <v>9</v>
      </c>
      <c r="X16" s="10">
        <v>0</v>
      </c>
      <c r="Y16" s="10">
        <v>0</v>
      </c>
      <c r="Z16" s="10">
        <v>0</v>
      </c>
      <c r="AA16" s="10">
        <v>2</v>
      </c>
      <c r="AB16" s="10">
        <v>3</v>
      </c>
      <c r="AC16" s="10">
        <v>149</v>
      </c>
      <c r="AD16" s="10">
        <v>2</v>
      </c>
      <c r="AE16" s="10">
        <v>0</v>
      </c>
      <c r="AF16" s="10">
        <v>9</v>
      </c>
    </row>
    <row r="17" spans="1:32">
      <c r="A17" s="11" t="s">
        <v>146</v>
      </c>
      <c r="B17" s="11" t="s">
        <v>147</v>
      </c>
      <c r="C17" s="3" t="s">
        <v>128</v>
      </c>
      <c r="D17" s="11" t="s">
        <v>129</v>
      </c>
      <c r="E17" s="3" t="s">
        <v>130</v>
      </c>
      <c r="F17" s="9">
        <v>271</v>
      </c>
      <c r="G17" s="10">
        <v>4</v>
      </c>
      <c r="H17" s="10">
        <v>6</v>
      </c>
      <c r="I17" s="10"/>
      <c r="J17" s="10">
        <v>97</v>
      </c>
      <c r="K17" s="10">
        <v>2</v>
      </c>
      <c r="L17" s="10">
        <v>2</v>
      </c>
      <c r="M17" s="10">
        <v>6</v>
      </c>
      <c r="N17" s="10">
        <v>4</v>
      </c>
      <c r="O17" s="10">
        <v>23</v>
      </c>
      <c r="P17" s="10">
        <v>8</v>
      </c>
      <c r="Q17" s="10"/>
      <c r="R17" s="10"/>
      <c r="S17" s="10">
        <v>3</v>
      </c>
      <c r="T17" s="10">
        <v>32</v>
      </c>
      <c r="U17" s="10"/>
      <c r="V17" s="10">
        <v>27</v>
      </c>
      <c r="W17" s="10">
        <v>3</v>
      </c>
      <c r="X17" s="10">
        <v>1</v>
      </c>
      <c r="Y17" s="10">
        <v>4</v>
      </c>
      <c r="Z17" s="10"/>
      <c r="AA17" s="10">
        <v>2</v>
      </c>
      <c r="AB17" s="10">
        <v>8</v>
      </c>
      <c r="AC17" s="10">
        <v>4</v>
      </c>
      <c r="AD17" s="49">
        <v>25</v>
      </c>
      <c r="AE17" s="49"/>
      <c r="AF17" s="49">
        <v>10</v>
      </c>
    </row>
    <row r="18" spans="1:32">
      <c r="A18" s="11" t="s">
        <v>146</v>
      </c>
      <c r="B18" s="11" t="s">
        <v>147</v>
      </c>
      <c r="C18" s="3" t="s">
        <v>131</v>
      </c>
      <c r="D18" s="11" t="s">
        <v>132</v>
      </c>
      <c r="E18" s="3" t="s">
        <v>133</v>
      </c>
      <c r="F18" s="9">
        <v>80</v>
      </c>
      <c r="G18" s="49">
        <v>2</v>
      </c>
      <c r="H18" s="10">
        <v>5</v>
      </c>
      <c r="I18" s="10">
        <v>1</v>
      </c>
      <c r="J18" s="10">
        <v>7</v>
      </c>
      <c r="K18" s="10"/>
      <c r="L18" s="10"/>
      <c r="M18" s="10"/>
      <c r="N18" s="10"/>
      <c r="O18" s="10"/>
      <c r="P18" s="10">
        <v>1</v>
      </c>
      <c r="Q18" s="10"/>
      <c r="R18" s="10"/>
      <c r="S18" s="10">
        <v>20</v>
      </c>
      <c r="T18" s="10">
        <v>2</v>
      </c>
      <c r="U18" s="10"/>
      <c r="V18" s="49"/>
      <c r="W18" s="49">
        <v>10</v>
      </c>
      <c r="X18" s="49"/>
      <c r="Y18" s="49"/>
      <c r="Z18" s="49"/>
      <c r="AA18" s="49">
        <v>1</v>
      </c>
      <c r="AB18" s="49">
        <v>1</v>
      </c>
      <c r="AC18" s="49">
        <v>26</v>
      </c>
      <c r="AD18" s="10">
        <v>1</v>
      </c>
      <c r="AE18" s="10"/>
      <c r="AF18" s="10">
        <v>3</v>
      </c>
    </row>
    <row r="19" spans="1:32">
      <c r="A19" s="11" t="s">
        <v>148</v>
      </c>
      <c r="B19" s="11" t="s">
        <v>149</v>
      </c>
      <c r="C19" s="3" t="s">
        <v>128</v>
      </c>
      <c r="D19" s="11" t="s">
        <v>129</v>
      </c>
      <c r="E19" s="3" t="s">
        <v>130</v>
      </c>
      <c r="F19" s="9">
        <v>99</v>
      </c>
      <c r="G19" s="10"/>
      <c r="H19" s="10"/>
      <c r="I19" s="49">
        <v>1</v>
      </c>
      <c r="J19" s="49">
        <v>17</v>
      </c>
      <c r="K19" s="49">
        <v>1</v>
      </c>
      <c r="L19" s="49">
        <v>1</v>
      </c>
      <c r="M19" s="49">
        <v>3</v>
      </c>
      <c r="N19" s="49">
        <v>1</v>
      </c>
      <c r="O19" s="49">
        <v>2</v>
      </c>
      <c r="P19" s="49">
        <v>2</v>
      </c>
      <c r="Q19" s="49">
        <v>1</v>
      </c>
      <c r="R19" s="49">
        <v>2</v>
      </c>
      <c r="S19" s="49">
        <v>1</v>
      </c>
      <c r="T19" s="49">
        <v>4</v>
      </c>
      <c r="U19" s="49">
        <v>2</v>
      </c>
      <c r="V19" s="49">
        <v>2</v>
      </c>
      <c r="W19" s="49">
        <v>1</v>
      </c>
      <c r="X19" s="49">
        <v>2</v>
      </c>
      <c r="Y19" s="49">
        <v>1</v>
      </c>
      <c r="Z19" s="49">
        <v>4</v>
      </c>
      <c r="AA19" s="17"/>
      <c r="AB19" s="49">
        <v>1</v>
      </c>
      <c r="AC19" s="49">
        <v>2</v>
      </c>
      <c r="AD19" s="49">
        <v>5</v>
      </c>
      <c r="AE19" s="49">
        <v>6</v>
      </c>
      <c r="AF19" s="49">
        <v>37</v>
      </c>
    </row>
    <row r="20" spans="1:32">
      <c r="A20" s="11" t="s">
        <v>148</v>
      </c>
      <c r="B20" s="11" t="s">
        <v>149</v>
      </c>
      <c r="C20" s="3" t="s">
        <v>116</v>
      </c>
      <c r="D20" s="11" t="s">
        <v>117</v>
      </c>
      <c r="E20" s="3" t="s">
        <v>118</v>
      </c>
      <c r="F20" s="9">
        <v>32</v>
      </c>
      <c r="G20" s="10">
        <v>1</v>
      </c>
      <c r="H20" s="10"/>
      <c r="I20" s="10">
        <v>5</v>
      </c>
      <c r="J20" s="10">
        <v>3</v>
      </c>
      <c r="K20" s="10"/>
      <c r="L20" s="10">
        <v>1</v>
      </c>
      <c r="M20" s="10">
        <v>1</v>
      </c>
      <c r="N20" s="10"/>
      <c r="O20" s="10"/>
      <c r="P20" s="10"/>
      <c r="Q20" s="10"/>
      <c r="R20" s="10">
        <v>1</v>
      </c>
      <c r="S20" s="10">
        <v>1</v>
      </c>
      <c r="T20" s="10">
        <v>1</v>
      </c>
      <c r="U20" s="10"/>
      <c r="V20" s="10">
        <v>2</v>
      </c>
      <c r="W20" s="10">
        <v>2</v>
      </c>
      <c r="X20" s="10"/>
      <c r="Y20" s="10"/>
      <c r="Z20" s="10"/>
      <c r="AA20" s="10"/>
      <c r="AB20" s="10"/>
      <c r="AC20" s="10">
        <v>1</v>
      </c>
      <c r="AD20" s="10"/>
      <c r="AE20" s="10"/>
      <c r="AF20" s="10">
        <v>13</v>
      </c>
    </row>
    <row r="21" spans="1:32">
      <c r="A21" s="11" t="s">
        <v>150</v>
      </c>
      <c r="B21" s="11" t="s">
        <v>151</v>
      </c>
      <c r="C21" s="3" t="s">
        <v>128</v>
      </c>
      <c r="D21" s="11" t="s">
        <v>129</v>
      </c>
      <c r="E21" s="3" t="s">
        <v>130</v>
      </c>
      <c r="F21" s="9">
        <v>83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49">
        <v>1</v>
      </c>
      <c r="S21" s="49">
        <v>1</v>
      </c>
      <c r="T21" s="17"/>
      <c r="U21" s="49">
        <v>1</v>
      </c>
      <c r="V21" s="49">
        <v>4</v>
      </c>
      <c r="W21" s="49">
        <v>1</v>
      </c>
      <c r="X21" s="49">
        <v>2</v>
      </c>
      <c r="Y21" s="49">
        <v>1</v>
      </c>
      <c r="Z21" s="49">
        <v>1</v>
      </c>
      <c r="AA21" s="10"/>
      <c r="AB21" s="49">
        <v>1</v>
      </c>
      <c r="AC21" s="49">
        <v>3</v>
      </c>
      <c r="AD21" s="49">
        <v>3</v>
      </c>
      <c r="AE21" s="49">
        <v>3</v>
      </c>
      <c r="AF21" s="49">
        <v>45</v>
      </c>
    </row>
    <row r="22" spans="1:32">
      <c r="A22" s="11" t="s">
        <v>152</v>
      </c>
      <c r="B22" s="11" t="s">
        <v>153</v>
      </c>
      <c r="C22" s="3" t="s">
        <v>116</v>
      </c>
      <c r="D22" s="11" t="s">
        <v>117</v>
      </c>
      <c r="E22" s="3" t="s">
        <v>118</v>
      </c>
      <c r="F22" s="9">
        <v>318</v>
      </c>
      <c r="G22" s="10"/>
      <c r="H22" s="10">
        <v>1</v>
      </c>
      <c r="I22" s="10">
        <v>130</v>
      </c>
      <c r="J22" s="10">
        <v>2</v>
      </c>
      <c r="K22" s="10">
        <v>10</v>
      </c>
      <c r="L22" s="10">
        <v>3</v>
      </c>
      <c r="M22" s="10">
        <v>4</v>
      </c>
      <c r="N22" s="10"/>
      <c r="O22" s="10"/>
      <c r="P22" s="49">
        <v>4</v>
      </c>
      <c r="Q22" s="49">
        <v>48</v>
      </c>
      <c r="R22" s="49">
        <v>1</v>
      </c>
      <c r="S22" s="10"/>
      <c r="T22" s="10"/>
      <c r="U22" s="49">
        <v>37</v>
      </c>
      <c r="V22" s="49">
        <v>12</v>
      </c>
      <c r="W22" s="49">
        <v>1</v>
      </c>
      <c r="X22" s="10"/>
      <c r="Y22" s="10">
        <v>4</v>
      </c>
      <c r="Z22" s="10"/>
      <c r="AA22" s="17"/>
      <c r="AB22" s="10">
        <v>1</v>
      </c>
      <c r="AC22" s="10"/>
      <c r="AD22" s="10">
        <v>8</v>
      </c>
      <c r="AE22" s="10">
        <v>1</v>
      </c>
      <c r="AF22" s="10">
        <v>51</v>
      </c>
    </row>
    <row r="23" spans="1:32">
      <c r="A23" s="11" t="s">
        <v>152</v>
      </c>
      <c r="B23" s="11" t="s">
        <v>153</v>
      </c>
      <c r="C23" s="3" t="s">
        <v>154</v>
      </c>
      <c r="D23" s="11" t="s">
        <v>155</v>
      </c>
      <c r="E23" s="3" t="s">
        <v>24</v>
      </c>
      <c r="F23" s="9">
        <v>223</v>
      </c>
      <c r="G23" s="49">
        <v>4</v>
      </c>
      <c r="H23" s="49">
        <v>9</v>
      </c>
      <c r="I23" s="49">
        <v>3</v>
      </c>
      <c r="J23" s="10"/>
      <c r="K23" s="10">
        <v>27</v>
      </c>
      <c r="L23" s="10"/>
      <c r="M23" s="10">
        <v>47</v>
      </c>
      <c r="N23" s="10"/>
      <c r="O23" s="10"/>
      <c r="P23" s="10">
        <v>1</v>
      </c>
      <c r="Q23" s="10">
        <v>1</v>
      </c>
      <c r="R23" s="10">
        <v>1</v>
      </c>
      <c r="S23" s="10">
        <v>3</v>
      </c>
      <c r="T23" s="10"/>
      <c r="U23" s="10">
        <v>5</v>
      </c>
      <c r="V23" s="10"/>
      <c r="W23" s="10">
        <v>19</v>
      </c>
      <c r="X23" s="10"/>
      <c r="Y23" s="10">
        <v>27</v>
      </c>
      <c r="Z23" s="10"/>
      <c r="AA23" s="17">
        <v>2</v>
      </c>
      <c r="AB23" s="10">
        <v>15</v>
      </c>
      <c r="AC23" s="10"/>
      <c r="AD23" s="10">
        <v>2</v>
      </c>
      <c r="AE23" s="10"/>
      <c r="AF23" s="10">
        <v>57</v>
      </c>
    </row>
    <row r="24" spans="1:32">
      <c r="A24" s="11" t="s">
        <v>152</v>
      </c>
      <c r="B24" s="11" t="s">
        <v>153</v>
      </c>
      <c r="C24" s="3" t="s">
        <v>128</v>
      </c>
      <c r="D24" s="11" t="s">
        <v>129</v>
      </c>
      <c r="E24" s="3" t="s">
        <v>130</v>
      </c>
      <c r="F24" s="9">
        <v>464</v>
      </c>
      <c r="G24" s="49">
        <v>12</v>
      </c>
      <c r="H24" s="49">
        <v>3</v>
      </c>
      <c r="I24" s="49">
        <v>2</v>
      </c>
      <c r="J24" s="49">
        <v>99</v>
      </c>
      <c r="K24" s="49">
        <v>1</v>
      </c>
      <c r="L24" s="10"/>
      <c r="M24" s="49">
        <v>1</v>
      </c>
      <c r="N24" s="49">
        <v>17</v>
      </c>
      <c r="O24" s="49">
        <v>43</v>
      </c>
      <c r="P24" s="49">
        <v>24</v>
      </c>
      <c r="Q24" s="17"/>
      <c r="R24" s="49">
        <v>60</v>
      </c>
      <c r="S24" s="49">
        <v>4</v>
      </c>
      <c r="T24" s="49">
        <v>73</v>
      </c>
      <c r="U24" s="49">
        <v>1</v>
      </c>
      <c r="V24" s="49">
        <v>7</v>
      </c>
      <c r="W24" s="49">
        <v>3</v>
      </c>
      <c r="X24" s="49">
        <v>44</v>
      </c>
      <c r="Y24" s="49">
        <v>1</v>
      </c>
      <c r="Z24" s="17"/>
      <c r="AA24" s="49">
        <v>29</v>
      </c>
      <c r="AB24" s="49">
        <v>3</v>
      </c>
      <c r="AC24" s="49">
        <v>1</v>
      </c>
      <c r="AD24" s="49">
        <v>2</v>
      </c>
      <c r="AE24" s="17"/>
      <c r="AF24" s="49">
        <v>34</v>
      </c>
    </row>
    <row r="25" spans="1:32">
      <c r="A25" s="11" t="s">
        <v>152</v>
      </c>
      <c r="B25" s="11" t="s">
        <v>153</v>
      </c>
      <c r="C25" s="3" t="s">
        <v>156</v>
      </c>
      <c r="D25" s="11" t="s">
        <v>157</v>
      </c>
      <c r="E25" s="3" t="s">
        <v>113</v>
      </c>
      <c r="F25" s="9">
        <v>494</v>
      </c>
      <c r="G25" s="49">
        <v>1</v>
      </c>
      <c r="H25" s="49">
        <v>3</v>
      </c>
      <c r="I25" s="49">
        <v>12</v>
      </c>
      <c r="J25" s="49">
        <v>11</v>
      </c>
      <c r="K25" s="49">
        <v>2</v>
      </c>
      <c r="L25" s="49">
        <v>17</v>
      </c>
      <c r="M25" s="49">
        <v>8</v>
      </c>
      <c r="N25" s="49">
        <v>12</v>
      </c>
      <c r="O25" s="49">
        <v>16</v>
      </c>
      <c r="P25" s="49">
        <v>10</v>
      </c>
      <c r="Q25" s="49">
        <v>21</v>
      </c>
      <c r="R25" s="49">
        <v>23</v>
      </c>
      <c r="S25" s="49">
        <v>8</v>
      </c>
      <c r="T25" s="49">
        <v>12</v>
      </c>
      <c r="U25" s="49">
        <v>4</v>
      </c>
      <c r="V25" s="49">
        <v>19</v>
      </c>
      <c r="W25" s="49">
        <v>3</v>
      </c>
      <c r="X25" s="49">
        <v>60</v>
      </c>
      <c r="Y25" s="49">
        <v>2</v>
      </c>
      <c r="Z25" s="49">
        <v>24</v>
      </c>
      <c r="AA25" s="49">
        <v>2</v>
      </c>
      <c r="AB25" s="49">
        <v>2</v>
      </c>
      <c r="AC25" s="49">
        <v>6</v>
      </c>
      <c r="AD25" s="49">
        <v>22</v>
      </c>
      <c r="AE25" s="49">
        <v>23</v>
      </c>
      <c r="AF25" s="49">
        <v>171</v>
      </c>
    </row>
    <row r="26" spans="1:32">
      <c r="A26" s="11" t="s">
        <v>152</v>
      </c>
      <c r="B26" s="11" t="s">
        <v>153</v>
      </c>
      <c r="C26" s="3" t="s">
        <v>158</v>
      </c>
      <c r="D26" s="11" t="s">
        <v>159</v>
      </c>
      <c r="E26" s="3" t="s">
        <v>26</v>
      </c>
      <c r="F26" s="9">
        <v>176</v>
      </c>
      <c r="G26" s="10"/>
      <c r="H26" s="49">
        <v>8</v>
      </c>
      <c r="I26" s="49">
        <v>2</v>
      </c>
      <c r="J26" s="49">
        <v>2</v>
      </c>
      <c r="K26" s="49">
        <v>3</v>
      </c>
      <c r="L26" s="49">
        <v>6</v>
      </c>
      <c r="M26" s="49">
        <v>3</v>
      </c>
      <c r="N26" s="49">
        <v>14</v>
      </c>
      <c r="O26" s="49">
        <v>5</v>
      </c>
      <c r="P26" s="49">
        <v>13</v>
      </c>
      <c r="Q26" s="49">
        <v>7</v>
      </c>
      <c r="R26" s="49">
        <v>1</v>
      </c>
      <c r="S26" s="17"/>
      <c r="T26" s="49">
        <v>10</v>
      </c>
      <c r="U26" s="49">
        <v>9</v>
      </c>
      <c r="V26" s="49">
        <v>27</v>
      </c>
      <c r="W26" s="49">
        <v>4</v>
      </c>
      <c r="X26" s="49">
        <v>1</v>
      </c>
      <c r="Y26" s="49">
        <v>5</v>
      </c>
      <c r="Z26" s="49">
        <v>2</v>
      </c>
      <c r="AA26" s="49">
        <v>2</v>
      </c>
      <c r="AB26" s="49">
        <v>2</v>
      </c>
      <c r="AC26" s="49">
        <v>1</v>
      </c>
      <c r="AD26" s="49">
        <v>27</v>
      </c>
      <c r="AE26" s="49">
        <v>2</v>
      </c>
      <c r="AF26" s="49">
        <v>20</v>
      </c>
    </row>
    <row r="27" spans="1:32">
      <c r="A27" s="11" t="s">
        <v>160</v>
      </c>
      <c r="B27" s="11" t="s">
        <v>161</v>
      </c>
      <c r="C27" s="3" t="s">
        <v>122</v>
      </c>
      <c r="D27" s="11" t="s">
        <v>123</v>
      </c>
      <c r="E27" s="3" t="s">
        <v>124</v>
      </c>
      <c r="F27" s="9">
        <v>912</v>
      </c>
      <c r="G27" s="49">
        <v>4</v>
      </c>
      <c r="H27" s="49">
        <v>19</v>
      </c>
      <c r="I27" s="49">
        <v>2</v>
      </c>
      <c r="J27" s="49">
        <v>32</v>
      </c>
      <c r="K27" s="49">
        <v>1</v>
      </c>
      <c r="L27" s="49">
        <v>10</v>
      </c>
      <c r="M27" s="49">
        <v>21</v>
      </c>
      <c r="N27" s="49">
        <v>215</v>
      </c>
      <c r="O27" s="49">
        <v>32</v>
      </c>
      <c r="P27" s="49">
        <v>108</v>
      </c>
      <c r="Q27" s="49">
        <v>11</v>
      </c>
      <c r="R27" s="49">
        <v>24</v>
      </c>
      <c r="S27" s="49">
        <v>1</v>
      </c>
      <c r="T27" s="49">
        <v>64</v>
      </c>
      <c r="U27" s="49">
        <v>18</v>
      </c>
      <c r="V27" s="49">
        <v>97</v>
      </c>
      <c r="W27" s="49">
        <v>12</v>
      </c>
      <c r="X27" s="49">
        <v>3</v>
      </c>
      <c r="Y27" s="49">
        <v>19</v>
      </c>
      <c r="Z27" s="49">
        <v>3</v>
      </c>
      <c r="AA27" s="49">
        <v>2</v>
      </c>
      <c r="AB27" s="49">
        <v>8</v>
      </c>
      <c r="AC27" s="49">
        <v>3</v>
      </c>
      <c r="AD27" s="49">
        <v>86</v>
      </c>
      <c r="AE27" s="17"/>
      <c r="AF27" s="49">
        <v>117</v>
      </c>
    </row>
    <row r="28" spans="1:32">
      <c r="A28" s="11" t="s">
        <v>160</v>
      </c>
      <c r="B28" s="11" t="s">
        <v>161</v>
      </c>
      <c r="C28" s="3" t="s">
        <v>111</v>
      </c>
      <c r="D28" s="11" t="s">
        <v>112</v>
      </c>
      <c r="E28" s="3" t="s">
        <v>113</v>
      </c>
      <c r="F28" s="9">
        <v>527</v>
      </c>
      <c r="G28" s="10"/>
      <c r="H28" s="49">
        <v>3</v>
      </c>
      <c r="I28" s="49">
        <v>2</v>
      </c>
      <c r="J28" s="17"/>
      <c r="K28" s="49">
        <v>1</v>
      </c>
      <c r="L28" s="49">
        <v>2</v>
      </c>
      <c r="M28" s="49">
        <v>3</v>
      </c>
      <c r="N28" s="49">
        <v>4</v>
      </c>
      <c r="O28" s="49">
        <v>2</v>
      </c>
      <c r="P28" s="49">
        <v>2</v>
      </c>
      <c r="Q28" s="49">
        <v>7</v>
      </c>
      <c r="R28" s="49">
        <v>109</v>
      </c>
      <c r="S28" s="17"/>
      <c r="T28" s="49">
        <v>2</v>
      </c>
      <c r="U28" s="17"/>
      <c r="V28" s="49">
        <v>9</v>
      </c>
      <c r="W28" s="49">
        <v>1</v>
      </c>
      <c r="X28" s="49">
        <v>293</v>
      </c>
      <c r="Y28" s="49">
        <v>2</v>
      </c>
      <c r="Z28" s="49">
        <v>20</v>
      </c>
      <c r="AA28" s="17"/>
      <c r="AB28" s="10"/>
      <c r="AC28" s="49">
        <v>2</v>
      </c>
      <c r="AD28" s="49">
        <v>6</v>
      </c>
      <c r="AE28" s="49">
        <v>9</v>
      </c>
      <c r="AF28" s="49">
        <v>48</v>
      </c>
    </row>
    <row r="29" spans="1:32">
      <c r="A29" s="11" t="s">
        <v>160</v>
      </c>
      <c r="B29" s="11" t="s">
        <v>161</v>
      </c>
      <c r="C29" s="3" t="s">
        <v>131</v>
      </c>
      <c r="D29" s="11" t="s">
        <v>132</v>
      </c>
      <c r="E29" s="3" t="s">
        <v>133</v>
      </c>
      <c r="F29" s="9">
        <v>840</v>
      </c>
      <c r="G29" s="49">
        <v>12</v>
      </c>
      <c r="H29" s="49">
        <v>27</v>
      </c>
      <c r="I29" s="49">
        <v>17</v>
      </c>
      <c r="J29" s="49">
        <v>53</v>
      </c>
      <c r="K29" s="49">
        <v>22</v>
      </c>
      <c r="L29" s="49">
        <v>8</v>
      </c>
      <c r="M29" s="49">
        <v>40</v>
      </c>
      <c r="N29" s="49">
        <v>12</v>
      </c>
      <c r="O29" s="49">
        <v>25</v>
      </c>
      <c r="P29" s="49">
        <v>40</v>
      </c>
      <c r="Q29" s="49">
        <v>33</v>
      </c>
      <c r="R29" s="49">
        <v>1</v>
      </c>
      <c r="S29" s="49">
        <v>133</v>
      </c>
      <c r="T29" s="49">
        <v>31</v>
      </c>
      <c r="U29" s="49">
        <v>11</v>
      </c>
      <c r="V29" s="49">
        <v>56</v>
      </c>
      <c r="W29" s="49">
        <v>53</v>
      </c>
      <c r="X29" s="49">
        <v>16</v>
      </c>
      <c r="Y29" s="49">
        <v>14</v>
      </c>
      <c r="Z29" s="49">
        <v>11</v>
      </c>
      <c r="AA29" s="49">
        <v>13</v>
      </c>
      <c r="AB29" s="49">
        <v>13</v>
      </c>
      <c r="AC29" s="49">
        <v>114</v>
      </c>
      <c r="AD29" s="49">
        <v>36</v>
      </c>
      <c r="AE29" s="49">
        <v>5</v>
      </c>
      <c r="AF29" s="49">
        <v>44</v>
      </c>
    </row>
    <row r="30" spans="1:32">
      <c r="A30" s="11" t="s">
        <v>162</v>
      </c>
      <c r="B30" s="11" t="s">
        <v>163</v>
      </c>
      <c r="C30" s="3" t="s">
        <v>164</v>
      </c>
      <c r="D30" s="11" t="s">
        <v>165</v>
      </c>
      <c r="E30" s="3" t="s">
        <v>166</v>
      </c>
      <c r="F30" s="9">
        <v>47</v>
      </c>
      <c r="G30" s="10">
        <v>1</v>
      </c>
      <c r="H30" s="10">
        <v>4</v>
      </c>
      <c r="I30" s="10"/>
      <c r="J30" s="10"/>
      <c r="K30" s="10"/>
      <c r="L30" s="10"/>
      <c r="M30" s="10">
        <v>1</v>
      </c>
      <c r="N30" s="10"/>
      <c r="O30" s="10"/>
      <c r="P30" s="10"/>
      <c r="Q30" s="10"/>
      <c r="R30" s="10"/>
      <c r="S30" s="10"/>
      <c r="T30" s="10"/>
      <c r="U30" s="10">
        <v>1</v>
      </c>
      <c r="V30" s="10">
        <v>3</v>
      </c>
      <c r="W30" s="10">
        <v>35</v>
      </c>
      <c r="X30" s="10"/>
      <c r="Y30" s="10"/>
      <c r="Z30" s="10"/>
      <c r="AA30" s="10">
        <v>2</v>
      </c>
      <c r="AB30" s="10"/>
      <c r="AC30" s="10"/>
      <c r="AD30" s="10"/>
      <c r="AE30" s="10"/>
      <c r="AF30" s="10"/>
    </row>
    <row r="31" spans="1:32">
      <c r="A31" s="11" t="s">
        <v>162</v>
      </c>
      <c r="B31" s="11" t="s">
        <v>163</v>
      </c>
      <c r="C31" s="3" t="s">
        <v>131</v>
      </c>
      <c r="D31" s="11" t="s">
        <v>132</v>
      </c>
      <c r="E31" s="3" t="s">
        <v>133</v>
      </c>
      <c r="F31" s="9">
        <v>890</v>
      </c>
      <c r="G31" s="49">
        <v>11</v>
      </c>
      <c r="H31" s="49">
        <v>27</v>
      </c>
      <c r="I31" s="49">
        <v>27</v>
      </c>
      <c r="J31" s="49">
        <v>54</v>
      </c>
      <c r="K31" s="49">
        <v>35</v>
      </c>
      <c r="L31" s="49">
        <v>13</v>
      </c>
      <c r="M31" s="49">
        <v>39</v>
      </c>
      <c r="N31" s="49">
        <v>24</v>
      </c>
      <c r="O31" s="49">
        <v>37</v>
      </c>
      <c r="P31" s="49">
        <v>47</v>
      </c>
      <c r="Q31" s="49">
        <v>52</v>
      </c>
      <c r="R31" s="49">
        <v>5</v>
      </c>
      <c r="S31" s="49">
        <v>68</v>
      </c>
      <c r="T31" s="49">
        <v>20</v>
      </c>
      <c r="U31" s="49">
        <v>22</v>
      </c>
      <c r="V31" s="49">
        <v>72</v>
      </c>
      <c r="W31" s="49">
        <v>51</v>
      </c>
      <c r="X31" s="49">
        <v>28</v>
      </c>
      <c r="Y31" s="49">
        <v>23</v>
      </c>
      <c r="Z31" s="49">
        <v>21</v>
      </c>
      <c r="AA31" s="49">
        <v>20</v>
      </c>
      <c r="AB31" s="49">
        <v>17</v>
      </c>
      <c r="AC31" s="49">
        <v>77</v>
      </c>
      <c r="AD31" s="49">
        <v>61</v>
      </c>
      <c r="AE31" s="49">
        <v>6</v>
      </c>
      <c r="AF31" s="49">
        <v>33</v>
      </c>
    </row>
    <row r="32" spans="1:32">
      <c r="A32" s="11" t="s">
        <v>167</v>
      </c>
      <c r="B32" s="11" t="s">
        <v>168</v>
      </c>
      <c r="C32" s="3" t="s">
        <v>169</v>
      </c>
      <c r="D32" s="11" t="s">
        <v>170</v>
      </c>
      <c r="E32" s="3" t="s">
        <v>26</v>
      </c>
      <c r="F32" s="9">
        <v>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v>1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>
        <v>3</v>
      </c>
    </row>
    <row r="33" spans="1:32">
      <c r="A33" s="11" t="s">
        <v>171</v>
      </c>
      <c r="B33" s="11" t="s">
        <v>172</v>
      </c>
      <c r="C33" s="3" t="s">
        <v>173</v>
      </c>
      <c r="D33" s="11" t="s">
        <v>174</v>
      </c>
      <c r="E33" s="3" t="s">
        <v>27</v>
      </c>
      <c r="F33" s="9">
        <v>73</v>
      </c>
      <c r="G33" s="10"/>
      <c r="H33" s="10"/>
      <c r="I33" s="49">
        <v>2</v>
      </c>
      <c r="J33" s="49">
        <v>3</v>
      </c>
      <c r="K33" s="10"/>
      <c r="L33" s="49">
        <v>4</v>
      </c>
      <c r="M33" s="49">
        <v>1</v>
      </c>
      <c r="N33" s="10"/>
      <c r="O33" s="10"/>
      <c r="P33" s="49">
        <v>1</v>
      </c>
      <c r="Q33" s="49">
        <v>3</v>
      </c>
      <c r="R33" s="49">
        <v>6</v>
      </c>
      <c r="S33" s="49">
        <v>1</v>
      </c>
      <c r="T33" s="10"/>
      <c r="U33" s="49">
        <v>2</v>
      </c>
      <c r="V33" s="10"/>
      <c r="W33" s="10"/>
      <c r="X33" s="49">
        <v>2</v>
      </c>
      <c r="Y33" s="10"/>
      <c r="Z33" s="49">
        <v>6</v>
      </c>
      <c r="AA33" s="10"/>
      <c r="AB33" s="49">
        <v>1</v>
      </c>
      <c r="AC33" s="49">
        <v>1</v>
      </c>
      <c r="AD33" s="10"/>
      <c r="AE33" s="49">
        <v>26</v>
      </c>
      <c r="AF33" s="49">
        <v>14</v>
      </c>
    </row>
    <row r="34" spans="1:32">
      <c r="A34" s="11" t="s">
        <v>171</v>
      </c>
      <c r="B34" s="11" t="s">
        <v>172</v>
      </c>
      <c r="C34" s="3" t="s">
        <v>175</v>
      </c>
      <c r="D34" s="11" t="s">
        <v>288</v>
      </c>
      <c r="E34" s="3" t="s">
        <v>176</v>
      </c>
      <c r="F34" s="9">
        <v>41</v>
      </c>
      <c r="G34" s="10"/>
      <c r="H34" s="10">
        <v>2</v>
      </c>
      <c r="I34" s="10">
        <v>2</v>
      </c>
      <c r="J34" s="10">
        <v>13</v>
      </c>
      <c r="K34" s="10">
        <v>1</v>
      </c>
      <c r="L34" s="10"/>
      <c r="M34" s="10"/>
      <c r="N34" s="10"/>
      <c r="O34" s="10">
        <v>7</v>
      </c>
      <c r="P34" s="10">
        <v>1</v>
      </c>
      <c r="Q34" s="10">
        <v>4</v>
      </c>
      <c r="R34" s="10"/>
      <c r="S34" s="10"/>
      <c r="T34" s="10">
        <v>2</v>
      </c>
      <c r="U34" s="10">
        <v>4</v>
      </c>
      <c r="V34" s="10">
        <v>1</v>
      </c>
      <c r="W34" s="10"/>
      <c r="X34" s="10"/>
      <c r="Y34" s="10"/>
      <c r="Z34" s="10">
        <v>1</v>
      </c>
      <c r="AA34" s="10"/>
      <c r="AB34" s="10"/>
      <c r="AC34" s="10"/>
      <c r="AD34" s="10">
        <v>1</v>
      </c>
      <c r="AE34" s="10"/>
      <c r="AF34" s="10">
        <v>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S58"/>
  <sheetViews>
    <sheetView topLeftCell="Y19" workbookViewId="0">
      <selection activeCell="AH4" sqref="AH4:AS31"/>
    </sheetView>
  </sheetViews>
  <sheetFormatPr defaultRowHeight="15"/>
  <cols>
    <col min="1" max="1" width="15.42578125" style="6" customWidth="1"/>
    <col min="2" max="2" width="74.42578125" style="6" customWidth="1"/>
    <col min="3" max="3" width="13.28515625" style="6" customWidth="1"/>
    <col min="4" max="4" width="107.7109375" style="6" customWidth="1"/>
    <col min="5" max="5" width="20.85546875" style="6" customWidth="1"/>
    <col min="6" max="6" width="11.5703125" style="6" customWidth="1"/>
    <col min="7" max="7" width="6.7109375" style="6" customWidth="1"/>
    <col min="8" max="17" width="5.7109375" style="6" customWidth="1"/>
    <col min="18" max="18" width="5.5703125" style="6" customWidth="1"/>
    <col min="19" max="32" width="5.7109375" style="6" customWidth="1"/>
    <col min="33" max="33" width="9.140625" style="6"/>
    <col min="34" max="34" width="16.5703125" style="6" customWidth="1"/>
    <col min="35" max="36" width="9.85546875" style="6" customWidth="1"/>
    <col min="37" max="37" width="8.28515625" style="6" customWidth="1"/>
    <col min="38" max="38" width="8.5703125" style="6" customWidth="1"/>
    <col min="39" max="39" width="8.140625" style="6" customWidth="1"/>
    <col min="40" max="40" width="8.42578125" style="6" customWidth="1"/>
    <col min="41" max="41" width="8.28515625" style="6" customWidth="1"/>
    <col min="42" max="42" width="9.5703125" style="6" customWidth="1"/>
    <col min="43" max="43" width="11.140625" style="6" customWidth="1"/>
    <col min="44" max="44" width="13" style="6" customWidth="1"/>
    <col min="45" max="45" width="9.140625" style="6"/>
    <col min="46" max="46" width="9.28515625" style="6" bestFit="1" customWidth="1"/>
    <col min="47" max="16384" width="9.140625" style="6"/>
  </cols>
  <sheetData>
    <row r="1" spans="1:45">
      <c r="B1" s="39" t="s">
        <v>261</v>
      </c>
      <c r="AH1" s="6" t="s">
        <v>296</v>
      </c>
    </row>
    <row r="2" spans="1:45">
      <c r="B2" s="6" t="s">
        <v>294</v>
      </c>
      <c r="AH2" s="6" t="s">
        <v>306</v>
      </c>
      <c r="AI2" s="6" t="s">
        <v>307</v>
      </c>
      <c r="AJ2" s="6" t="s">
        <v>308</v>
      </c>
      <c r="AK2" s="6" t="s">
        <v>309</v>
      </c>
      <c r="AM2" s="6" t="s">
        <v>310</v>
      </c>
      <c r="AQ2" s="6" t="s">
        <v>311</v>
      </c>
    </row>
    <row r="4" spans="1:45" ht="92.25" customHeight="1">
      <c r="A4" s="3" t="s">
        <v>83</v>
      </c>
      <c r="B4" s="3" t="s">
        <v>289</v>
      </c>
      <c r="C4" s="4" t="s">
        <v>85</v>
      </c>
      <c r="D4" s="4" t="s">
        <v>86</v>
      </c>
      <c r="E4" s="4" t="s">
        <v>87</v>
      </c>
      <c r="F4" s="120" t="s">
        <v>2</v>
      </c>
      <c r="G4" s="121" t="s">
        <v>3</v>
      </c>
      <c r="H4" s="121" t="s">
        <v>88</v>
      </c>
      <c r="I4" s="122" t="s">
        <v>89</v>
      </c>
      <c r="J4" s="122" t="s">
        <v>90</v>
      </c>
      <c r="K4" s="122" t="s">
        <v>91</v>
      </c>
      <c r="L4" s="121" t="s">
        <v>92</v>
      </c>
      <c r="M4" s="121" t="s">
        <v>93</v>
      </c>
      <c r="N4" s="122" t="s">
        <v>94</v>
      </c>
      <c r="O4" s="121" t="s">
        <v>95</v>
      </c>
      <c r="P4" s="121" t="s">
        <v>96</v>
      </c>
      <c r="Q4" s="121" t="s">
        <v>97</v>
      </c>
      <c r="R4" s="121" t="s">
        <v>98</v>
      </c>
      <c r="S4" s="121" t="s">
        <v>99</v>
      </c>
      <c r="T4" s="121" t="s">
        <v>100</v>
      </c>
      <c r="U4" s="121" t="s">
        <v>101</v>
      </c>
      <c r="V4" s="121" t="s">
        <v>102</v>
      </c>
      <c r="W4" s="121" t="s">
        <v>103</v>
      </c>
      <c r="X4" s="122" t="s">
        <v>104</v>
      </c>
      <c r="Y4" s="121" t="s">
        <v>105</v>
      </c>
      <c r="Z4" s="122" t="s">
        <v>106</v>
      </c>
      <c r="AA4" s="121" t="s">
        <v>107</v>
      </c>
      <c r="AB4" s="121" t="s">
        <v>24</v>
      </c>
      <c r="AC4" s="121" t="s">
        <v>25</v>
      </c>
      <c r="AD4" s="122" t="s">
        <v>26</v>
      </c>
      <c r="AE4" s="121" t="s">
        <v>27</v>
      </c>
      <c r="AF4" s="121" t="s">
        <v>108</v>
      </c>
      <c r="AH4" s="4" t="s">
        <v>1</v>
      </c>
      <c r="AI4" s="95" t="s">
        <v>295</v>
      </c>
      <c r="AJ4" s="95" t="s">
        <v>298</v>
      </c>
      <c r="AK4" s="95" t="s">
        <v>299</v>
      </c>
      <c r="AL4" s="95" t="s">
        <v>300</v>
      </c>
      <c r="AM4" s="95" t="s">
        <v>301</v>
      </c>
      <c r="AN4" s="95" t="s">
        <v>302</v>
      </c>
      <c r="AO4" s="95" t="s">
        <v>303</v>
      </c>
      <c r="AP4" s="95" t="s">
        <v>304</v>
      </c>
      <c r="AQ4" s="95" t="s">
        <v>305</v>
      </c>
      <c r="AR4" s="95" t="s">
        <v>297</v>
      </c>
      <c r="AS4" s="95" t="s">
        <v>293</v>
      </c>
    </row>
    <row r="5" spans="1:45" ht="15.75" thickBot="1">
      <c r="A5" s="11" t="s">
        <v>143</v>
      </c>
      <c r="B5" s="11" t="s">
        <v>144</v>
      </c>
      <c r="C5" s="3" t="s">
        <v>145</v>
      </c>
      <c r="D5" s="11" t="s">
        <v>287</v>
      </c>
      <c r="E5" s="3" t="s">
        <v>25</v>
      </c>
      <c r="F5" s="50">
        <v>325</v>
      </c>
      <c r="G5" s="51">
        <v>8</v>
      </c>
      <c r="H5" s="51">
        <v>2</v>
      </c>
      <c r="I5" s="51">
        <v>0</v>
      </c>
      <c r="J5" s="51">
        <v>9</v>
      </c>
      <c r="K5" s="51">
        <v>0</v>
      </c>
      <c r="L5" s="51">
        <v>0</v>
      </c>
      <c r="M5" s="51">
        <v>6</v>
      </c>
      <c r="N5" s="51">
        <v>0</v>
      </c>
      <c r="O5" s="51">
        <v>5</v>
      </c>
      <c r="P5" s="51">
        <v>0</v>
      </c>
      <c r="Q5" s="51">
        <v>3</v>
      </c>
      <c r="R5" s="51">
        <v>0</v>
      </c>
      <c r="S5" s="52">
        <v>103</v>
      </c>
      <c r="T5" s="51">
        <v>2</v>
      </c>
      <c r="U5" s="51">
        <v>0</v>
      </c>
      <c r="V5" s="51">
        <v>8</v>
      </c>
      <c r="W5" s="51">
        <v>9</v>
      </c>
      <c r="X5" s="51">
        <v>0</v>
      </c>
      <c r="Y5" s="51">
        <v>0</v>
      </c>
      <c r="Z5" s="51">
        <v>0</v>
      </c>
      <c r="AA5" s="51">
        <v>2</v>
      </c>
      <c r="AB5" s="51">
        <v>3</v>
      </c>
      <c r="AC5" s="53">
        <v>149</v>
      </c>
      <c r="AD5" s="51">
        <v>2</v>
      </c>
      <c r="AE5" s="51">
        <v>0</v>
      </c>
      <c r="AF5" s="51">
        <v>9</v>
      </c>
      <c r="AH5" s="88" t="s">
        <v>3</v>
      </c>
      <c r="AI5" s="79">
        <v>0</v>
      </c>
      <c r="AJ5" s="93">
        <v>11</v>
      </c>
      <c r="AK5" s="79">
        <v>1</v>
      </c>
      <c r="AL5" s="79">
        <v>4</v>
      </c>
      <c r="AM5" s="79">
        <v>0</v>
      </c>
      <c r="AN5" s="81">
        <v>1</v>
      </c>
      <c r="AO5" s="79">
        <v>1</v>
      </c>
      <c r="AP5" s="98">
        <v>29</v>
      </c>
      <c r="AQ5" s="34">
        <f>SUM(AI5:AP5)</f>
        <v>47</v>
      </c>
      <c r="AR5" s="94">
        <v>18110</v>
      </c>
      <c r="AS5" s="118">
        <f>SUM(AQ5/AR5*1000)</f>
        <v>2.5952512424075098</v>
      </c>
    </row>
    <row r="6" spans="1:45" ht="15.75" thickBot="1">
      <c r="A6" s="11" t="s">
        <v>114</v>
      </c>
      <c r="B6" s="11" t="s">
        <v>115</v>
      </c>
      <c r="C6" s="3" t="s">
        <v>116</v>
      </c>
      <c r="D6" s="11" t="s">
        <v>117</v>
      </c>
      <c r="E6" s="3" t="s">
        <v>118</v>
      </c>
      <c r="F6" s="54">
        <v>1196</v>
      </c>
      <c r="G6" s="55"/>
      <c r="H6" s="56">
        <v>2</v>
      </c>
      <c r="I6" s="57">
        <v>503</v>
      </c>
      <c r="J6" s="55"/>
      <c r="K6" s="56">
        <v>5</v>
      </c>
      <c r="L6" s="56">
        <v>12</v>
      </c>
      <c r="M6" s="56">
        <v>6</v>
      </c>
      <c r="N6" s="55">
        <v>0</v>
      </c>
      <c r="O6" s="55">
        <v>0</v>
      </c>
      <c r="P6" s="56">
        <v>5</v>
      </c>
      <c r="Q6" s="57">
        <v>251</v>
      </c>
      <c r="R6" s="56">
        <v>1</v>
      </c>
      <c r="S6" s="56">
        <v>1</v>
      </c>
      <c r="T6" s="55">
        <v>0</v>
      </c>
      <c r="U6" s="57">
        <v>178</v>
      </c>
      <c r="V6" s="56">
        <v>14</v>
      </c>
      <c r="W6" s="56">
        <v>2</v>
      </c>
      <c r="X6" s="56">
        <v>3</v>
      </c>
      <c r="Y6" s="56">
        <v>12</v>
      </c>
      <c r="Z6" s="56">
        <v>1</v>
      </c>
      <c r="AA6" s="56">
        <v>1</v>
      </c>
      <c r="AB6" s="56">
        <v>3</v>
      </c>
      <c r="AC6" s="55">
        <v>0</v>
      </c>
      <c r="AD6" s="56">
        <v>21</v>
      </c>
      <c r="AE6" s="56">
        <v>2</v>
      </c>
      <c r="AF6" s="58">
        <v>173</v>
      </c>
      <c r="AH6" s="88" t="s">
        <v>88</v>
      </c>
      <c r="AI6" s="56">
        <v>2</v>
      </c>
      <c r="AJ6" s="60">
        <v>31</v>
      </c>
      <c r="AK6" s="10">
        <v>3</v>
      </c>
      <c r="AL6" s="10">
        <v>4</v>
      </c>
      <c r="AM6" s="10"/>
      <c r="AN6" s="49">
        <v>5</v>
      </c>
      <c r="AO6" s="10"/>
      <c r="AP6" s="99">
        <v>72</v>
      </c>
      <c r="AQ6" s="34">
        <f t="shared" ref="AQ6:AQ31" si="0">SUM(AI6:AP6)</f>
        <v>117</v>
      </c>
      <c r="AR6" s="89">
        <v>52983</v>
      </c>
      <c r="AS6" s="111">
        <f t="shared" ref="AS6:AS31" si="1">SUM(AQ6/AR6*1000)</f>
        <v>2.2082554781722443</v>
      </c>
    </row>
    <row r="7" spans="1:45" ht="15.75" thickBot="1">
      <c r="A7" s="11" t="s">
        <v>114</v>
      </c>
      <c r="B7" s="11" t="s">
        <v>115</v>
      </c>
      <c r="C7" s="3" t="s">
        <v>128</v>
      </c>
      <c r="D7" s="11" t="s">
        <v>129</v>
      </c>
      <c r="E7" s="3" t="s">
        <v>130</v>
      </c>
      <c r="F7" s="59">
        <v>1478</v>
      </c>
      <c r="G7" s="60">
        <v>11</v>
      </c>
      <c r="H7" s="60">
        <v>31</v>
      </c>
      <c r="I7" s="49">
        <v>3</v>
      </c>
      <c r="J7" s="61">
        <v>433</v>
      </c>
      <c r="K7" s="49">
        <v>5</v>
      </c>
      <c r="L7" s="49">
        <v>13</v>
      </c>
      <c r="M7" s="60">
        <v>78</v>
      </c>
      <c r="N7" s="49">
        <v>13</v>
      </c>
      <c r="O7" s="61">
        <v>150</v>
      </c>
      <c r="P7" s="60">
        <v>54</v>
      </c>
      <c r="Q7" s="49">
        <v>5</v>
      </c>
      <c r="R7" s="49">
        <v>6</v>
      </c>
      <c r="S7" s="49">
        <v>14</v>
      </c>
      <c r="T7" s="61">
        <v>238</v>
      </c>
      <c r="U7" s="49">
        <v>10</v>
      </c>
      <c r="V7" s="60">
        <v>85</v>
      </c>
      <c r="W7" s="60">
        <v>37</v>
      </c>
      <c r="X7" s="49">
        <v>2</v>
      </c>
      <c r="Y7" s="62">
        <v>31</v>
      </c>
      <c r="Z7" s="63">
        <v>10</v>
      </c>
      <c r="AA7" s="62">
        <v>15</v>
      </c>
      <c r="AB7" s="62">
        <v>41</v>
      </c>
      <c r="AC7" s="63">
        <v>15</v>
      </c>
      <c r="AD7" s="62">
        <v>95</v>
      </c>
      <c r="AE7" s="49">
        <v>5</v>
      </c>
      <c r="AF7" s="64">
        <v>78</v>
      </c>
      <c r="AH7" s="90" t="s">
        <v>89</v>
      </c>
      <c r="AI7" s="57">
        <v>503</v>
      </c>
      <c r="AJ7" s="49">
        <v>3</v>
      </c>
      <c r="AK7" s="10">
        <v>3</v>
      </c>
      <c r="AL7" s="10"/>
      <c r="AM7" s="10">
        <v>6</v>
      </c>
      <c r="AN7" s="49">
        <v>1</v>
      </c>
      <c r="AO7" s="10"/>
      <c r="AP7" s="100">
        <v>4</v>
      </c>
      <c r="AQ7" s="34">
        <f t="shared" si="0"/>
        <v>520</v>
      </c>
      <c r="AR7" s="89">
        <v>109325</v>
      </c>
      <c r="AS7" s="108">
        <f t="shared" si="1"/>
        <v>4.7564600960439058</v>
      </c>
    </row>
    <row r="8" spans="1:45" ht="15.75" thickBot="1">
      <c r="A8" s="11" t="s">
        <v>114</v>
      </c>
      <c r="B8" s="11" t="s">
        <v>115</v>
      </c>
      <c r="C8" s="3" t="s">
        <v>119</v>
      </c>
      <c r="D8" s="11" t="s">
        <v>120</v>
      </c>
      <c r="E8" s="3" t="s">
        <v>121</v>
      </c>
      <c r="F8" s="59">
        <v>351</v>
      </c>
      <c r="G8" s="10">
        <v>1</v>
      </c>
      <c r="H8" s="10">
        <v>3</v>
      </c>
      <c r="I8" s="10">
        <v>3</v>
      </c>
      <c r="J8" s="10"/>
      <c r="K8" s="65">
        <v>219</v>
      </c>
      <c r="L8" s="10">
        <v>0</v>
      </c>
      <c r="M8" s="66">
        <v>54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1</v>
      </c>
      <c r="V8" s="10">
        <v>0</v>
      </c>
      <c r="W8" s="10">
        <v>2</v>
      </c>
      <c r="X8" s="10">
        <v>0</v>
      </c>
      <c r="Y8" s="10">
        <v>14</v>
      </c>
      <c r="Z8" s="10"/>
      <c r="AA8" s="10">
        <v>1</v>
      </c>
      <c r="AB8" s="67">
        <v>37</v>
      </c>
      <c r="AC8" s="10">
        <v>0</v>
      </c>
      <c r="AD8" s="10">
        <v>1</v>
      </c>
      <c r="AE8" s="10">
        <v>0</v>
      </c>
      <c r="AF8" s="68">
        <v>15</v>
      </c>
      <c r="AH8" s="90" t="s">
        <v>90</v>
      </c>
      <c r="AI8" s="55"/>
      <c r="AJ8" s="61">
        <v>433</v>
      </c>
      <c r="AK8" s="10"/>
      <c r="AL8" s="10">
        <v>23</v>
      </c>
      <c r="AM8" s="10"/>
      <c r="AN8" s="49">
        <v>2</v>
      </c>
      <c r="AO8" s="10">
        <v>1</v>
      </c>
      <c r="AP8" s="100">
        <v>19</v>
      </c>
      <c r="AQ8" s="34">
        <f t="shared" si="0"/>
        <v>478</v>
      </c>
      <c r="AR8" s="89">
        <v>99023</v>
      </c>
      <c r="AS8" s="108">
        <f t="shared" si="1"/>
        <v>4.8271613665512048</v>
      </c>
    </row>
    <row r="9" spans="1:45" ht="15.75" thickBot="1">
      <c r="A9" s="11" t="s">
        <v>114</v>
      </c>
      <c r="B9" s="11" t="s">
        <v>115</v>
      </c>
      <c r="C9" s="3" t="s">
        <v>122</v>
      </c>
      <c r="D9" s="11" t="s">
        <v>123</v>
      </c>
      <c r="E9" s="3" t="s">
        <v>124</v>
      </c>
      <c r="F9" s="59">
        <v>643</v>
      </c>
      <c r="G9" s="10">
        <v>4</v>
      </c>
      <c r="H9" s="10">
        <v>4</v>
      </c>
      <c r="I9" s="10"/>
      <c r="J9" s="10">
        <v>23</v>
      </c>
      <c r="K9" s="10">
        <v>0</v>
      </c>
      <c r="L9" s="10">
        <v>7</v>
      </c>
      <c r="M9" s="10">
        <v>3</v>
      </c>
      <c r="N9" s="65">
        <v>280</v>
      </c>
      <c r="O9" s="10">
        <v>0</v>
      </c>
      <c r="P9" s="10">
        <v>0</v>
      </c>
      <c r="Q9" s="10">
        <v>14</v>
      </c>
      <c r="R9" s="10">
        <v>27</v>
      </c>
      <c r="S9" s="10">
        <v>3</v>
      </c>
      <c r="T9" s="10">
        <v>26</v>
      </c>
      <c r="U9" s="49">
        <v>3</v>
      </c>
      <c r="V9" s="60">
        <v>44</v>
      </c>
      <c r="W9" s="49">
        <v>3</v>
      </c>
      <c r="X9" s="49">
        <v>7</v>
      </c>
      <c r="Y9" s="49">
        <v>7</v>
      </c>
      <c r="Z9" s="49">
        <v>2</v>
      </c>
      <c r="AA9" s="10">
        <v>0</v>
      </c>
      <c r="AB9" s="10">
        <v>2</v>
      </c>
      <c r="AC9" s="10">
        <v>0</v>
      </c>
      <c r="AD9" s="10">
        <v>28</v>
      </c>
      <c r="AE9" s="10">
        <v>1</v>
      </c>
      <c r="AF9" s="68">
        <v>44</v>
      </c>
      <c r="AH9" s="90" t="s">
        <v>91</v>
      </c>
      <c r="AI9" s="56">
        <v>5</v>
      </c>
      <c r="AJ9" s="49">
        <v>5</v>
      </c>
      <c r="AK9" s="65">
        <v>219</v>
      </c>
      <c r="AL9" s="10">
        <v>0</v>
      </c>
      <c r="AM9" s="10">
        <v>0</v>
      </c>
      <c r="AN9" s="49">
        <v>1</v>
      </c>
      <c r="AO9" s="10">
        <v>0</v>
      </c>
      <c r="AP9" s="100">
        <v>8</v>
      </c>
      <c r="AQ9" s="34">
        <f t="shared" si="0"/>
        <v>238</v>
      </c>
      <c r="AR9" s="89">
        <v>94288</v>
      </c>
      <c r="AS9" s="111">
        <f t="shared" si="1"/>
        <v>2.5241812319701338</v>
      </c>
    </row>
    <row r="10" spans="1:45" ht="15.75" thickBot="1">
      <c r="A10" s="11" t="s">
        <v>114</v>
      </c>
      <c r="B10" s="11" t="s">
        <v>115</v>
      </c>
      <c r="C10" s="3" t="s">
        <v>125</v>
      </c>
      <c r="D10" s="11" t="s">
        <v>290</v>
      </c>
      <c r="E10" s="3" t="s">
        <v>127</v>
      </c>
      <c r="F10" s="59">
        <v>991</v>
      </c>
      <c r="G10" s="10"/>
      <c r="H10" s="10"/>
      <c r="I10" s="10">
        <v>6</v>
      </c>
      <c r="J10" s="10"/>
      <c r="K10" s="10">
        <v>0</v>
      </c>
      <c r="L10" s="65">
        <v>222</v>
      </c>
      <c r="M10" s="10">
        <v>1</v>
      </c>
      <c r="N10" s="10">
        <v>5</v>
      </c>
      <c r="O10" s="10">
        <v>1</v>
      </c>
      <c r="P10" s="10">
        <v>2</v>
      </c>
      <c r="Q10" s="10">
        <v>61</v>
      </c>
      <c r="R10" s="10">
        <v>11</v>
      </c>
      <c r="S10" s="10">
        <v>0</v>
      </c>
      <c r="T10" s="10">
        <v>0</v>
      </c>
      <c r="U10" s="10">
        <v>3</v>
      </c>
      <c r="V10" s="10">
        <v>8</v>
      </c>
      <c r="W10" s="10">
        <v>0</v>
      </c>
      <c r="X10" s="10">
        <v>20</v>
      </c>
      <c r="Y10" s="10">
        <v>4</v>
      </c>
      <c r="Z10" s="65">
        <v>299</v>
      </c>
      <c r="AA10" s="10">
        <v>0</v>
      </c>
      <c r="AB10" s="10">
        <v>1</v>
      </c>
      <c r="AC10" s="10">
        <v>0</v>
      </c>
      <c r="AD10" s="10">
        <v>13</v>
      </c>
      <c r="AE10" s="65">
        <v>252</v>
      </c>
      <c r="AF10" s="69">
        <v>82</v>
      </c>
      <c r="AH10" s="88" t="s">
        <v>92</v>
      </c>
      <c r="AI10" s="56">
        <v>12</v>
      </c>
      <c r="AJ10" s="49">
        <v>13</v>
      </c>
      <c r="AK10" s="10">
        <v>0</v>
      </c>
      <c r="AL10" s="10">
        <v>7</v>
      </c>
      <c r="AM10" s="65">
        <v>222</v>
      </c>
      <c r="AN10" s="49">
        <v>7</v>
      </c>
      <c r="AO10" s="10">
        <v>2</v>
      </c>
      <c r="AP10" s="100">
        <v>2</v>
      </c>
      <c r="AQ10" s="34">
        <f t="shared" si="0"/>
        <v>265</v>
      </c>
      <c r="AR10" s="89">
        <v>50874</v>
      </c>
      <c r="AS10" s="109">
        <f t="shared" si="1"/>
        <v>5.2089475960215434</v>
      </c>
    </row>
    <row r="11" spans="1:45" ht="15.75" thickBot="1">
      <c r="A11" s="11" t="s">
        <v>114</v>
      </c>
      <c r="B11" s="11" t="s">
        <v>115</v>
      </c>
      <c r="C11" s="3" t="s">
        <v>134</v>
      </c>
      <c r="D11" s="11" t="s">
        <v>135</v>
      </c>
      <c r="E11" s="3" t="s">
        <v>26</v>
      </c>
      <c r="F11" s="59">
        <v>298</v>
      </c>
      <c r="G11" s="49">
        <v>1</v>
      </c>
      <c r="H11" s="49">
        <v>5</v>
      </c>
      <c r="I11" s="49">
        <v>1</v>
      </c>
      <c r="J11" s="49">
        <v>2</v>
      </c>
      <c r="K11" s="49">
        <v>1</v>
      </c>
      <c r="L11" s="49">
        <v>7</v>
      </c>
      <c r="M11" s="49">
        <v>3</v>
      </c>
      <c r="N11" s="49">
        <v>2</v>
      </c>
      <c r="O11" s="49">
        <v>1</v>
      </c>
      <c r="P11" s="60">
        <v>16</v>
      </c>
      <c r="Q11" s="49">
        <v>3</v>
      </c>
      <c r="R11" s="10">
        <v>0</v>
      </c>
      <c r="S11" s="49">
        <v>1</v>
      </c>
      <c r="T11" s="49">
        <v>4</v>
      </c>
      <c r="U11" s="49">
        <v>12</v>
      </c>
      <c r="V11" s="60">
        <v>82</v>
      </c>
      <c r="W11" s="49">
        <v>5</v>
      </c>
      <c r="X11" s="49">
        <v>1</v>
      </c>
      <c r="Y11" s="62">
        <v>23</v>
      </c>
      <c r="Z11" s="49">
        <v>1</v>
      </c>
      <c r="AA11" s="10">
        <v>0</v>
      </c>
      <c r="AB11" s="49">
        <v>4</v>
      </c>
      <c r="AC11" s="10">
        <v>0</v>
      </c>
      <c r="AD11" s="62">
        <v>111</v>
      </c>
      <c r="AE11" s="10">
        <v>0</v>
      </c>
      <c r="AF11" s="64">
        <v>12</v>
      </c>
      <c r="AH11" s="88" t="s">
        <v>93</v>
      </c>
      <c r="AI11" s="56">
        <v>6</v>
      </c>
      <c r="AJ11" s="60">
        <v>78</v>
      </c>
      <c r="AK11" s="66">
        <v>54</v>
      </c>
      <c r="AL11" s="10">
        <v>3</v>
      </c>
      <c r="AM11" s="10">
        <v>1</v>
      </c>
      <c r="AN11" s="49">
        <v>3</v>
      </c>
      <c r="AO11" s="10">
        <v>0</v>
      </c>
      <c r="AP11" s="99">
        <v>33</v>
      </c>
      <c r="AQ11" s="34">
        <f t="shared" si="0"/>
        <v>178</v>
      </c>
      <c r="AR11" s="89">
        <v>90843</v>
      </c>
      <c r="AS11" s="119">
        <f t="shared" si="1"/>
        <v>1.9594245016126723</v>
      </c>
    </row>
    <row r="12" spans="1:45" ht="15.75" thickBot="1">
      <c r="A12" s="11" t="s">
        <v>114</v>
      </c>
      <c r="B12" s="11" t="s">
        <v>115</v>
      </c>
      <c r="C12" s="3" t="s">
        <v>111</v>
      </c>
      <c r="D12" s="11" t="s">
        <v>112</v>
      </c>
      <c r="E12" s="3" t="s">
        <v>113</v>
      </c>
      <c r="F12" s="59">
        <v>405</v>
      </c>
      <c r="G12" s="10">
        <v>1</v>
      </c>
      <c r="H12" s="10"/>
      <c r="I12" s="10"/>
      <c r="J12" s="10">
        <v>1</v>
      </c>
      <c r="K12" s="10">
        <v>0</v>
      </c>
      <c r="L12" s="10">
        <v>2</v>
      </c>
      <c r="M12" s="10">
        <v>0</v>
      </c>
      <c r="N12" s="10">
        <v>3</v>
      </c>
      <c r="O12" s="10">
        <v>0</v>
      </c>
      <c r="P12" s="10">
        <v>0</v>
      </c>
      <c r="Q12" s="10">
        <v>2</v>
      </c>
      <c r="R12" s="65">
        <v>96</v>
      </c>
      <c r="S12" s="10">
        <v>0</v>
      </c>
      <c r="T12" s="10">
        <v>0</v>
      </c>
      <c r="U12" s="10">
        <v>2</v>
      </c>
      <c r="V12" s="10">
        <v>3</v>
      </c>
      <c r="W12" s="10">
        <v>1</v>
      </c>
      <c r="X12" s="65">
        <v>251</v>
      </c>
      <c r="Y12" s="10">
        <v>0</v>
      </c>
      <c r="Z12" s="10">
        <v>7</v>
      </c>
      <c r="AA12" s="10">
        <v>0</v>
      </c>
      <c r="AB12" s="10">
        <v>1</v>
      </c>
      <c r="AC12" s="70">
        <v>0</v>
      </c>
      <c r="AD12" s="10">
        <v>6</v>
      </c>
      <c r="AE12" s="10">
        <v>3</v>
      </c>
      <c r="AF12" s="68">
        <v>26</v>
      </c>
      <c r="AH12" s="90" t="s">
        <v>94</v>
      </c>
      <c r="AI12" s="55">
        <v>0</v>
      </c>
      <c r="AJ12" s="49">
        <v>13</v>
      </c>
      <c r="AK12" s="10">
        <v>0</v>
      </c>
      <c r="AL12" s="65">
        <v>280</v>
      </c>
      <c r="AM12" s="10">
        <v>5</v>
      </c>
      <c r="AN12" s="49">
        <v>2</v>
      </c>
      <c r="AO12" s="10">
        <v>3</v>
      </c>
      <c r="AP12" s="100">
        <v>2</v>
      </c>
      <c r="AQ12" s="34">
        <f t="shared" si="0"/>
        <v>305</v>
      </c>
      <c r="AR12" s="89">
        <v>56697</v>
      </c>
      <c r="AS12" s="109">
        <f t="shared" si="1"/>
        <v>5.3794733407411321</v>
      </c>
    </row>
    <row r="13" spans="1:45" ht="15.75" thickBot="1">
      <c r="A13" s="11" t="s">
        <v>114</v>
      </c>
      <c r="B13" s="11" t="s">
        <v>115</v>
      </c>
      <c r="C13" s="3" t="s">
        <v>131</v>
      </c>
      <c r="D13" s="11" t="s">
        <v>132</v>
      </c>
      <c r="E13" s="3" t="s">
        <v>133</v>
      </c>
      <c r="F13" s="71">
        <v>956</v>
      </c>
      <c r="G13" s="72">
        <v>29</v>
      </c>
      <c r="H13" s="72">
        <v>72</v>
      </c>
      <c r="I13" s="73">
        <v>4</v>
      </c>
      <c r="J13" s="73">
        <v>19</v>
      </c>
      <c r="K13" s="73">
        <v>8</v>
      </c>
      <c r="L13" s="73">
        <v>2</v>
      </c>
      <c r="M13" s="72">
        <v>33</v>
      </c>
      <c r="N13" s="73">
        <v>2</v>
      </c>
      <c r="O13" s="73">
        <v>12</v>
      </c>
      <c r="P13" s="73">
        <v>10</v>
      </c>
      <c r="Q13" s="73">
        <v>3</v>
      </c>
      <c r="R13" s="73">
        <v>3</v>
      </c>
      <c r="S13" s="74">
        <v>236</v>
      </c>
      <c r="T13" s="73">
        <v>15</v>
      </c>
      <c r="U13" s="73">
        <v>6</v>
      </c>
      <c r="V13" s="73">
        <v>13</v>
      </c>
      <c r="W13" s="72">
        <v>77</v>
      </c>
      <c r="X13" s="73">
        <v>4</v>
      </c>
      <c r="Y13" s="73">
        <v>6</v>
      </c>
      <c r="Z13" s="73">
        <v>2</v>
      </c>
      <c r="AA13" s="75">
        <v>43</v>
      </c>
      <c r="AB13" s="75">
        <v>22</v>
      </c>
      <c r="AC13" s="74">
        <v>268</v>
      </c>
      <c r="AD13" s="73">
        <v>24</v>
      </c>
      <c r="AE13" s="76">
        <v>0</v>
      </c>
      <c r="AF13" s="77">
        <v>43</v>
      </c>
      <c r="AH13" s="88" t="s">
        <v>95</v>
      </c>
      <c r="AI13" s="55">
        <v>0</v>
      </c>
      <c r="AJ13" s="61">
        <v>150</v>
      </c>
      <c r="AK13" s="10">
        <v>0</v>
      </c>
      <c r="AL13" s="10">
        <v>0</v>
      </c>
      <c r="AM13" s="10">
        <v>1</v>
      </c>
      <c r="AN13" s="49">
        <v>1</v>
      </c>
      <c r="AO13" s="10">
        <v>0</v>
      </c>
      <c r="AP13" s="100">
        <v>12</v>
      </c>
      <c r="AQ13" s="34">
        <f t="shared" si="0"/>
        <v>164</v>
      </c>
      <c r="AR13" s="89">
        <v>46329</v>
      </c>
      <c r="AS13" s="108">
        <f t="shared" si="1"/>
        <v>3.5398994150532062</v>
      </c>
    </row>
    <row r="14" spans="1:45" ht="15.75" thickBot="1">
      <c r="A14" s="11" t="s">
        <v>146</v>
      </c>
      <c r="B14" s="11" t="s">
        <v>147</v>
      </c>
      <c r="C14" s="3" t="s">
        <v>128</v>
      </c>
      <c r="D14" s="11" t="s">
        <v>129</v>
      </c>
      <c r="E14" s="3" t="s">
        <v>130</v>
      </c>
      <c r="F14" s="78">
        <v>271</v>
      </c>
      <c r="G14" s="79">
        <v>4</v>
      </c>
      <c r="H14" s="79">
        <v>6</v>
      </c>
      <c r="I14" s="79"/>
      <c r="J14" s="80">
        <v>97</v>
      </c>
      <c r="K14" s="79">
        <v>2</v>
      </c>
      <c r="L14" s="79">
        <v>2</v>
      </c>
      <c r="M14" s="79">
        <v>6</v>
      </c>
      <c r="N14" s="79">
        <v>4</v>
      </c>
      <c r="O14" s="79">
        <v>23</v>
      </c>
      <c r="P14" s="79">
        <v>8</v>
      </c>
      <c r="Q14" s="79">
        <v>0</v>
      </c>
      <c r="R14" s="79">
        <v>0</v>
      </c>
      <c r="S14" s="79">
        <v>3</v>
      </c>
      <c r="T14" s="79">
        <v>32</v>
      </c>
      <c r="U14" s="79">
        <v>0</v>
      </c>
      <c r="V14" s="79">
        <v>27</v>
      </c>
      <c r="W14" s="79">
        <v>3</v>
      </c>
      <c r="X14" s="79">
        <v>1</v>
      </c>
      <c r="Y14" s="79">
        <v>4</v>
      </c>
      <c r="Z14" s="79">
        <v>0</v>
      </c>
      <c r="AA14" s="79">
        <v>2</v>
      </c>
      <c r="AB14" s="79">
        <v>8</v>
      </c>
      <c r="AC14" s="79">
        <v>4</v>
      </c>
      <c r="AD14" s="81">
        <v>25</v>
      </c>
      <c r="AE14" s="81">
        <v>0</v>
      </c>
      <c r="AF14" s="81">
        <v>10</v>
      </c>
      <c r="AH14" s="88" t="s">
        <v>96</v>
      </c>
      <c r="AI14" s="56">
        <v>5</v>
      </c>
      <c r="AJ14" s="60">
        <v>54</v>
      </c>
      <c r="AK14" s="10">
        <v>0</v>
      </c>
      <c r="AL14" s="10">
        <v>0</v>
      </c>
      <c r="AM14" s="10">
        <v>2</v>
      </c>
      <c r="AN14" s="60">
        <v>16</v>
      </c>
      <c r="AO14" s="10">
        <v>0</v>
      </c>
      <c r="AP14" s="100">
        <v>10</v>
      </c>
      <c r="AQ14" s="34">
        <f t="shared" si="0"/>
        <v>87</v>
      </c>
      <c r="AR14" s="89">
        <v>64659</v>
      </c>
      <c r="AS14" s="117">
        <f t="shared" si="1"/>
        <v>1.3455203451955644</v>
      </c>
    </row>
    <row r="15" spans="1:45" ht="15.75" thickBot="1">
      <c r="A15" s="11" t="s">
        <v>146</v>
      </c>
      <c r="B15" s="11" t="s">
        <v>147</v>
      </c>
      <c r="C15" s="3" t="s">
        <v>131</v>
      </c>
      <c r="D15" s="11" t="s">
        <v>132</v>
      </c>
      <c r="E15" s="3" t="s">
        <v>133</v>
      </c>
      <c r="F15" s="59">
        <v>80</v>
      </c>
      <c r="G15" s="49">
        <v>2</v>
      </c>
      <c r="H15" s="10">
        <v>5</v>
      </c>
      <c r="I15" s="10">
        <v>1</v>
      </c>
      <c r="J15" s="10">
        <v>7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20</v>
      </c>
      <c r="T15" s="10">
        <v>2</v>
      </c>
      <c r="U15" s="10">
        <v>0</v>
      </c>
      <c r="V15" s="49">
        <v>0</v>
      </c>
      <c r="W15" s="49">
        <v>10</v>
      </c>
      <c r="X15" s="49">
        <v>0</v>
      </c>
      <c r="Y15" s="49">
        <v>0</v>
      </c>
      <c r="Z15" s="49">
        <v>0</v>
      </c>
      <c r="AA15" s="49">
        <v>1</v>
      </c>
      <c r="AB15" s="49">
        <v>1</v>
      </c>
      <c r="AC15" s="49">
        <v>26</v>
      </c>
      <c r="AD15" s="10">
        <v>1</v>
      </c>
      <c r="AE15" s="10">
        <v>0</v>
      </c>
      <c r="AF15" s="10">
        <v>3</v>
      </c>
      <c r="AH15" s="88" t="s">
        <v>97</v>
      </c>
      <c r="AI15" s="57">
        <v>251</v>
      </c>
      <c r="AJ15" s="49">
        <v>5</v>
      </c>
      <c r="AK15" s="10">
        <v>0</v>
      </c>
      <c r="AL15" s="10">
        <v>14</v>
      </c>
      <c r="AM15" s="10">
        <v>61</v>
      </c>
      <c r="AN15" s="49">
        <v>3</v>
      </c>
      <c r="AO15" s="10">
        <v>2</v>
      </c>
      <c r="AP15" s="100">
        <v>3</v>
      </c>
      <c r="AQ15" s="34">
        <f t="shared" si="0"/>
        <v>339</v>
      </c>
      <c r="AR15" s="89">
        <v>110818</v>
      </c>
      <c r="AS15" s="111">
        <f t="shared" si="1"/>
        <v>3.0590698262015197</v>
      </c>
    </row>
    <row r="16" spans="1:45" ht="15.75" thickBot="1">
      <c r="A16" s="11" t="s">
        <v>141</v>
      </c>
      <c r="B16" s="11" t="s">
        <v>142</v>
      </c>
      <c r="C16" s="3" t="s">
        <v>128</v>
      </c>
      <c r="D16" s="11" t="s">
        <v>129</v>
      </c>
      <c r="E16" s="3" t="s">
        <v>130</v>
      </c>
      <c r="F16" s="59">
        <v>156</v>
      </c>
      <c r="G16" s="10">
        <v>1</v>
      </c>
      <c r="H16" s="10"/>
      <c r="I16" s="10"/>
      <c r="J16" s="34">
        <v>44</v>
      </c>
      <c r="K16" s="10">
        <v>0</v>
      </c>
      <c r="L16" s="10">
        <v>2</v>
      </c>
      <c r="M16" s="10">
        <v>1</v>
      </c>
      <c r="N16" s="10">
        <v>5</v>
      </c>
      <c r="O16" s="10">
        <v>8</v>
      </c>
      <c r="P16" s="10">
        <v>6</v>
      </c>
      <c r="Q16" s="10">
        <v>1</v>
      </c>
      <c r="R16" s="49">
        <v>1</v>
      </c>
      <c r="S16" s="49">
        <v>3</v>
      </c>
      <c r="T16" s="49">
        <v>22</v>
      </c>
      <c r="U16" s="49">
        <v>2</v>
      </c>
      <c r="V16" s="49">
        <v>8</v>
      </c>
      <c r="W16" s="49">
        <v>4</v>
      </c>
      <c r="X16" s="49">
        <v>2</v>
      </c>
      <c r="Y16" s="49">
        <v>2</v>
      </c>
      <c r="Z16" s="49">
        <v>7</v>
      </c>
      <c r="AA16" s="49">
        <v>5</v>
      </c>
      <c r="AB16" s="49">
        <v>1</v>
      </c>
      <c r="AC16" s="49">
        <v>7</v>
      </c>
      <c r="AD16" s="49">
        <v>10</v>
      </c>
      <c r="AE16" s="49">
        <v>8</v>
      </c>
      <c r="AF16" s="49">
        <v>6</v>
      </c>
      <c r="AH16" s="88" t="s">
        <v>98</v>
      </c>
      <c r="AI16" s="56">
        <v>1</v>
      </c>
      <c r="AJ16" s="49">
        <v>6</v>
      </c>
      <c r="AK16" s="10">
        <v>0</v>
      </c>
      <c r="AL16" s="10">
        <v>27</v>
      </c>
      <c r="AM16" s="10">
        <v>11</v>
      </c>
      <c r="AN16" s="10">
        <v>0</v>
      </c>
      <c r="AO16" s="65">
        <v>96</v>
      </c>
      <c r="AP16" s="100">
        <v>3</v>
      </c>
      <c r="AQ16" s="34">
        <f t="shared" si="0"/>
        <v>144</v>
      </c>
      <c r="AR16" s="89">
        <v>55397</v>
      </c>
      <c r="AS16" s="111">
        <f t="shared" si="1"/>
        <v>2.5994187410870624</v>
      </c>
    </row>
    <row r="17" spans="5:45" ht="15.75" thickBot="1">
      <c r="AH17" s="88" t="s">
        <v>99</v>
      </c>
      <c r="AI17" s="56">
        <v>1</v>
      </c>
      <c r="AJ17" s="49">
        <v>14</v>
      </c>
      <c r="AK17" s="10">
        <v>0</v>
      </c>
      <c r="AL17" s="10">
        <v>3</v>
      </c>
      <c r="AM17" s="10">
        <v>0</v>
      </c>
      <c r="AN17" s="49">
        <v>1</v>
      </c>
      <c r="AO17" s="10">
        <v>0</v>
      </c>
      <c r="AP17" s="101">
        <v>236</v>
      </c>
      <c r="AQ17" s="34">
        <f t="shared" si="0"/>
        <v>255</v>
      </c>
      <c r="AR17" s="89">
        <v>60438</v>
      </c>
      <c r="AS17" s="108">
        <f t="shared" si="1"/>
        <v>4.2191998411595355</v>
      </c>
    </row>
    <row r="18" spans="5:45" ht="77.25" customHeight="1" thickBot="1">
      <c r="E18" s="82" t="s">
        <v>291</v>
      </c>
      <c r="F18" s="49">
        <f>SUM(F6:F13)</f>
        <v>6318</v>
      </c>
      <c r="G18" s="114">
        <f>SUM(G6:G13)</f>
        <v>47</v>
      </c>
      <c r="H18" s="114">
        <f t="shared" ref="H18:AF18" si="2">SUM(H6:H13)</f>
        <v>117</v>
      </c>
      <c r="I18" s="113">
        <f t="shared" si="2"/>
        <v>520</v>
      </c>
      <c r="J18" s="113">
        <f t="shared" si="2"/>
        <v>478</v>
      </c>
      <c r="K18" s="114">
        <f t="shared" si="2"/>
        <v>238</v>
      </c>
      <c r="L18" s="112">
        <f t="shared" si="2"/>
        <v>265</v>
      </c>
      <c r="M18" s="115">
        <f t="shared" si="2"/>
        <v>178</v>
      </c>
      <c r="N18" s="112">
        <f t="shared" si="2"/>
        <v>305</v>
      </c>
      <c r="O18" s="113">
        <f t="shared" si="2"/>
        <v>164</v>
      </c>
      <c r="P18" s="115">
        <f t="shared" si="2"/>
        <v>87</v>
      </c>
      <c r="Q18" s="114">
        <f t="shared" si="2"/>
        <v>339</v>
      </c>
      <c r="R18" s="114">
        <f t="shared" si="2"/>
        <v>144</v>
      </c>
      <c r="S18" s="113">
        <f t="shared" si="2"/>
        <v>255</v>
      </c>
      <c r="T18" s="113">
        <f t="shared" si="2"/>
        <v>283</v>
      </c>
      <c r="U18" s="113">
        <f t="shared" si="2"/>
        <v>215</v>
      </c>
      <c r="V18" s="115">
        <f t="shared" si="2"/>
        <v>249</v>
      </c>
      <c r="W18" s="115">
        <f t="shared" si="2"/>
        <v>127</v>
      </c>
      <c r="X18" s="114">
        <f t="shared" si="2"/>
        <v>288</v>
      </c>
      <c r="Y18" s="114">
        <f t="shared" si="2"/>
        <v>97</v>
      </c>
      <c r="Z18" s="112">
        <f t="shared" si="2"/>
        <v>322</v>
      </c>
      <c r="AA18" s="114">
        <f t="shared" si="2"/>
        <v>60</v>
      </c>
      <c r="AB18" s="114">
        <f t="shared" si="2"/>
        <v>111</v>
      </c>
      <c r="AC18" s="112">
        <f t="shared" si="2"/>
        <v>283</v>
      </c>
      <c r="AD18" s="114">
        <f t="shared" si="2"/>
        <v>299</v>
      </c>
      <c r="AE18" s="112">
        <f t="shared" si="2"/>
        <v>263</v>
      </c>
      <c r="AF18" s="10">
        <f t="shared" si="2"/>
        <v>473</v>
      </c>
      <c r="AH18" s="88" t="s">
        <v>100</v>
      </c>
      <c r="AI18" s="55">
        <v>0</v>
      </c>
      <c r="AJ18" s="61">
        <v>238</v>
      </c>
      <c r="AK18" s="10">
        <v>0</v>
      </c>
      <c r="AL18" s="10">
        <v>26</v>
      </c>
      <c r="AM18" s="10">
        <v>0</v>
      </c>
      <c r="AN18" s="49">
        <v>4</v>
      </c>
      <c r="AO18" s="10">
        <v>0</v>
      </c>
      <c r="AP18" s="100">
        <v>15</v>
      </c>
      <c r="AQ18" s="34">
        <f t="shared" si="0"/>
        <v>283</v>
      </c>
      <c r="AR18" s="89">
        <v>63863</v>
      </c>
      <c r="AS18" s="108">
        <f t="shared" si="1"/>
        <v>4.431360881887791</v>
      </c>
    </row>
    <row r="19" spans="5:45" ht="51.75" customHeight="1" thickBot="1">
      <c r="E19" s="82" t="s">
        <v>292</v>
      </c>
      <c r="F19" s="83">
        <v>1737518</v>
      </c>
      <c r="G19" s="84">
        <v>18110</v>
      </c>
      <c r="H19" s="85">
        <v>52983</v>
      </c>
      <c r="I19" s="85">
        <v>109325</v>
      </c>
      <c r="J19" s="85">
        <v>99023</v>
      </c>
      <c r="K19" s="85">
        <v>94288</v>
      </c>
      <c r="L19" s="85">
        <v>50874</v>
      </c>
      <c r="M19" s="85">
        <v>90843</v>
      </c>
      <c r="N19" s="85">
        <v>56697</v>
      </c>
      <c r="O19" s="85">
        <v>46329</v>
      </c>
      <c r="P19" s="85">
        <v>64659</v>
      </c>
      <c r="Q19" s="85">
        <v>110818</v>
      </c>
      <c r="R19" s="85">
        <v>55397</v>
      </c>
      <c r="S19" s="85">
        <v>60438</v>
      </c>
      <c r="T19" s="85">
        <v>63863</v>
      </c>
      <c r="U19" s="85">
        <v>59028</v>
      </c>
      <c r="V19" s="85">
        <v>134598</v>
      </c>
      <c r="W19" s="85">
        <v>78160</v>
      </c>
      <c r="X19" s="85">
        <v>89580</v>
      </c>
      <c r="Y19" s="85">
        <v>50357</v>
      </c>
      <c r="Z19" s="85">
        <v>44290</v>
      </c>
      <c r="AA19" s="85">
        <v>22083</v>
      </c>
      <c r="AB19" s="85">
        <v>38789</v>
      </c>
      <c r="AC19" s="85">
        <v>51999</v>
      </c>
      <c r="AD19" s="85">
        <v>154907</v>
      </c>
      <c r="AE19" s="85">
        <v>40080</v>
      </c>
      <c r="AF19" s="3"/>
      <c r="AH19" s="88" t="s">
        <v>101</v>
      </c>
      <c r="AI19" s="57">
        <v>178</v>
      </c>
      <c r="AJ19" s="49">
        <v>10</v>
      </c>
      <c r="AK19" s="10">
        <v>1</v>
      </c>
      <c r="AL19" s="49">
        <v>3</v>
      </c>
      <c r="AM19" s="10">
        <v>3</v>
      </c>
      <c r="AN19" s="49">
        <v>12</v>
      </c>
      <c r="AO19" s="10">
        <v>2</v>
      </c>
      <c r="AP19" s="100">
        <v>6</v>
      </c>
      <c r="AQ19" s="34">
        <f t="shared" si="0"/>
        <v>215</v>
      </c>
      <c r="AR19" s="89">
        <v>59028</v>
      </c>
      <c r="AS19" s="108">
        <f t="shared" si="1"/>
        <v>3.6423392288405503</v>
      </c>
    </row>
    <row r="20" spans="5:45" ht="24.75" customHeight="1" thickBot="1">
      <c r="E20" s="3" t="s">
        <v>293</v>
      </c>
      <c r="F20" s="86">
        <f>SUM(F18/F19*1000)</f>
        <v>3.6362213225992477</v>
      </c>
      <c r="G20" s="111">
        <f t="shared" ref="G20:AE20" si="3">SUM(G18/G19*1000)</f>
        <v>2.5952512424075098</v>
      </c>
      <c r="H20" s="111">
        <f t="shared" si="3"/>
        <v>2.2082554781722443</v>
      </c>
      <c r="I20" s="108">
        <f t="shared" si="3"/>
        <v>4.7564600960439058</v>
      </c>
      <c r="J20" s="108">
        <f t="shared" si="3"/>
        <v>4.8271613665512048</v>
      </c>
      <c r="K20" s="111">
        <f t="shared" si="3"/>
        <v>2.5241812319701338</v>
      </c>
      <c r="L20" s="110">
        <f t="shared" si="3"/>
        <v>5.2089475960215434</v>
      </c>
      <c r="M20" s="117">
        <f t="shared" si="3"/>
        <v>1.9594245016126723</v>
      </c>
      <c r="N20" s="110">
        <f t="shared" si="3"/>
        <v>5.3794733407411321</v>
      </c>
      <c r="O20" s="108">
        <f t="shared" si="3"/>
        <v>3.5398994150532062</v>
      </c>
      <c r="P20" s="117">
        <f t="shared" si="3"/>
        <v>1.3455203451955644</v>
      </c>
      <c r="Q20" s="111">
        <f t="shared" si="3"/>
        <v>3.0590698262015197</v>
      </c>
      <c r="R20" s="111">
        <f t="shared" si="3"/>
        <v>2.5994187410870624</v>
      </c>
      <c r="S20" s="108">
        <f t="shared" si="3"/>
        <v>4.2191998411595355</v>
      </c>
      <c r="T20" s="108">
        <f t="shared" si="3"/>
        <v>4.431360881887791</v>
      </c>
      <c r="U20" s="108">
        <f t="shared" si="3"/>
        <v>3.6423392288405503</v>
      </c>
      <c r="V20" s="117">
        <f t="shared" si="3"/>
        <v>1.8499531939553338</v>
      </c>
      <c r="W20" s="117">
        <f t="shared" si="3"/>
        <v>1.6248720573183213</v>
      </c>
      <c r="X20" s="111">
        <f t="shared" si="3"/>
        <v>3.2150033489618219</v>
      </c>
      <c r="Y20" s="116">
        <f t="shared" si="3"/>
        <v>1.9262465992811326</v>
      </c>
      <c r="Z20" s="110">
        <f t="shared" si="3"/>
        <v>7.2702641679837434</v>
      </c>
      <c r="AA20" s="111">
        <f t="shared" si="3"/>
        <v>2.7170221437304716</v>
      </c>
      <c r="AB20" s="111">
        <f t="shared" si="3"/>
        <v>2.8616360308334836</v>
      </c>
      <c r="AC20" s="110">
        <f t="shared" si="3"/>
        <v>5.442412354083733</v>
      </c>
      <c r="AD20" s="116">
        <f t="shared" si="3"/>
        <v>1.9301903722878888</v>
      </c>
      <c r="AE20" s="110">
        <f t="shared" si="3"/>
        <v>6.5618762475049897</v>
      </c>
      <c r="AF20" s="87"/>
      <c r="AH20" s="88" t="s">
        <v>102</v>
      </c>
      <c r="AI20" s="56">
        <v>14</v>
      </c>
      <c r="AJ20" s="60">
        <v>85</v>
      </c>
      <c r="AK20" s="10">
        <v>0</v>
      </c>
      <c r="AL20" s="60">
        <v>44</v>
      </c>
      <c r="AM20" s="10">
        <v>8</v>
      </c>
      <c r="AN20" s="60">
        <v>82</v>
      </c>
      <c r="AO20" s="10">
        <v>3</v>
      </c>
      <c r="AP20" s="100">
        <v>13</v>
      </c>
      <c r="AQ20" s="34">
        <f t="shared" si="0"/>
        <v>249</v>
      </c>
      <c r="AR20" s="89">
        <v>134598</v>
      </c>
      <c r="AS20" s="119">
        <f t="shared" si="1"/>
        <v>1.8499531939553338</v>
      </c>
    </row>
    <row r="21" spans="5:45" ht="15.75" thickBot="1">
      <c r="AH21" s="88" t="s">
        <v>103</v>
      </c>
      <c r="AI21" s="56">
        <v>2</v>
      </c>
      <c r="AJ21" s="60">
        <v>37</v>
      </c>
      <c r="AK21" s="10">
        <v>2</v>
      </c>
      <c r="AL21" s="49">
        <v>3</v>
      </c>
      <c r="AM21" s="10">
        <v>0</v>
      </c>
      <c r="AN21" s="49">
        <v>5</v>
      </c>
      <c r="AO21" s="10">
        <v>1</v>
      </c>
      <c r="AP21" s="99">
        <v>77</v>
      </c>
      <c r="AQ21" s="34">
        <f t="shared" si="0"/>
        <v>127</v>
      </c>
      <c r="AR21" s="89">
        <v>78160</v>
      </c>
      <c r="AS21" s="119">
        <f t="shared" si="1"/>
        <v>1.6248720573183213</v>
      </c>
    </row>
    <row r="22" spans="5:45" ht="15.75" thickBot="1">
      <c r="AH22" s="90" t="s">
        <v>104</v>
      </c>
      <c r="AI22" s="56">
        <v>3</v>
      </c>
      <c r="AJ22" s="49">
        <v>2</v>
      </c>
      <c r="AK22" s="10">
        <v>0</v>
      </c>
      <c r="AL22" s="49">
        <v>7</v>
      </c>
      <c r="AM22" s="10">
        <v>20</v>
      </c>
      <c r="AN22" s="49">
        <v>1</v>
      </c>
      <c r="AO22" s="65">
        <v>251</v>
      </c>
      <c r="AP22" s="100">
        <v>4</v>
      </c>
      <c r="AQ22" s="34">
        <f t="shared" si="0"/>
        <v>288</v>
      </c>
      <c r="AR22" s="89">
        <v>89580</v>
      </c>
      <c r="AS22" s="111">
        <f t="shared" si="1"/>
        <v>3.2150033489618219</v>
      </c>
    </row>
    <row r="23" spans="5:45" ht="15.75" thickBot="1">
      <c r="AH23" s="88" t="s">
        <v>105</v>
      </c>
      <c r="AI23" s="56">
        <v>12</v>
      </c>
      <c r="AJ23" s="62">
        <v>31</v>
      </c>
      <c r="AK23" s="10">
        <v>14</v>
      </c>
      <c r="AL23" s="49">
        <v>7</v>
      </c>
      <c r="AM23" s="10">
        <v>4</v>
      </c>
      <c r="AN23" s="62">
        <v>23</v>
      </c>
      <c r="AO23" s="10">
        <v>0</v>
      </c>
      <c r="AP23" s="100">
        <v>6</v>
      </c>
      <c r="AQ23" s="34">
        <f t="shared" si="0"/>
        <v>97</v>
      </c>
      <c r="AR23" s="89">
        <v>50357</v>
      </c>
      <c r="AS23" s="111">
        <f t="shared" si="1"/>
        <v>1.9262465992811326</v>
      </c>
    </row>
    <row r="24" spans="5:45" ht="15.75" thickBot="1">
      <c r="AH24" s="90" t="s">
        <v>106</v>
      </c>
      <c r="AI24" s="56">
        <v>1</v>
      </c>
      <c r="AJ24" s="63">
        <v>10</v>
      </c>
      <c r="AK24" s="10"/>
      <c r="AL24" s="49">
        <v>2</v>
      </c>
      <c r="AM24" s="65">
        <v>299</v>
      </c>
      <c r="AN24" s="49">
        <v>1</v>
      </c>
      <c r="AO24" s="10">
        <v>7</v>
      </c>
      <c r="AP24" s="100">
        <v>2</v>
      </c>
      <c r="AQ24" s="34">
        <f t="shared" si="0"/>
        <v>322</v>
      </c>
      <c r="AR24" s="89">
        <v>44290</v>
      </c>
      <c r="AS24" s="110">
        <f t="shared" si="1"/>
        <v>7.2702641679837434</v>
      </c>
    </row>
    <row r="25" spans="5:45" ht="15.75" thickBot="1">
      <c r="AH25" s="88" t="s">
        <v>107</v>
      </c>
      <c r="AI25" s="56">
        <v>1</v>
      </c>
      <c r="AJ25" s="62">
        <v>15</v>
      </c>
      <c r="AK25" s="10">
        <v>1</v>
      </c>
      <c r="AL25" s="10">
        <v>0</v>
      </c>
      <c r="AM25" s="10">
        <v>0</v>
      </c>
      <c r="AN25" s="10">
        <v>0</v>
      </c>
      <c r="AO25" s="10">
        <v>0</v>
      </c>
      <c r="AP25" s="102">
        <v>43</v>
      </c>
      <c r="AQ25" s="34">
        <f t="shared" si="0"/>
        <v>60</v>
      </c>
      <c r="AR25" s="89">
        <v>22083</v>
      </c>
      <c r="AS25" s="111">
        <f t="shared" si="1"/>
        <v>2.7170221437304716</v>
      </c>
    </row>
    <row r="26" spans="5:45" ht="15.75" thickBot="1">
      <c r="AH26" s="88" t="s">
        <v>24</v>
      </c>
      <c r="AI26" s="56">
        <v>3</v>
      </c>
      <c r="AJ26" s="62">
        <v>41</v>
      </c>
      <c r="AK26" s="67">
        <v>37</v>
      </c>
      <c r="AL26" s="10">
        <v>2</v>
      </c>
      <c r="AM26" s="10">
        <v>1</v>
      </c>
      <c r="AN26" s="49">
        <v>4</v>
      </c>
      <c r="AO26" s="10">
        <v>1</v>
      </c>
      <c r="AP26" s="102">
        <v>22</v>
      </c>
      <c r="AQ26" s="34">
        <f t="shared" si="0"/>
        <v>111</v>
      </c>
      <c r="AR26" s="89">
        <v>38789</v>
      </c>
      <c r="AS26" s="111">
        <f t="shared" si="1"/>
        <v>2.8616360308334836</v>
      </c>
    </row>
    <row r="27" spans="5:45" ht="15.75" thickBot="1">
      <c r="AH27" s="88" t="s">
        <v>25</v>
      </c>
      <c r="AI27" s="55">
        <v>0</v>
      </c>
      <c r="AJ27" s="63">
        <v>15</v>
      </c>
      <c r="AK27" s="10">
        <v>0</v>
      </c>
      <c r="AL27" s="10">
        <v>0</v>
      </c>
      <c r="AM27" s="10">
        <v>0</v>
      </c>
      <c r="AN27" s="10">
        <v>0</v>
      </c>
      <c r="AO27" s="70">
        <v>0</v>
      </c>
      <c r="AP27" s="101">
        <v>268</v>
      </c>
      <c r="AQ27" s="34">
        <f t="shared" si="0"/>
        <v>283</v>
      </c>
      <c r="AR27" s="89">
        <v>51999</v>
      </c>
      <c r="AS27" s="109">
        <f t="shared" si="1"/>
        <v>5.442412354083733</v>
      </c>
    </row>
    <row r="28" spans="5:45" ht="15.75" thickBot="1">
      <c r="AH28" s="90" t="s">
        <v>26</v>
      </c>
      <c r="AI28" s="56">
        <v>21</v>
      </c>
      <c r="AJ28" s="62">
        <v>95</v>
      </c>
      <c r="AK28" s="10">
        <v>1</v>
      </c>
      <c r="AL28" s="10">
        <v>28</v>
      </c>
      <c r="AM28" s="10">
        <v>13</v>
      </c>
      <c r="AN28" s="62">
        <v>111</v>
      </c>
      <c r="AO28" s="10">
        <v>6</v>
      </c>
      <c r="AP28" s="100">
        <v>24</v>
      </c>
      <c r="AQ28" s="34">
        <f t="shared" si="0"/>
        <v>299</v>
      </c>
      <c r="AR28" s="89">
        <v>154907</v>
      </c>
      <c r="AS28" s="111">
        <f t="shared" si="1"/>
        <v>1.9301903722878888</v>
      </c>
    </row>
    <row r="29" spans="5:45" ht="15.75" thickBot="1">
      <c r="AH29" s="88" t="s">
        <v>27</v>
      </c>
      <c r="AI29" s="56">
        <v>2</v>
      </c>
      <c r="AJ29" s="49">
        <v>5</v>
      </c>
      <c r="AK29" s="10">
        <v>0</v>
      </c>
      <c r="AL29" s="10">
        <v>1</v>
      </c>
      <c r="AM29" s="65">
        <v>252</v>
      </c>
      <c r="AN29" s="10">
        <v>0</v>
      </c>
      <c r="AO29" s="10">
        <v>3</v>
      </c>
      <c r="AP29" s="103">
        <v>0</v>
      </c>
      <c r="AQ29" s="34">
        <f t="shared" si="0"/>
        <v>263</v>
      </c>
      <c r="AR29" s="89">
        <v>40080</v>
      </c>
      <c r="AS29" s="109">
        <f t="shared" si="1"/>
        <v>6.5618762475049897</v>
      </c>
    </row>
    <row r="30" spans="5:45" ht="15.75" thickBot="1">
      <c r="AH30" s="88" t="s">
        <v>108</v>
      </c>
      <c r="AI30" s="58">
        <v>173</v>
      </c>
      <c r="AJ30" s="64">
        <v>78</v>
      </c>
      <c r="AK30" s="68">
        <v>15</v>
      </c>
      <c r="AL30" s="68">
        <v>44</v>
      </c>
      <c r="AM30" s="69">
        <v>82</v>
      </c>
      <c r="AN30" s="64">
        <v>12</v>
      </c>
      <c r="AO30" s="68">
        <v>26</v>
      </c>
      <c r="AP30" s="100">
        <v>43</v>
      </c>
      <c r="AQ30" s="34">
        <f t="shared" si="0"/>
        <v>473</v>
      </c>
      <c r="AS30" s="96"/>
    </row>
    <row r="31" spans="5:45" ht="15.75" thickBot="1">
      <c r="AH31" s="91" t="s">
        <v>2</v>
      </c>
      <c r="AI31" s="104">
        <v>1196</v>
      </c>
      <c r="AJ31" s="105">
        <v>1478</v>
      </c>
      <c r="AK31" s="105">
        <v>351</v>
      </c>
      <c r="AL31" s="105">
        <v>643</v>
      </c>
      <c r="AM31" s="105">
        <v>991</v>
      </c>
      <c r="AN31" s="105">
        <v>298</v>
      </c>
      <c r="AO31" s="105">
        <v>405</v>
      </c>
      <c r="AP31" s="106">
        <v>956</v>
      </c>
      <c r="AQ31" s="34">
        <f t="shared" si="0"/>
        <v>6318</v>
      </c>
      <c r="AR31" s="11">
        <v>1737518</v>
      </c>
      <c r="AS31" s="107">
        <f t="shared" si="1"/>
        <v>3.6362213225992477</v>
      </c>
    </row>
    <row r="33" spans="42:45">
      <c r="AS33" s="97"/>
    </row>
    <row r="37" spans="42:45">
      <c r="AP37" s="97"/>
      <c r="AQ37" s="97"/>
    </row>
    <row r="58" spans="37:37">
      <c r="AK58" s="92"/>
    </row>
  </sheetData>
  <autoFilter ref="A4:AF4">
    <sortState ref="A2:AF14">
      <sortCondition ref="B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38"/>
  <sheetViews>
    <sheetView zoomScale="85" zoomScaleNormal="85" workbookViewId="0">
      <pane xSplit="2" ySplit="11" topLeftCell="D12" activePane="bottomRight" state="frozen"/>
      <selection pane="topRight" activeCell="D1" sqref="D1"/>
      <selection pane="bottomLeft" activeCell="A3" sqref="A3"/>
      <selection pane="bottomRight" activeCell="U38" sqref="U38"/>
    </sheetView>
  </sheetViews>
  <sheetFormatPr defaultRowHeight="15"/>
  <cols>
    <col min="1" max="1" width="7.85546875" style="6" customWidth="1"/>
    <col min="2" max="2" width="22.5703125" style="6" customWidth="1"/>
    <col min="3" max="3" width="9.140625" style="6"/>
    <col min="4" max="6" width="9.140625" style="6" customWidth="1"/>
    <col min="7" max="7" width="12.140625" style="6" customWidth="1"/>
    <col min="8" max="19" width="9.140625" style="6" customWidth="1"/>
    <col min="20" max="20" width="9.140625" style="6"/>
    <col min="21" max="21" width="11.28515625" style="6" customWidth="1"/>
    <col min="22" max="16384" width="9.140625" style="6"/>
  </cols>
  <sheetData>
    <row r="1" spans="1:22">
      <c r="B1" s="39" t="s">
        <v>261</v>
      </c>
      <c r="H1" s="39"/>
    </row>
    <row r="2" spans="1:22">
      <c r="B2" s="39" t="s">
        <v>334</v>
      </c>
    </row>
    <row r="3" spans="1:22" ht="10.5" customHeight="1">
      <c r="B3" s="317" t="s">
        <v>115</v>
      </c>
    </row>
    <row r="4" spans="1:22" ht="11.25" customHeight="1">
      <c r="B4" s="317" t="s">
        <v>137</v>
      </c>
    </row>
    <row r="5" spans="1:22" ht="10.5" customHeight="1">
      <c r="B5" s="317" t="s">
        <v>142</v>
      </c>
    </row>
    <row r="6" spans="1:22" ht="11.25" customHeight="1">
      <c r="B6" s="317" t="s">
        <v>144</v>
      </c>
    </row>
    <row r="7" spans="1:22" ht="10.5" customHeight="1">
      <c r="B7" s="317" t="s">
        <v>147</v>
      </c>
    </row>
    <row r="8" spans="1:22" ht="11.25" customHeight="1">
      <c r="B8" s="317" t="s">
        <v>147</v>
      </c>
    </row>
    <row r="9" spans="1:22" ht="9.75" customHeight="1"/>
    <row r="10" spans="1:22">
      <c r="A10" s="123"/>
      <c r="B10" s="123"/>
      <c r="C10" s="124" t="s">
        <v>2</v>
      </c>
      <c r="D10" s="124" t="s">
        <v>2</v>
      </c>
      <c r="E10" s="124" t="s">
        <v>2</v>
      </c>
      <c r="F10" s="124" t="s">
        <v>2</v>
      </c>
      <c r="G10" s="124" t="s">
        <v>2</v>
      </c>
      <c r="H10" s="125" t="s">
        <v>2</v>
      </c>
      <c r="I10" s="124" t="s">
        <v>2</v>
      </c>
      <c r="J10" s="124" t="s">
        <v>2</v>
      </c>
      <c r="K10" s="124" t="s">
        <v>2</v>
      </c>
      <c r="L10" s="124" t="s">
        <v>2</v>
      </c>
      <c r="M10" s="124" t="s">
        <v>2</v>
      </c>
      <c r="N10" s="124" t="s">
        <v>2</v>
      </c>
      <c r="O10" s="124" t="s">
        <v>2</v>
      </c>
      <c r="P10" s="124" t="s">
        <v>2</v>
      </c>
      <c r="Q10" s="124" t="s">
        <v>2</v>
      </c>
      <c r="R10" s="124" t="s">
        <v>2</v>
      </c>
      <c r="S10" s="124" t="s">
        <v>2</v>
      </c>
      <c r="T10" s="10" t="s">
        <v>28</v>
      </c>
    </row>
    <row r="11" spans="1:22" ht="48.75" customHeight="1">
      <c r="A11" s="126" t="s">
        <v>330</v>
      </c>
      <c r="B11" s="126" t="s">
        <v>331</v>
      </c>
      <c r="C11" s="127" t="s">
        <v>312</v>
      </c>
      <c r="D11" s="127" t="s">
        <v>313</v>
      </c>
      <c r="E11" s="127" t="s">
        <v>314</v>
      </c>
      <c r="F11" s="127" t="s">
        <v>315</v>
      </c>
      <c r="G11" s="127" t="s">
        <v>316</v>
      </c>
      <c r="H11" s="127" t="s">
        <v>317</v>
      </c>
      <c r="I11" s="127" t="s">
        <v>318</v>
      </c>
      <c r="J11" s="127" t="s">
        <v>319</v>
      </c>
      <c r="K11" s="127" t="s">
        <v>320</v>
      </c>
      <c r="L11" s="127" t="s">
        <v>321</v>
      </c>
      <c r="M11" s="127" t="s">
        <v>322</v>
      </c>
      <c r="N11" s="127" t="s">
        <v>323</v>
      </c>
      <c r="O11" s="127" t="s">
        <v>324</v>
      </c>
      <c r="P11" s="127" t="s">
        <v>325</v>
      </c>
      <c r="Q11" s="127" t="s">
        <v>326</v>
      </c>
      <c r="R11" s="127" t="s">
        <v>327</v>
      </c>
      <c r="S11" s="318" t="s">
        <v>328</v>
      </c>
      <c r="T11" s="10" t="s">
        <v>1024</v>
      </c>
      <c r="U11" s="95" t="s">
        <v>1025</v>
      </c>
      <c r="V11" s="95" t="s">
        <v>1026</v>
      </c>
    </row>
    <row r="12" spans="1:22">
      <c r="A12" s="3" t="s">
        <v>82</v>
      </c>
      <c r="B12" s="3" t="s">
        <v>3</v>
      </c>
      <c r="C12" s="128">
        <v>12</v>
      </c>
      <c r="D12" s="128">
        <v>13</v>
      </c>
      <c r="E12" s="128">
        <v>3</v>
      </c>
      <c r="F12" s="128">
        <v>23</v>
      </c>
      <c r="G12" s="128">
        <v>1</v>
      </c>
      <c r="H12" s="128">
        <v>0</v>
      </c>
      <c r="I12" s="128">
        <v>1</v>
      </c>
      <c r="J12" s="128"/>
      <c r="K12" s="128">
        <v>2</v>
      </c>
      <c r="L12" s="128">
        <v>3</v>
      </c>
      <c r="M12" s="128"/>
      <c r="N12" s="128">
        <v>1</v>
      </c>
      <c r="O12" s="128">
        <v>3</v>
      </c>
      <c r="P12" s="128"/>
      <c r="Q12" s="128">
        <v>0</v>
      </c>
      <c r="R12" s="128"/>
      <c r="S12" s="137"/>
      <c r="T12" s="10">
        <f>SUM(C12:S12)</f>
        <v>62</v>
      </c>
      <c r="U12" s="3">
        <v>21921</v>
      </c>
      <c r="V12" s="86">
        <f>SUM(T12/U12*1000)</f>
        <v>2.8283381232608003</v>
      </c>
    </row>
    <row r="13" spans="1:22">
      <c r="A13" s="3" t="s">
        <v>4</v>
      </c>
      <c r="B13" s="3" t="s">
        <v>88</v>
      </c>
      <c r="C13" s="128">
        <v>22</v>
      </c>
      <c r="D13" s="128">
        <v>40</v>
      </c>
      <c r="E13" s="128">
        <v>2</v>
      </c>
      <c r="F13" s="128">
        <v>32</v>
      </c>
      <c r="G13" s="128">
        <v>9</v>
      </c>
      <c r="H13" s="128">
        <v>7</v>
      </c>
      <c r="I13" s="128">
        <v>6</v>
      </c>
      <c r="J13" s="128"/>
      <c r="K13" s="128">
        <v>3</v>
      </c>
      <c r="L13" s="128">
        <v>0</v>
      </c>
      <c r="M13" s="128"/>
      <c r="N13" s="128">
        <v>2</v>
      </c>
      <c r="O13" s="128">
        <v>8</v>
      </c>
      <c r="P13" s="128"/>
      <c r="Q13" s="128">
        <v>2</v>
      </c>
      <c r="R13" s="128">
        <v>3</v>
      </c>
      <c r="S13" s="137"/>
      <c r="T13" s="10">
        <f t="shared" ref="T13:T38" si="0">SUM(C13:S13)</f>
        <v>136</v>
      </c>
      <c r="U13" s="3">
        <v>65956</v>
      </c>
      <c r="V13" s="86">
        <f t="shared" ref="V13:V36" si="1">SUM(T13/U13*1000)</f>
        <v>2.0619807144156708</v>
      </c>
    </row>
    <row r="14" spans="1:22">
      <c r="A14" s="3" t="s">
        <v>5</v>
      </c>
      <c r="B14" s="3" t="s">
        <v>89</v>
      </c>
      <c r="C14" s="128">
        <v>84</v>
      </c>
      <c r="D14" s="128">
        <v>212</v>
      </c>
      <c r="E14" s="128">
        <v>21</v>
      </c>
      <c r="F14" s="128">
        <v>91</v>
      </c>
      <c r="G14" s="128">
        <v>15</v>
      </c>
      <c r="H14" s="128">
        <v>6</v>
      </c>
      <c r="I14" s="128">
        <v>33</v>
      </c>
      <c r="J14" s="128">
        <v>1</v>
      </c>
      <c r="K14" s="128">
        <v>36</v>
      </c>
      <c r="L14" s="128">
        <v>1</v>
      </c>
      <c r="M14" s="128">
        <v>1</v>
      </c>
      <c r="N14" s="128">
        <v>19</v>
      </c>
      <c r="O14" s="128">
        <v>18</v>
      </c>
      <c r="P14" s="128"/>
      <c r="Q14" s="128">
        <v>0</v>
      </c>
      <c r="R14" s="128">
        <v>3</v>
      </c>
      <c r="S14" s="137"/>
      <c r="T14" s="10">
        <f t="shared" si="0"/>
        <v>541</v>
      </c>
      <c r="U14" s="3">
        <v>135376</v>
      </c>
      <c r="V14" s="86">
        <f t="shared" si="1"/>
        <v>3.9962770358113699</v>
      </c>
    </row>
    <row r="15" spans="1:22">
      <c r="A15" s="3" t="s">
        <v>6</v>
      </c>
      <c r="B15" s="3" t="s">
        <v>90</v>
      </c>
      <c r="C15" s="128">
        <v>190</v>
      </c>
      <c r="D15" s="128">
        <v>119</v>
      </c>
      <c r="E15" s="128">
        <v>15</v>
      </c>
      <c r="F15" s="128">
        <v>138</v>
      </c>
      <c r="G15" s="128">
        <v>27</v>
      </c>
      <c r="H15" s="128">
        <v>19</v>
      </c>
      <c r="I15" s="128">
        <v>90</v>
      </c>
      <c r="J15" s="128">
        <v>8</v>
      </c>
      <c r="K15" s="128">
        <v>24</v>
      </c>
      <c r="L15" s="128">
        <v>1</v>
      </c>
      <c r="M15" s="128"/>
      <c r="N15" s="128">
        <v>5</v>
      </c>
      <c r="O15" s="128">
        <v>12</v>
      </c>
      <c r="P15" s="128"/>
      <c r="Q15" s="128">
        <v>2</v>
      </c>
      <c r="R15" s="128">
        <v>7</v>
      </c>
      <c r="S15" s="137"/>
      <c r="T15" s="10">
        <f t="shared" si="0"/>
        <v>657</v>
      </c>
      <c r="U15" s="3">
        <v>121186</v>
      </c>
      <c r="V15" s="86">
        <f t="shared" si="1"/>
        <v>5.4214183156470224</v>
      </c>
    </row>
    <row r="16" spans="1:22">
      <c r="A16" s="3" t="s">
        <v>7</v>
      </c>
      <c r="B16" s="3" t="s">
        <v>91</v>
      </c>
      <c r="C16" s="128">
        <v>32</v>
      </c>
      <c r="D16" s="128">
        <v>59</v>
      </c>
      <c r="E16" s="128">
        <v>5</v>
      </c>
      <c r="F16" s="128">
        <v>75</v>
      </c>
      <c r="G16" s="128">
        <v>12</v>
      </c>
      <c r="H16" s="128">
        <v>6</v>
      </c>
      <c r="I16" s="128">
        <v>36</v>
      </c>
      <c r="J16" s="128">
        <v>6</v>
      </c>
      <c r="K16" s="128">
        <v>8</v>
      </c>
      <c r="L16" s="128">
        <v>1</v>
      </c>
      <c r="M16" s="128"/>
      <c r="N16" s="128"/>
      <c r="O16" s="128">
        <v>2</v>
      </c>
      <c r="P16" s="128"/>
      <c r="Q16" s="128">
        <v>0</v>
      </c>
      <c r="R16" s="128">
        <v>6</v>
      </c>
      <c r="S16" s="137"/>
      <c r="T16" s="10">
        <f t="shared" si="0"/>
        <v>248</v>
      </c>
      <c r="U16" s="3">
        <v>114292</v>
      </c>
      <c r="V16" s="86">
        <f t="shared" si="1"/>
        <v>2.1698806565638891</v>
      </c>
    </row>
    <row r="17" spans="1:22">
      <c r="A17" s="3" t="s">
        <v>8</v>
      </c>
      <c r="B17" s="3" t="s">
        <v>92</v>
      </c>
      <c r="C17" s="128">
        <v>54</v>
      </c>
      <c r="D17" s="128">
        <v>103</v>
      </c>
      <c r="E17" s="128">
        <v>5</v>
      </c>
      <c r="F17" s="128">
        <v>53</v>
      </c>
      <c r="G17" s="128">
        <v>10</v>
      </c>
      <c r="H17" s="128">
        <v>5</v>
      </c>
      <c r="I17" s="128">
        <v>21</v>
      </c>
      <c r="J17" s="128">
        <v>1</v>
      </c>
      <c r="K17" s="128">
        <v>16</v>
      </c>
      <c r="L17" s="128">
        <v>0</v>
      </c>
      <c r="M17" s="128"/>
      <c r="N17" s="128">
        <v>3</v>
      </c>
      <c r="O17" s="128">
        <v>3</v>
      </c>
      <c r="P17" s="128"/>
      <c r="Q17" s="128">
        <v>2</v>
      </c>
      <c r="R17" s="128">
        <v>2</v>
      </c>
      <c r="S17" s="137"/>
      <c r="T17" s="10">
        <f t="shared" si="0"/>
        <v>278</v>
      </c>
      <c r="U17" s="3">
        <v>62439</v>
      </c>
      <c r="V17" s="86">
        <f t="shared" si="1"/>
        <v>4.452345489197457</v>
      </c>
    </row>
    <row r="18" spans="1:22">
      <c r="A18" s="3" t="s">
        <v>9</v>
      </c>
      <c r="B18" s="3" t="s">
        <v>93</v>
      </c>
      <c r="C18" s="128">
        <v>31</v>
      </c>
      <c r="D18" s="128">
        <v>27</v>
      </c>
      <c r="E18" s="128"/>
      <c r="F18" s="128">
        <v>53</v>
      </c>
      <c r="G18" s="128">
        <v>16</v>
      </c>
      <c r="H18" s="128">
        <v>15</v>
      </c>
      <c r="I18" s="128">
        <v>21</v>
      </c>
      <c r="J18" s="128">
        <v>1</v>
      </c>
      <c r="K18" s="128">
        <v>11</v>
      </c>
      <c r="L18" s="128">
        <v>0</v>
      </c>
      <c r="M18" s="128"/>
      <c r="N18" s="128">
        <v>1</v>
      </c>
      <c r="O18" s="128">
        <v>7</v>
      </c>
      <c r="P18" s="128"/>
      <c r="Q18" s="128">
        <v>2</v>
      </c>
      <c r="R18" s="128">
        <v>3</v>
      </c>
      <c r="S18" s="137"/>
      <c r="T18" s="10">
        <f t="shared" si="0"/>
        <v>188</v>
      </c>
      <c r="U18" s="3">
        <v>112378</v>
      </c>
      <c r="V18" s="86">
        <f t="shared" si="1"/>
        <v>1.6729253056648099</v>
      </c>
    </row>
    <row r="19" spans="1:22">
      <c r="A19" s="3" t="s">
        <v>11</v>
      </c>
      <c r="B19" s="3" t="s">
        <v>94</v>
      </c>
      <c r="C19" s="128">
        <v>68</v>
      </c>
      <c r="D19" s="128">
        <v>30</v>
      </c>
      <c r="E19" s="128">
        <v>9</v>
      </c>
      <c r="F19" s="128">
        <v>83</v>
      </c>
      <c r="G19" s="128">
        <v>6</v>
      </c>
      <c r="H19" s="128">
        <v>7</v>
      </c>
      <c r="I19" s="128">
        <v>75</v>
      </c>
      <c r="J19" s="128">
        <v>5</v>
      </c>
      <c r="K19" s="128">
        <v>21</v>
      </c>
      <c r="L19" s="128">
        <v>0</v>
      </c>
      <c r="M19" s="128"/>
      <c r="N19" s="128">
        <v>7</v>
      </c>
      <c r="O19" s="128">
        <v>6</v>
      </c>
      <c r="P19" s="128"/>
      <c r="Q19" s="128">
        <v>0</v>
      </c>
      <c r="R19" s="128">
        <v>3</v>
      </c>
      <c r="S19" s="137"/>
      <c r="T19" s="10">
        <f t="shared" si="0"/>
        <v>320</v>
      </c>
      <c r="U19" s="3">
        <v>69582</v>
      </c>
      <c r="V19" s="86">
        <f t="shared" si="1"/>
        <v>4.598890517662614</v>
      </c>
    </row>
    <row r="20" spans="1:22">
      <c r="A20" s="3" t="s">
        <v>12</v>
      </c>
      <c r="B20" s="3" t="s">
        <v>95</v>
      </c>
      <c r="C20" s="128">
        <v>59</v>
      </c>
      <c r="D20" s="128">
        <v>43</v>
      </c>
      <c r="E20" s="128">
        <v>1</v>
      </c>
      <c r="F20" s="128">
        <v>45</v>
      </c>
      <c r="G20" s="128">
        <v>15</v>
      </c>
      <c r="H20" s="128">
        <v>8</v>
      </c>
      <c r="I20" s="128">
        <v>22</v>
      </c>
      <c r="J20" s="128">
        <v>3</v>
      </c>
      <c r="K20" s="128">
        <v>13</v>
      </c>
      <c r="L20" s="128">
        <v>1</v>
      </c>
      <c r="M20" s="128"/>
      <c r="N20" s="128">
        <v>3</v>
      </c>
      <c r="O20" s="128">
        <v>9</v>
      </c>
      <c r="P20" s="128"/>
      <c r="Q20" s="128">
        <v>3</v>
      </c>
      <c r="R20" s="128">
        <v>2</v>
      </c>
      <c r="S20" s="137"/>
      <c r="T20" s="10">
        <f t="shared" si="0"/>
        <v>227</v>
      </c>
      <c r="U20" s="3">
        <v>56234</v>
      </c>
      <c r="V20" s="86">
        <f t="shared" si="1"/>
        <v>4.0367037735178011</v>
      </c>
    </row>
    <row r="21" spans="1:22">
      <c r="A21" s="3" t="s">
        <v>13</v>
      </c>
      <c r="B21" s="3" t="s">
        <v>96</v>
      </c>
      <c r="C21" s="128">
        <v>31</v>
      </c>
      <c r="D21" s="128">
        <v>28</v>
      </c>
      <c r="E21" s="128">
        <v>2</v>
      </c>
      <c r="F21" s="128">
        <v>51</v>
      </c>
      <c r="G21" s="128">
        <v>7</v>
      </c>
      <c r="H21" s="128">
        <v>8</v>
      </c>
      <c r="I21" s="128">
        <v>51</v>
      </c>
      <c r="J21" s="128">
        <v>2</v>
      </c>
      <c r="K21" s="128">
        <v>15</v>
      </c>
      <c r="L21" s="128">
        <v>2</v>
      </c>
      <c r="M21" s="128"/>
      <c r="N21" s="128">
        <v>3</v>
      </c>
      <c r="O21" s="128">
        <v>5</v>
      </c>
      <c r="P21" s="128"/>
      <c r="Q21" s="128">
        <v>0</v>
      </c>
      <c r="R21" s="128">
        <v>9</v>
      </c>
      <c r="S21" s="137"/>
      <c r="T21" s="10">
        <f t="shared" si="0"/>
        <v>214</v>
      </c>
      <c r="U21" s="3">
        <v>80555</v>
      </c>
      <c r="V21" s="86">
        <f t="shared" si="1"/>
        <v>2.6565700453106573</v>
      </c>
    </row>
    <row r="22" spans="1:22">
      <c r="A22" s="3" t="s">
        <v>14</v>
      </c>
      <c r="B22" s="3" t="s">
        <v>97</v>
      </c>
      <c r="C22" s="128">
        <v>57</v>
      </c>
      <c r="D22" s="128">
        <v>114</v>
      </c>
      <c r="E22" s="128">
        <v>14</v>
      </c>
      <c r="F22" s="128">
        <v>67</v>
      </c>
      <c r="G22" s="128">
        <v>12</v>
      </c>
      <c r="H22" s="128">
        <v>4</v>
      </c>
      <c r="I22" s="128">
        <v>41</v>
      </c>
      <c r="J22" s="128">
        <v>1</v>
      </c>
      <c r="K22" s="128">
        <v>25</v>
      </c>
      <c r="L22" s="128">
        <v>2</v>
      </c>
      <c r="M22" s="128"/>
      <c r="N22" s="128">
        <v>10</v>
      </c>
      <c r="O22" s="128">
        <v>3</v>
      </c>
      <c r="P22" s="128"/>
      <c r="Q22" s="128">
        <v>4</v>
      </c>
      <c r="R22" s="128">
        <v>5</v>
      </c>
      <c r="S22" s="137"/>
      <c r="T22" s="10">
        <f t="shared" si="0"/>
        <v>359</v>
      </c>
      <c r="U22" s="3">
        <v>136343</v>
      </c>
      <c r="V22" s="86">
        <f t="shared" si="1"/>
        <v>2.6330651371907612</v>
      </c>
    </row>
    <row r="23" spans="1:22">
      <c r="A23" s="3" t="s">
        <v>15</v>
      </c>
      <c r="B23" s="3" t="s">
        <v>98</v>
      </c>
      <c r="C23" s="128">
        <v>24</v>
      </c>
      <c r="D23" s="128">
        <v>20</v>
      </c>
      <c r="E23" s="128">
        <v>7</v>
      </c>
      <c r="F23" s="128">
        <v>34</v>
      </c>
      <c r="G23" s="128">
        <v>14</v>
      </c>
      <c r="H23" s="128">
        <v>2</v>
      </c>
      <c r="I23" s="128">
        <v>25</v>
      </c>
      <c r="J23" s="128"/>
      <c r="K23" s="128">
        <v>13</v>
      </c>
      <c r="L23" s="128">
        <v>0</v>
      </c>
      <c r="M23" s="128"/>
      <c r="N23" s="128">
        <v>1</v>
      </c>
      <c r="O23" s="128">
        <v>4</v>
      </c>
      <c r="P23" s="128"/>
      <c r="Q23" s="128">
        <v>1</v>
      </c>
      <c r="R23" s="128">
        <v>5</v>
      </c>
      <c r="S23" s="137"/>
      <c r="T23" s="10">
        <f t="shared" si="0"/>
        <v>150</v>
      </c>
      <c r="U23" s="3">
        <v>66844</v>
      </c>
      <c r="V23" s="86">
        <f t="shared" si="1"/>
        <v>2.2440308778648794</v>
      </c>
    </row>
    <row r="24" spans="1:22">
      <c r="A24" s="3" t="s">
        <v>16</v>
      </c>
      <c r="B24" s="3" t="s">
        <v>99</v>
      </c>
      <c r="C24" s="128">
        <v>114</v>
      </c>
      <c r="D24" s="128">
        <v>96</v>
      </c>
      <c r="E24" s="128">
        <v>15</v>
      </c>
      <c r="F24" s="128">
        <v>62</v>
      </c>
      <c r="G24" s="128">
        <v>15</v>
      </c>
      <c r="H24" s="128">
        <v>28</v>
      </c>
      <c r="I24" s="128">
        <v>21</v>
      </c>
      <c r="J24" s="128">
        <v>1</v>
      </c>
      <c r="K24" s="128">
        <v>18</v>
      </c>
      <c r="L24" s="128">
        <v>0</v>
      </c>
      <c r="M24" s="128"/>
      <c r="N24" s="128">
        <v>5</v>
      </c>
      <c r="O24" s="128">
        <v>11</v>
      </c>
      <c r="P24" s="128"/>
      <c r="Q24" s="128">
        <v>0</v>
      </c>
      <c r="R24" s="128">
        <v>6</v>
      </c>
      <c r="S24" s="137"/>
      <c r="T24" s="10">
        <f t="shared" si="0"/>
        <v>392</v>
      </c>
      <c r="U24" s="3">
        <v>74363</v>
      </c>
      <c r="V24" s="86">
        <f t="shared" si="1"/>
        <v>5.2714387531433644</v>
      </c>
    </row>
    <row r="25" spans="1:22">
      <c r="A25" s="3" t="s">
        <v>17</v>
      </c>
      <c r="B25" s="3" t="s">
        <v>100</v>
      </c>
      <c r="C25" s="128">
        <v>92</v>
      </c>
      <c r="D25" s="128">
        <v>64</v>
      </c>
      <c r="E25" s="128">
        <v>8</v>
      </c>
      <c r="F25" s="128">
        <v>89</v>
      </c>
      <c r="G25" s="128">
        <v>14</v>
      </c>
      <c r="H25" s="128">
        <v>11</v>
      </c>
      <c r="I25" s="128">
        <v>57</v>
      </c>
      <c r="J25" s="128">
        <v>1</v>
      </c>
      <c r="K25" s="128">
        <v>6</v>
      </c>
      <c r="L25" s="128">
        <v>0</v>
      </c>
      <c r="M25" s="128"/>
      <c r="N25" s="128">
        <v>3</v>
      </c>
      <c r="O25" s="128">
        <v>4</v>
      </c>
      <c r="P25" s="128"/>
      <c r="Q25" s="128">
        <v>5</v>
      </c>
      <c r="R25" s="128">
        <v>2</v>
      </c>
      <c r="S25" s="137"/>
      <c r="T25" s="10">
        <f t="shared" si="0"/>
        <v>356</v>
      </c>
      <c r="U25" s="3">
        <v>78617</v>
      </c>
      <c r="V25" s="86">
        <f t="shared" si="1"/>
        <v>4.5282826869506589</v>
      </c>
    </row>
    <row r="26" spans="1:22">
      <c r="A26" s="3" t="s">
        <v>18</v>
      </c>
      <c r="B26" s="3" t="s">
        <v>101</v>
      </c>
      <c r="C26" s="128">
        <v>54</v>
      </c>
      <c r="D26" s="128">
        <v>57</v>
      </c>
      <c r="E26" s="128">
        <v>4</v>
      </c>
      <c r="F26" s="128">
        <v>53</v>
      </c>
      <c r="G26" s="128">
        <v>8</v>
      </c>
      <c r="H26" s="128">
        <v>5</v>
      </c>
      <c r="I26" s="128">
        <v>15</v>
      </c>
      <c r="J26" s="128"/>
      <c r="K26" s="128">
        <v>15</v>
      </c>
      <c r="L26" s="128">
        <v>0</v>
      </c>
      <c r="M26" s="128"/>
      <c r="N26" s="128">
        <v>2</v>
      </c>
      <c r="O26" s="128">
        <v>6</v>
      </c>
      <c r="P26" s="128"/>
      <c r="Q26" s="128">
        <v>0</v>
      </c>
      <c r="R26" s="128">
        <v>1</v>
      </c>
      <c r="S26" s="137"/>
      <c r="T26" s="10">
        <f t="shared" si="0"/>
        <v>220</v>
      </c>
      <c r="U26" s="3">
        <v>74042</v>
      </c>
      <c r="V26" s="86">
        <f t="shared" si="1"/>
        <v>2.9712865670835473</v>
      </c>
    </row>
    <row r="27" spans="1:22">
      <c r="A27" s="3" t="s">
        <v>19</v>
      </c>
      <c r="B27" s="3" t="s">
        <v>102</v>
      </c>
      <c r="C27" s="128">
        <v>66</v>
      </c>
      <c r="D27" s="128">
        <v>24</v>
      </c>
      <c r="E27" s="128">
        <v>1</v>
      </c>
      <c r="F27" s="128">
        <v>94</v>
      </c>
      <c r="G27" s="128">
        <v>15</v>
      </c>
      <c r="H27" s="128">
        <v>18</v>
      </c>
      <c r="I27" s="128">
        <v>42</v>
      </c>
      <c r="J27" s="128">
        <v>2</v>
      </c>
      <c r="K27" s="128">
        <v>9</v>
      </c>
      <c r="L27" s="128">
        <v>2</v>
      </c>
      <c r="M27" s="128"/>
      <c r="N27" s="128">
        <v>4</v>
      </c>
      <c r="O27" s="128">
        <v>5</v>
      </c>
      <c r="P27" s="128"/>
      <c r="Q27" s="128">
        <v>2</v>
      </c>
      <c r="R27" s="128">
        <v>8</v>
      </c>
      <c r="S27" s="137"/>
      <c r="T27" s="10">
        <f t="shared" si="0"/>
        <v>292</v>
      </c>
      <c r="U27" s="3">
        <v>168096</v>
      </c>
      <c r="V27" s="86">
        <f t="shared" si="1"/>
        <v>1.7371026080335048</v>
      </c>
    </row>
    <row r="28" spans="1:22">
      <c r="A28" s="3" t="s">
        <v>20</v>
      </c>
      <c r="B28" s="3" t="s">
        <v>103</v>
      </c>
      <c r="C28" s="128">
        <v>30</v>
      </c>
      <c r="D28" s="128">
        <v>27</v>
      </c>
      <c r="E28" s="128">
        <v>4</v>
      </c>
      <c r="F28" s="128">
        <v>47</v>
      </c>
      <c r="G28" s="128">
        <v>13</v>
      </c>
      <c r="H28" s="128">
        <v>8</v>
      </c>
      <c r="I28" s="128">
        <v>6</v>
      </c>
      <c r="J28" s="128">
        <v>1</v>
      </c>
      <c r="K28" s="128">
        <v>5</v>
      </c>
      <c r="L28" s="128">
        <v>1</v>
      </c>
      <c r="M28" s="128"/>
      <c r="N28" s="128">
        <v>5</v>
      </c>
      <c r="O28" s="128">
        <v>2</v>
      </c>
      <c r="P28" s="128"/>
      <c r="Q28" s="128">
        <v>1</v>
      </c>
      <c r="R28" s="128">
        <v>8</v>
      </c>
      <c r="S28" s="137"/>
      <c r="T28" s="10">
        <f t="shared" si="0"/>
        <v>158</v>
      </c>
      <c r="U28" s="3">
        <v>95184</v>
      </c>
      <c r="V28" s="86">
        <f t="shared" si="1"/>
        <v>1.6599428475374014</v>
      </c>
    </row>
    <row r="29" spans="1:22">
      <c r="A29" s="3" t="s">
        <v>21</v>
      </c>
      <c r="B29" s="3" t="s">
        <v>104</v>
      </c>
      <c r="C29" s="128">
        <v>36</v>
      </c>
      <c r="D29" s="128">
        <v>48</v>
      </c>
      <c r="E29" s="128">
        <v>20</v>
      </c>
      <c r="F29" s="128">
        <v>78</v>
      </c>
      <c r="G29" s="128">
        <v>18</v>
      </c>
      <c r="H29" s="128">
        <v>8</v>
      </c>
      <c r="I29" s="128">
        <v>42</v>
      </c>
      <c r="J29" s="128"/>
      <c r="K29" s="128">
        <v>33</v>
      </c>
      <c r="L29" s="128">
        <v>0</v>
      </c>
      <c r="M29" s="128">
        <v>1</v>
      </c>
      <c r="N29" s="128">
        <v>9</v>
      </c>
      <c r="O29" s="128">
        <v>8</v>
      </c>
      <c r="P29" s="128"/>
      <c r="Q29" s="128">
        <v>3</v>
      </c>
      <c r="R29" s="128">
        <v>11</v>
      </c>
      <c r="S29" s="137"/>
      <c r="T29" s="10">
        <f t="shared" si="0"/>
        <v>315</v>
      </c>
      <c r="U29" s="3">
        <v>107396</v>
      </c>
      <c r="V29" s="86">
        <f t="shared" si="1"/>
        <v>2.9330701329658462</v>
      </c>
    </row>
    <row r="30" spans="1:22">
      <c r="A30" s="3" t="s">
        <v>22</v>
      </c>
      <c r="B30" s="3" t="s">
        <v>105</v>
      </c>
      <c r="C30" s="128">
        <v>17</v>
      </c>
      <c r="D30" s="128">
        <v>19</v>
      </c>
      <c r="E30" s="128"/>
      <c r="F30" s="128">
        <v>38</v>
      </c>
      <c r="G30" s="128">
        <v>5</v>
      </c>
      <c r="H30" s="128">
        <v>6</v>
      </c>
      <c r="I30" s="128">
        <v>11</v>
      </c>
      <c r="J30" s="128"/>
      <c r="K30" s="128">
        <v>5</v>
      </c>
      <c r="L30" s="128">
        <v>0</v>
      </c>
      <c r="M30" s="128"/>
      <c r="N30" s="128"/>
      <c r="O30" s="128">
        <v>0</v>
      </c>
      <c r="P30" s="128"/>
      <c r="Q30" s="128">
        <v>1</v>
      </c>
      <c r="R30" s="128">
        <v>3</v>
      </c>
      <c r="S30" s="137"/>
      <c r="T30" s="10">
        <f t="shared" si="0"/>
        <v>105</v>
      </c>
      <c r="U30" s="3">
        <v>61717</v>
      </c>
      <c r="V30" s="86">
        <f t="shared" si="1"/>
        <v>1.7013140625759515</v>
      </c>
    </row>
    <row r="31" spans="1:22">
      <c r="A31" s="3" t="s">
        <v>23</v>
      </c>
      <c r="B31" s="3" t="s">
        <v>106</v>
      </c>
      <c r="C31" s="128">
        <v>65</v>
      </c>
      <c r="D31" s="128">
        <v>149</v>
      </c>
      <c r="E31" s="128">
        <v>11</v>
      </c>
      <c r="F31" s="128">
        <v>43</v>
      </c>
      <c r="G31" s="128">
        <v>7</v>
      </c>
      <c r="H31" s="128">
        <v>9</v>
      </c>
      <c r="I31" s="128">
        <v>28</v>
      </c>
      <c r="J31" s="128"/>
      <c r="K31" s="128">
        <v>10</v>
      </c>
      <c r="L31" s="128">
        <v>0</v>
      </c>
      <c r="M31" s="128"/>
      <c r="N31" s="128">
        <v>2</v>
      </c>
      <c r="O31" s="128">
        <v>8</v>
      </c>
      <c r="P31" s="128"/>
      <c r="Q31" s="128">
        <v>0</v>
      </c>
      <c r="R31" s="128"/>
      <c r="S31" s="137"/>
      <c r="T31" s="10">
        <f t="shared" si="0"/>
        <v>332</v>
      </c>
      <c r="U31" s="3">
        <v>53413</v>
      </c>
      <c r="V31" s="86">
        <f t="shared" si="1"/>
        <v>6.2157152753075096</v>
      </c>
    </row>
    <row r="32" spans="1:22">
      <c r="A32" s="3" t="s">
        <v>10</v>
      </c>
      <c r="B32" s="3" t="s">
        <v>107</v>
      </c>
      <c r="C32" s="128">
        <v>12</v>
      </c>
      <c r="D32" s="128">
        <v>18</v>
      </c>
      <c r="E32" s="128">
        <v>4</v>
      </c>
      <c r="F32" s="128">
        <v>22</v>
      </c>
      <c r="G32" s="128">
        <v>3</v>
      </c>
      <c r="H32" s="128">
        <v>3</v>
      </c>
      <c r="I32" s="128">
        <v>2</v>
      </c>
      <c r="J32" s="128">
        <v>2</v>
      </c>
      <c r="K32" s="128">
        <v>4</v>
      </c>
      <c r="L32" s="128">
        <v>0</v>
      </c>
      <c r="M32" s="128"/>
      <c r="N32" s="128">
        <v>1</v>
      </c>
      <c r="O32" s="128">
        <v>1</v>
      </c>
      <c r="P32" s="128"/>
      <c r="Q32" s="128">
        <v>1</v>
      </c>
      <c r="R32" s="128"/>
      <c r="S32" s="137"/>
      <c r="T32" s="10">
        <f t="shared" si="0"/>
        <v>73</v>
      </c>
      <c r="U32" s="3">
        <v>26664</v>
      </c>
      <c r="V32" s="86">
        <f t="shared" si="1"/>
        <v>2.737773777377738</v>
      </c>
    </row>
    <row r="33" spans="1:22">
      <c r="A33" s="3" t="s">
        <v>229</v>
      </c>
      <c r="B33" s="3" t="s">
        <v>24</v>
      </c>
      <c r="C33" s="128">
        <v>21</v>
      </c>
      <c r="D33" s="128">
        <v>17</v>
      </c>
      <c r="E33" s="128">
        <v>4</v>
      </c>
      <c r="F33" s="128">
        <v>36</v>
      </c>
      <c r="G33" s="128">
        <v>10</v>
      </c>
      <c r="H33" s="128">
        <v>5</v>
      </c>
      <c r="I33" s="128">
        <v>18</v>
      </c>
      <c r="J33" s="128">
        <v>1</v>
      </c>
      <c r="K33" s="128">
        <v>6</v>
      </c>
      <c r="L33" s="128">
        <v>0</v>
      </c>
      <c r="M33" s="128"/>
      <c r="N33" s="128">
        <v>1</v>
      </c>
      <c r="O33" s="128">
        <v>1</v>
      </c>
      <c r="P33" s="128"/>
      <c r="Q33" s="128">
        <v>1</v>
      </c>
      <c r="R33" s="128">
        <v>2</v>
      </c>
      <c r="S33" s="137"/>
      <c r="T33" s="10">
        <f t="shared" si="0"/>
        <v>123</v>
      </c>
      <c r="U33" s="3">
        <v>46478</v>
      </c>
      <c r="V33" s="86">
        <f t="shared" si="1"/>
        <v>2.6464133568570078</v>
      </c>
    </row>
    <row r="34" spans="1:22">
      <c r="A34" s="3" t="s">
        <v>230</v>
      </c>
      <c r="B34" s="3" t="s">
        <v>25</v>
      </c>
      <c r="C34" s="128">
        <v>132</v>
      </c>
      <c r="D34" s="128">
        <v>89</v>
      </c>
      <c r="E34" s="128">
        <v>18</v>
      </c>
      <c r="F34" s="128">
        <v>116</v>
      </c>
      <c r="G34" s="128">
        <v>7</v>
      </c>
      <c r="H34" s="128">
        <v>27</v>
      </c>
      <c r="I34" s="128">
        <v>19</v>
      </c>
      <c r="J34" s="128">
        <v>1</v>
      </c>
      <c r="K34" s="128">
        <v>37</v>
      </c>
      <c r="L34" s="128">
        <v>3</v>
      </c>
      <c r="M34" s="128"/>
      <c r="N34" s="128">
        <v>12</v>
      </c>
      <c r="O34" s="128">
        <v>14</v>
      </c>
      <c r="P34" s="128"/>
      <c r="Q34" s="128">
        <v>1</v>
      </c>
      <c r="R34" s="128">
        <v>9</v>
      </c>
      <c r="S34" s="137"/>
      <c r="T34" s="10">
        <f t="shared" si="0"/>
        <v>485</v>
      </c>
      <c r="U34" s="3">
        <v>61973</v>
      </c>
      <c r="V34" s="86">
        <f t="shared" si="1"/>
        <v>7.8259887370306425</v>
      </c>
    </row>
    <row r="35" spans="1:22">
      <c r="A35" s="3" t="s">
        <v>231</v>
      </c>
      <c r="B35" s="3" t="s">
        <v>26</v>
      </c>
      <c r="C35" s="128">
        <v>58</v>
      </c>
      <c r="D35" s="128">
        <v>36</v>
      </c>
      <c r="E35" s="128">
        <v>12</v>
      </c>
      <c r="F35" s="128">
        <v>118</v>
      </c>
      <c r="G35" s="128">
        <v>16</v>
      </c>
      <c r="H35" s="128">
        <v>10</v>
      </c>
      <c r="I35" s="128">
        <v>53</v>
      </c>
      <c r="J35" s="128">
        <v>1</v>
      </c>
      <c r="K35" s="128">
        <v>19</v>
      </c>
      <c r="L35" s="128">
        <v>1</v>
      </c>
      <c r="M35" s="128"/>
      <c r="N35" s="128">
        <v>8</v>
      </c>
      <c r="O35" s="128">
        <v>2</v>
      </c>
      <c r="P35" s="128"/>
      <c r="Q35" s="128">
        <v>1</v>
      </c>
      <c r="R35" s="128">
        <v>9</v>
      </c>
      <c r="S35" s="137"/>
      <c r="T35" s="10">
        <f t="shared" si="0"/>
        <v>344</v>
      </c>
      <c r="U35" s="3">
        <v>189111</v>
      </c>
      <c r="V35" s="86">
        <f t="shared" si="1"/>
        <v>1.8190374964967664</v>
      </c>
    </row>
    <row r="36" spans="1:22">
      <c r="A36" s="3" t="s">
        <v>232</v>
      </c>
      <c r="B36" s="3" t="s">
        <v>27</v>
      </c>
      <c r="C36" s="128">
        <v>41</v>
      </c>
      <c r="D36" s="128">
        <v>124</v>
      </c>
      <c r="E36" s="128">
        <v>10</v>
      </c>
      <c r="F36" s="128">
        <v>42</v>
      </c>
      <c r="G36" s="128">
        <v>5</v>
      </c>
      <c r="H36" s="128">
        <v>9</v>
      </c>
      <c r="I36" s="128">
        <v>16</v>
      </c>
      <c r="J36" s="128"/>
      <c r="K36" s="128">
        <v>12</v>
      </c>
      <c r="L36" s="128">
        <v>0</v>
      </c>
      <c r="M36" s="128"/>
      <c r="N36" s="128">
        <v>3</v>
      </c>
      <c r="O36" s="128">
        <v>10</v>
      </c>
      <c r="P36" s="128"/>
      <c r="Q36" s="128">
        <v>1</v>
      </c>
      <c r="R36" s="128">
        <v>3</v>
      </c>
      <c r="S36" s="137"/>
      <c r="T36" s="10">
        <f t="shared" si="0"/>
        <v>276</v>
      </c>
      <c r="U36" s="3">
        <v>47527</v>
      </c>
      <c r="V36" s="86">
        <f t="shared" si="1"/>
        <v>5.8072253666337028</v>
      </c>
    </row>
    <row r="37" spans="1:22" ht="15.75" thickBot="1">
      <c r="A37" s="3" t="s">
        <v>233</v>
      </c>
      <c r="B37" s="143" t="s">
        <v>108</v>
      </c>
      <c r="C37" s="139">
        <v>84</v>
      </c>
      <c r="D37" s="139">
        <v>138</v>
      </c>
      <c r="E37" s="139">
        <v>19</v>
      </c>
      <c r="F37" s="139">
        <v>94</v>
      </c>
      <c r="G37" s="139">
        <v>34</v>
      </c>
      <c r="H37" s="139">
        <v>12</v>
      </c>
      <c r="I37" s="139">
        <v>59</v>
      </c>
      <c r="J37" s="139">
        <v>1</v>
      </c>
      <c r="K37" s="139">
        <v>33</v>
      </c>
      <c r="L37" s="139">
        <v>1</v>
      </c>
      <c r="M37" s="139"/>
      <c r="N37" s="139">
        <v>13</v>
      </c>
      <c r="O37" s="139">
        <v>21</v>
      </c>
      <c r="P37" s="139"/>
      <c r="Q37" s="139">
        <v>1</v>
      </c>
      <c r="R37" s="139">
        <v>7</v>
      </c>
      <c r="S37" s="319"/>
      <c r="T37" s="10">
        <f t="shared" si="0"/>
        <v>517</v>
      </c>
    </row>
    <row r="38" spans="1:22" ht="15.75" thickBot="1">
      <c r="A38" s="142"/>
      <c r="B38" s="144" t="s">
        <v>329</v>
      </c>
      <c r="C38" s="145">
        <f t="shared" ref="C38:R38" si="2">SUM(C12:C37)</f>
        <v>1486</v>
      </c>
      <c r="D38" s="145">
        <f t="shared" si="2"/>
        <v>1714</v>
      </c>
      <c r="E38" s="145">
        <f t="shared" si="2"/>
        <v>214</v>
      </c>
      <c r="F38" s="145">
        <f t="shared" si="2"/>
        <v>1677</v>
      </c>
      <c r="G38" s="145">
        <f t="shared" si="2"/>
        <v>314</v>
      </c>
      <c r="H38" s="145">
        <f t="shared" si="2"/>
        <v>246</v>
      </c>
      <c r="I38" s="145">
        <f t="shared" si="2"/>
        <v>811</v>
      </c>
      <c r="J38" s="145">
        <f t="shared" si="2"/>
        <v>39</v>
      </c>
      <c r="K38" s="145">
        <f t="shared" si="2"/>
        <v>399</v>
      </c>
      <c r="L38" s="145">
        <f t="shared" si="2"/>
        <v>19</v>
      </c>
      <c r="M38" s="145">
        <f t="shared" si="2"/>
        <v>2</v>
      </c>
      <c r="N38" s="145">
        <f t="shared" si="2"/>
        <v>123</v>
      </c>
      <c r="O38" s="145">
        <f t="shared" si="2"/>
        <v>173</v>
      </c>
      <c r="P38" s="145">
        <f t="shared" si="2"/>
        <v>0</v>
      </c>
      <c r="Q38" s="145">
        <f t="shared" si="2"/>
        <v>34</v>
      </c>
      <c r="R38" s="145">
        <f t="shared" si="2"/>
        <v>117</v>
      </c>
      <c r="S38" s="320">
        <f t="shared" ref="S38" si="3">SUM(S12:S37)</f>
        <v>0</v>
      </c>
      <c r="T38" s="34">
        <f t="shared" si="0"/>
        <v>7368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workbookViewId="0">
      <pane xSplit="2" ySplit="10" topLeftCell="C26" activePane="bottomRight" state="frozen"/>
      <selection pane="topRight" activeCell="D1" sqref="D1"/>
      <selection pane="bottomLeft" activeCell="A3" sqref="A3"/>
      <selection pane="bottomRight" activeCell="T1" sqref="T1:W1048576"/>
    </sheetView>
  </sheetViews>
  <sheetFormatPr defaultRowHeight="15"/>
  <cols>
    <col min="1" max="1" width="7.85546875" style="6" customWidth="1"/>
    <col min="2" max="2" width="22.7109375" style="6" customWidth="1"/>
    <col min="3" max="3" width="9.85546875" style="6" customWidth="1"/>
    <col min="4" max="6" width="9.140625" style="6" customWidth="1"/>
    <col min="7" max="7" width="8.7109375" style="6" customWidth="1"/>
    <col min="8" max="19" width="9.140625" style="6" customWidth="1"/>
    <col min="20" max="16384" width="9.140625" style="6"/>
  </cols>
  <sheetData>
    <row r="1" spans="1:19">
      <c r="B1" s="39" t="s">
        <v>261</v>
      </c>
    </row>
    <row r="2" spans="1:19">
      <c r="B2" s="39" t="s">
        <v>333</v>
      </c>
    </row>
    <row r="3" spans="1:19">
      <c r="B3" s="6" t="s">
        <v>115</v>
      </c>
    </row>
    <row r="4" spans="1:19">
      <c r="B4" s="6" t="s">
        <v>137</v>
      </c>
    </row>
    <row r="5" spans="1:19">
      <c r="B5" s="6" t="s">
        <v>142</v>
      </c>
    </row>
    <row r="6" spans="1:19">
      <c r="B6" s="6" t="s">
        <v>144</v>
      </c>
    </row>
    <row r="7" spans="1:19">
      <c r="B7" s="6" t="s">
        <v>147</v>
      </c>
    </row>
    <row r="8" spans="1:19" ht="12" customHeight="1"/>
    <row r="9" spans="1:19">
      <c r="A9" s="123"/>
      <c r="B9" s="123"/>
      <c r="C9" s="130" t="s">
        <v>181</v>
      </c>
      <c r="D9" s="130" t="s">
        <v>181</v>
      </c>
      <c r="E9" s="130" t="s">
        <v>181</v>
      </c>
      <c r="F9" s="130" t="s">
        <v>181</v>
      </c>
      <c r="G9" s="130" t="s">
        <v>181</v>
      </c>
      <c r="H9" s="131" t="s">
        <v>181</v>
      </c>
      <c r="I9" s="130" t="s">
        <v>181</v>
      </c>
      <c r="J9" s="130" t="s">
        <v>181</v>
      </c>
      <c r="K9" s="130" t="s">
        <v>181</v>
      </c>
      <c r="L9" s="130" t="s">
        <v>181</v>
      </c>
      <c r="M9" s="130" t="s">
        <v>181</v>
      </c>
      <c r="N9" s="130" t="s">
        <v>181</v>
      </c>
      <c r="O9" s="130" t="s">
        <v>181</v>
      </c>
      <c r="P9" s="130" t="s">
        <v>181</v>
      </c>
      <c r="Q9" s="130" t="s">
        <v>181</v>
      </c>
      <c r="R9" s="130" t="s">
        <v>181</v>
      </c>
      <c r="S9" s="130" t="s">
        <v>181</v>
      </c>
    </row>
    <row r="10" spans="1:19">
      <c r="A10" s="135" t="s">
        <v>226</v>
      </c>
      <c r="B10" s="135" t="s">
        <v>227</v>
      </c>
      <c r="C10" s="130" t="s">
        <v>312</v>
      </c>
      <c r="D10" s="130" t="s">
        <v>313</v>
      </c>
      <c r="E10" s="130" t="s">
        <v>314</v>
      </c>
      <c r="F10" s="130" t="s">
        <v>315</v>
      </c>
      <c r="G10" s="130" t="s">
        <v>316</v>
      </c>
      <c r="H10" s="131" t="s">
        <v>317</v>
      </c>
      <c r="I10" s="130" t="s">
        <v>318</v>
      </c>
      <c r="J10" s="130" t="s">
        <v>319</v>
      </c>
      <c r="K10" s="130" t="s">
        <v>320</v>
      </c>
      <c r="L10" s="130" t="s">
        <v>321</v>
      </c>
      <c r="M10" s="130" t="s">
        <v>322</v>
      </c>
      <c r="N10" s="130" t="s">
        <v>323</v>
      </c>
      <c r="O10" s="130" t="s">
        <v>324</v>
      </c>
      <c r="P10" s="130" t="s">
        <v>325</v>
      </c>
      <c r="Q10" s="130" t="s">
        <v>326</v>
      </c>
      <c r="R10" s="130" t="s">
        <v>327</v>
      </c>
      <c r="S10" s="130" t="s">
        <v>328</v>
      </c>
    </row>
    <row r="11" spans="1:19">
      <c r="A11" s="3" t="s">
        <v>82</v>
      </c>
      <c r="B11" s="3" t="s">
        <v>3</v>
      </c>
      <c r="C11" s="128"/>
      <c r="D11" s="138"/>
      <c r="E11" s="128"/>
      <c r="F11" s="128"/>
      <c r="G11" s="128"/>
      <c r="H11" s="128"/>
      <c r="I11" s="128"/>
      <c r="J11" s="128"/>
      <c r="K11" s="128"/>
      <c r="L11" s="128">
        <v>2</v>
      </c>
      <c r="M11" s="128"/>
      <c r="N11" s="128"/>
      <c r="O11" s="128"/>
      <c r="P11" s="128"/>
      <c r="Q11" s="128"/>
      <c r="R11" s="128"/>
      <c r="S11" s="128"/>
    </row>
    <row r="12" spans="1:19">
      <c r="A12" s="3" t="s">
        <v>4</v>
      </c>
      <c r="B12" s="3" t="s">
        <v>88</v>
      </c>
      <c r="C12" s="128"/>
      <c r="D12" s="13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>
        <v>2</v>
      </c>
      <c r="P12" s="128"/>
      <c r="Q12" s="128">
        <v>2</v>
      </c>
      <c r="R12" s="128">
        <v>3</v>
      </c>
      <c r="S12" s="128"/>
    </row>
    <row r="13" spans="1:19">
      <c r="A13" s="3" t="s">
        <v>5</v>
      </c>
      <c r="B13" s="3" t="s">
        <v>89</v>
      </c>
      <c r="C13" s="128"/>
      <c r="D13" s="138">
        <v>1</v>
      </c>
      <c r="E13" s="128">
        <v>1</v>
      </c>
      <c r="F13" s="128"/>
      <c r="G13" s="128">
        <v>2</v>
      </c>
      <c r="H13" s="128"/>
      <c r="I13" s="128"/>
      <c r="J13" s="128"/>
      <c r="K13" s="128">
        <v>2</v>
      </c>
      <c r="L13" s="128">
        <v>1</v>
      </c>
      <c r="M13" s="128"/>
      <c r="N13" s="128">
        <v>1</v>
      </c>
      <c r="O13" s="128"/>
      <c r="P13" s="128"/>
      <c r="Q13" s="128"/>
      <c r="R13" s="128">
        <v>3</v>
      </c>
      <c r="S13" s="128"/>
    </row>
    <row r="14" spans="1:19">
      <c r="A14" s="3" t="s">
        <v>6</v>
      </c>
      <c r="B14" s="3" t="s">
        <v>90</v>
      </c>
      <c r="C14" s="128">
        <v>1</v>
      </c>
      <c r="D14" s="138"/>
      <c r="E14" s="128"/>
      <c r="F14" s="128">
        <v>1</v>
      </c>
      <c r="G14" s="128"/>
      <c r="H14" s="128"/>
      <c r="I14" s="128"/>
      <c r="J14" s="128"/>
      <c r="K14" s="128">
        <v>2</v>
      </c>
      <c r="L14" s="128">
        <v>1</v>
      </c>
      <c r="M14" s="128"/>
      <c r="N14" s="128"/>
      <c r="O14" s="128">
        <v>1</v>
      </c>
      <c r="P14" s="128"/>
      <c r="Q14" s="128"/>
      <c r="R14" s="128">
        <v>7</v>
      </c>
      <c r="S14" s="128"/>
    </row>
    <row r="15" spans="1:19">
      <c r="A15" s="3" t="s">
        <v>7</v>
      </c>
      <c r="B15" s="3" t="s">
        <v>91</v>
      </c>
      <c r="C15" s="128"/>
      <c r="D15" s="138"/>
      <c r="E15" s="128">
        <v>2</v>
      </c>
      <c r="F15" s="128"/>
      <c r="G15" s="128"/>
      <c r="H15" s="128">
        <v>1</v>
      </c>
      <c r="I15" s="128"/>
      <c r="J15" s="128"/>
      <c r="K15" s="128"/>
      <c r="L15" s="128">
        <v>1</v>
      </c>
      <c r="M15" s="128"/>
      <c r="N15" s="128"/>
      <c r="O15" s="128"/>
      <c r="P15" s="128"/>
      <c r="Q15" s="128"/>
      <c r="R15" s="128">
        <v>6</v>
      </c>
      <c r="S15" s="128"/>
    </row>
    <row r="16" spans="1:19">
      <c r="A16" s="3" t="s">
        <v>8</v>
      </c>
      <c r="B16" s="3" t="s">
        <v>92</v>
      </c>
      <c r="C16" s="128"/>
      <c r="D16" s="138">
        <v>1</v>
      </c>
      <c r="E16" s="128">
        <v>1</v>
      </c>
      <c r="F16" s="128">
        <v>1</v>
      </c>
      <c r="G16" s="128"/>
      <c r="H16" s="128"/>
      <c r="I16" s="128"/>
      <c r="J16" s="128"/>
      <c r="K16" s="128">
        <v>4</v>
      </c>
      <c r="L16" s="128"/>
      <c r="M16" s="128"/>
      <c r="N16" s="128">
        <v>1</v>
      </c>
      <c r="O16" s="128"/>
      <c r="P16" s="128"/>
      <c r="Q16" s="128">
        <v>2</v>
      </c>
      <c r="R16" s="128">
        <v>2</v>
      </c>
      <c r="S16" s="128"/>
    </row>
    <row r="17" spans="1:19">
      <c r="A17" s="3" t="s">
        <v>9</v>
      </c>
      <c r="B17" s="3" t="s">
        <v>93</v>
      </c>
      <c r="C17" s="128">
        <v>1</v>
      </c>
      <c r="D17" s="138"/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v>1</v>
      </c>
      <c r="O17" s="128"/>
      <c r="P17" s="128"/>
      <c r="Q17" s="128">
        <v>2</v>
      </c>
      <c r="R17" s="128">
        <v>3</v>
      </c>
      <c r="S17" s="128"/>
    </row>
    <row r="18" spans="1:19">
      <c r="A18" s="3" t="s">
        <v>11</v>
      </c>
      <c r="B18" s="3" t="s">
        <v>94</v>
      </c>
      <c r="C18" s="128"/>
      <c r="D18" s="138"/>
      <c r="E18" s="128"/>
      <c r="F18" s="128">
        <v>1</v>
      </c>
      <c r="G18" s="128"/>
      <c r="H18" s="128"/>
      <c r="I18" s="128"/>
      <c r="J18" s="128"/>
      <c r="K18" s="128">
        <v>1</v>
      </c>
      <c r="L18" s="128"/>
      <c r="M18" s="128"/>
      <c r="N18" s="128"/>
      <c r="O18" s="128"/>
      <c r="P18" s="128"/>
      <c r="Q18" s="128"/>
      <c r="R18" s="128">
        <v>3</v>
      </c>
      <c r="S18" s="128"/>
    </row>
    <row r="19" spans="1:19">
      <c r="A19" s="3" t="s">
        <v>12</v>
      </c>
      <c r="B19" s="3" t="s">
        <v>95</v>
      </c>
      <c r="C19" s="128"/>
      <c r="D19" s="138"/>
      <c r="E19" s="128"/>
      <c r="F19" s="128"/>
      <c r="G19" s="128">
        <v>1</v>
      </c>
      <c r="H19" s="128"/>
      <c r="I19" s="128"/>
      <c r="J19" s="128"/>
      <c r="K19" s="128">
        <v>3</v>
      </c>
      <c r="L19" s="128">
        <v>1</v>
      </c>
      <c r="M19" s="128"/>
      <c r="N19" s="128">
        <v>1</v>
      </c>
      <c r="O19" s="128">
        <v>3</v>
      </c>
      <c r="P19" s="128"/>
      <c r="Q19" s="128">
        <v>3</v>
      </c>
      <c r="R19" s="128">
        <v>2</v>
      </c>
      <c r="S19" s="128"/>
    </row>
    <row r="20" spans="1:19">
      <c r="A20" s="3" t="s">
        <v>13</v>
      </c>
      <c r="B20" s="3" t="s">
        <v>96</v>
      </c>
      <c r="C20" s="128"/>
      <c r="D20" s="138"/>
      <c r="E20" s="128"/>
      <c r="F20" s="128">
        <v>1</v>
      </c>
      <c r="G20" s="128">
        <v>2</v>
      </c>
      <c r="H20" s="128"/>
      <c r="I20" s="128"/>
      <c r="J20" s="128"/>
      <c r="K20" s="128">
        <v>3</v>
      </c>
      <c r="L20" s="128">
        <v>2</v>
      </c>
      <c r="M20" s="128"/>
      <c r="N20" s="128"/>
      <c r="O20" s="128"/>
      <c r="P20" s="128"/>
      <c r="Q20" s="128"/>
      <c r="R20" s="128">
        <v>9</v>
      </c>
      <c r="S20" s="128"/>
    </row>
    <row r="21" spans="1:19">
      <c r="A21" s="3" t="s">
        <v>14</v>
      </c>
      <c r="B21" s="3" t="s">
        <v>97</v>
      </c>
      <c r="C21" s="128"/>
      <c r="D21" s="128">
        <v>1</v>
      </c>
      <c r="E21" s="128"/>
      <c r="F21" s="128">
        <v>1</v>
      </c>
      <c r="G21" s="128">
        <v>1</v>
      </c>
      <c r="H21" s="128"/>
      <c r="I21" s="128"/>
      <c r="J21" s="128"/>
      <c r="K21" s="128">
        <v>1</v>
      </c>
      <c r="L21" s="128">
        <v>2</v>
      </c>
      <c r="M21" s="128"/>
      <c r="N21" s="128">
        <v>1</v>
      </c>
      <c r="O21" s="128">
        <v>1</v>
      </c>
      <c r="P21" s="128"/>
      <c r="Q21" s="128">
        <v>3</v>
      </c>
      <c r="R21" s="128">
        <v>5</v>
      </c>
      <c r="S21" s="128"/>
    </row>
    <row r="22" spans="1:19">
      <c r="A22" s="3" t="s">
        <v>15</v>
      </c>
      <c r="B22" s="3" t="s">
        <v>98</v>
      </c>
      <c r="C22" s="128"/>
      <c r="D22" s="128"/>
      <c r="E22" s="128">
        <v>1</v>
      </c>
      <c r="F22" s="128"/>
      <c r="G22" s="128"/>
      <c r="H22" s="128"/>
      <c r="I22" s="128"/>
      <c r="J22" s="128"/>
      <c r="K22" s="128">
        <v>2</v>
      </c>
      <c r="L22" s="128"/>
      <c r="M22" s="128"/>
      <c r="N22" s="128">
        <v>1</v>
      </c>
      <c r="O22" s="128">
        <v>1</v>
      </c>
      <c r="P22" s="128"/>
      <c r="Q22" s="128">
        <v>1</v>
      </c>
      <c r="R22" s="128">
        <v>5</v>
      </c>
      <c r="S22" s="128"/>
    </row>
    <row r="23" spans="1:19">
      <c r="A23" s="3" t="s">
        <v>16</v>
      </c>
      <c r="B23" s="3" t="s">
        <v>99</v>
      </c>
      <c r="C23" s="128"/>
      <c r="D23" s="128"/>
      <c r="E23" s="128">
        <v>1</v>
      </c>
      <c r="F23" s="128">
        <v>1</v>
      </c>
      <c r="G23" s="128"/>
      <c r="H23" s="128"/>
      <c r="I23" s="128"/>
      <c r="J23" s="128"/>
      <c r="K23" s="128">
        <v>1</v>
      </c>
      <c r="L23" s="128"/>
      <c r="M23" s="128"/>
      <c r="N23" s="128"/>
      <c r="O23" s="128">
        <v>1</v>
      </c>
      <c r="P23" s="128"/>
      <c r="Q23" s="128"/>
      <c r="R23" s="128">
        <v>6</v>
      </c>
      <c r="S23" s="128"/>
    </row>
    <row r="24" spans="1:19">
      <c r="A24" s="3" t="s">
        <v>17</v>
      </c>
      <c r="B24" s="3" t="s">
        <v>100</v>
      </c>
      <c r="C24" s="128"/>
      <c r="D24" s="128"/>
      <c r="E24" s="128">
        <v>1</v>
      </c>
      <c r="F24" s="128"/>
      <c r="G24" s="128">
        <v>1</v>
      </c>
      <c r="H24" s="128"/>
      <c r="I24" s="128"/>
      <c r="J24" s="128"/>
      <c r="K24" s="128">
        <v>3</v>
      </c>
      <c r="L24" s="128"/>
      <c r="M24" s="128"/>
      <c r="N24" s="128"/>
      <c r="O24" s="128"/>
      <c r="P24" s="128"/>
      <c r="Q24" s="128">
        <v>5</v>
      </c>
      <c r="R24" s="128">
        <v>2</v>
      </c>
      <c r="S24" s="128"/>
    </row>
    <row r="25" spans="1:19">
      <c r="A25" s="3" t="s">
        <v>18</v>
      </c>
      <c r="B25" s="3" t="s">
        <v>101</v>
      </c>
      <c r="C25" s="128"/>
      <c r="D25" s="128"/>
      <c r="E25" s="128"/>
      <c r="F25" s="128"/>
      <c r="G25" s="128">
        <v>1</v>
      </c>
      <c r="H25" s="128"/>
      <c r="I25" s="128"/>
      <c r="J25" s="128"/>
      <c r="K25" s="128">
        <v>1</v>
      </c>
      <c r="L25" s="128"/>
      <c r="M25" s="128"/>
      <c r="N25" s="128"/>
      <c r="O25" s="128"/>
      <c r="P25" s="128"/>
      <c r="Q25" s="128"/>
      <c r="R25" s="128">
        <v>1</v>
      </c>
      <c r="S25" s="128"/>
    </row>
    <row r="26" spans="1:19">
      <c r="A26" s="3" t="s">
        <v>19</v>
      </c>
      <c r="B26" s="3" t="s">
        <v>102</v>
      </c>
      <c r="C26" s="128"/>
      <c r="D26" s="128"/>
      <c r="E26" s="128"/>
      <c r="F26" s="128"/>
      <c r="G26" s="128">
        <v>2</v>
      </c>
      <c r="H26" s="128">
        <v>1</v>
      </c>
      <c r="I26" s="128"/>
      <c r="J26" s="128"/>
      <c r="K26" s="128">
        <v>4</v>
      </c>
      <c r="L26" s="128">
        <v>2</v>
      </c>
      <c r="M26" s="128"/>
      <c r="N26" s="128"/>
      <c r="O26" s="128"/>
      <c r="P26" s="128"/>
      <c r="Q26" s="128">
        <v>1</v>
      </c>
      <c r="R26" s="128">
        <v>8</v>
      </c>
      <c r="S26" s="128"/>
    </row>
    <row r="27" spans="1:19">
      <c r="A27" s="3" t="s">
        <v>20</v>
      </c>
      <c r="B27" s="3" t="s">
        <v>103</v>
      </c>
      <c r="C27" s="128"/>
      <c r="D27" s="128"/>
      <c r="E27" s="128">
        <v>1</v>
      </c>
      <c r="F27" s="128"/>
      <c r="G27" s="128">
        <v>1</v>
      </c>
      <c r="H27" s="128"/>
      <c r="I27" s="128"/>
      <c r="J27" s="128"/>
      <c r="K27" s="128"/>
      <c r="L27" s="128">
        <v>1</v>
      </c>
      <c r="M27" s="128"/>
      <c r="N27" s="128"/>
      <c r="O27" s="128"/>
      <c r="P27" s="128"/>
      <c r="Q27" s="128">
        <v>1</v>
      </c>
      <c r="R27" s="128">
        <v>8</v>
      </c>
      <c r="S27" s="128"/>
    </row>
    <row r="28" spans="1:19">
      <c r="A28" s="3" t="s">
        <v>21</v>
      </c>
      <c r="B28" s="3" t="s">
        <v>104</v>
      </c>
      <c r="C28" s="128"/>
      <c r="D28" s="128"/>
      <c r="E28" s="128">
        <v>1</v>
      </c>
      <c r="F28" s="128">
        <v>1</v>
      </c>
      <c r="G28" s="128"/>
      <c r="H28" s="128"/>
      <c r="I28" s="128"/>
      <c r="J28" s="128"/>
      <c r="K28" s="128">
        <v>6</v>
      </c>
      <c r="L28" s="128"/>
      <c r="M28" s="128"/>
      <c r="N28" s="128">
        <v>3</v>
      </c>
      <c r="O28" s="128"/>
      <c r="P28" s="128"/>
      <c r="Q28" s="128">
        <v>3</v>
      </c>
      <c r="R28" s="128">
        <v>11</v>
      </c>
      <c r="S28" s="128"/>
    </row>
    <row r="29" spans="1:19">
      <c r="A29" s="3" t="s">
        <v>22</v>
      </c>
      <c r="B29" s="3" t="s">
        <v>105</v>
      </c>
      <c r="C29" s="128"/>
      <c r="D29" s="128"/>
      <c r="E29" s="128"/>
      <c r="F29" s="128"/>
      <c r="G29" s="128"/>
      <c r="H29" s="128"/>
      <c r="I29" s="128">
        <v>1</v>
      </c>
      <c r="J29" s="128"/>
      <c r="K29" s="128">
        <v>1</v>
      </c>
      <c r="L29" s="128"/>
      <c r="M29" s="128"/>
      <c r="N29" s="128"/>
      <c r="O29" s="128"/>
      <c r="P29" s="128"/>
      <c r="Q29" s="128">
        <v>1</v>
      </c>
      <c r="R29" s="128">
        <v>3</v>
      </c>
      <c r="S29" s="128"/>
    </row>
    <row r="30" spans="1:19">
      <c r="A30" s="3" t="s">
        <v>23</v>
      </c>
      <c r="B30" s="3" t="s">
        <v>106</v>
      </c>
      <c r="C30" s="128"/>
      <c r="D30" s="128">
        <v>1</v>
      </c>
      <c r="E30" s="128">
        <v>3</v>
      </c>
      <c r="F30" s="128"/>
      <c r="G30" s="128"/>
      <c r="H30" s="128"/>
      <c r="I30" s="128"/>
      <c r="J30" s="128"/>
      <c r="K30" s="128">
        <v>1</v>
      </c>
      <c r="L30" s="128"/>
      <c r="M30" s="128"/>
      <c r="N30" s="128">
        <v>1</v>
      </c>
      <c r="O30" s="128"/>
      <c r="P30" s="128"/>
      <c r="Q30" s="128"/>
      <c r="R30" s="128"/>
      <c r="S30" s="128"/>
    </row>
    <row r="31" spans="1:19">
      <c r="A31" s="3" t="s">
        <v>10</v>
      </c>
      <c r="B31" s="3" t="s">
        <v>107</v>
      </c>
      <c r="C31" s="128"/>
      <c r="D31" s="128"/>
      <c r="E31" s="128"/>
      <c r="F31" s="128"/>
      <c r="G31" s="128"/>
      <c r="H31" s="128"/>
      <c r="I31" s="128"/>
      <c r="J31" s="128"/>
      <c r="K31" s="128">
        <v>2</v>
      </c>
      <c r="L31" s="128"/>
      <c r="M31" s="128"/>
      <c r="N31" s="128"/>
      <c r="O31" s="128"/>
      <c r="P31" s="128"/>
      <c r="Q31" s="128">
        <v>1</v>
      </c>
      <c r="R31" s="128"/>
      <c r="S31" s="128"/>
    </row>
    <row r="32" spans="1:19">
      <c r="A32" s="3" t="s">
        <v>229</v>
      </c>
      <c r="B32" s="3" t="s">
        <v>24</v>
      </c>
      <c r="C32" s="128"/>
      <c r="D32" s="128"/>
      <c r="E32" s="128">
        <v>1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>
        <v>1</v>
      </c>
      <c r="P32" s="128"/>
      <c r="Q32" s="128">
        <v>1</v>
      </c>
      <c r="R32" s="128">
        <v>2</v>
      </c>
      <c r="S32" s="128"/>
    </row>
    <row r="33" spans="1:19">
      <c r="A33" s="3" t="s">
        <v>230</v>
      </c>
      <c r="B33" s="3" t="s">
        <v>25</v>
      </c>
      <c r="C33" s="128"/>
      <c r="D33" s="128"/>
      <c r="E33" s="128"/>
      <c r="F33" s="128"/>
      <c r="G33" s="128"/>
      <c r="H33" s="128">
        <v>1</v>
      </c>
      <c r="I33" s="128"/>
      <c r="J33" s="128"/>
      <c r="K33" s="128">
        <v>5</v>
      </c>
      <c r="L33" s="128"/>
      <c r="M33" s="128"/>
      <c r="N33" s="128">
        <v>1</v>
      </c>
      <c r="O33" s="128">
        <v>1</v>
      </c>
      <c r="P33" s="128"/>
      <c r="Q33" s="128">
        <v>1</v>
      </c>
      <c r="R33" s="128">
        <v>9</v>
      </c>
      <c r="S33" s="128"/>
    </row>
    <row r="34" spans="1:19">
      <c r="A34" s="3" t="s">
        <v>231</v>
      </c>
      <c r="B34" s="3" t="s">
        <v>26</v>
      </c>
      <c r="C34" s="128"/>
      <c r="D34" s="128"/>
      <c r="E34" s="128">
        <v>2</v>
      </c>
      <c r="F34" s="128">
        <v>3</v>
      </c>
      <c r="G34" s="128">
        <v>1</v>
      </c>
      <c r="H34" s="128"/>
      <c r="I34" s="128">
        <v>1</v>
      </c>
      <c r="J34" s="128">
        <v>1</v>
      </c>
      <c r="K34" s="128">
        <v>7</v>
      </c>
      <c r="L34" s="128">
        <v>1</v>
      </c>
      <c r="M34" s="128"/>
      <c r="N34" s="128">
        <v>1</v>
      </c>
      <c r="O34" s="128"/>
      <c r="P34" s="128"/>
      <c r="Q34" s="128">
        <v>1</v>
      </c>
      <c r="R34" s="128">
        <v>9</v>
      </c>
      <c r="S34" s="128"/>
    </row>
    <row r="35" spans="1:19">
      <c r="A35" s="3" t="s">
        <v>232</v>
      </c>
      <c r="B35" s="3" t="s">
        <v>27</v>
      </c>
      <c r="C35" s="128"/>
      <c r="D35" s="128"/>
      <c r="E35" s="128"/>
      <c r="F35" s="128"/>
      <c r="G35" s="128">
        <v>1</v>
      </c>
      <c r="H35" s="128"/>
      <c r="I35" s="128"/>
      <c r="J35" s="128"/>
      <c r="K35" s="128">
        <v>1</v>
      </c>
      <c r="L35" s="128"/>
      <c r="M35" s="128"/>
      <c r="N35" s="128"/>
      <c r="O35" s="128">
        <v>1</v>
      </c>
      <c r="P35" s="128"/>
      <c r="Q35" s="128">
        <v>1</v>
      </c>
      <c r="R35" s="128">
        <v>3</v>
      </c>
      <c r="S35" s="128"/>
    </row>
    <row r="36" spans="1:19" ht="15.75" thickBot="1">
      <c r="A36" s="3" t="s">
        <v>233</v>
      </c>
      <c r="B36" s="3" t="s">
        <v>108</v>
      </c>
      <c r="C36" s="139"/>
      <c r="D36" s="139"/>
      <c r="E36" s="139">
        <v>1</v>
      </c>
      <c r="F36" s="139">
        <v>1</v>
      </c>
      <c r="G36" s="139"/>
      <c r="H36" s="139"/>
      <c r="I36" s="139"/>
      <c r="J36" s="139"/>
      <c r="K36" s="139">
        <v>3</v>
      </c>
      <c r="L36" s="139">
        <v>1</v>
      </c>
      <c r="M36" s="139"/>
      <c r="N36" s="139">
        <v>2</v>
      </c>
      <c r="O36" s="139">
        <v>5</v>
      </c>
      <c r="P36" s="139"/>
      <c r="Q36" s="139">
        <v>1</v>
      </c>
      <c r="R36" s="139">
        <v>7</v>
      </c>
      <c r="S36" s="139"/>
    </row>
    <row r="37" spans="1:19" ht="15.75" thickBot="1">
      <c r="B37" s="140" t="s">
        <v>329</v>
      </c>
      <c r="C37" s="141">
        <f>SUM(C11:C36)</f>
        <v>2</v>
      </c>
      <c r="D37" s="141">
        <f t="shared" ref="D37:S37" si="0">SUM(D11:D36)</f>
        <v>4</v>
      </c>
      <c r="E37" s="141">
        <f>SUM(E11:E36)</f>
        <v>16</v>
      </c>
      <c r="F37" s="141">
        <f>SUM(F11:F36)</f>
        <v>11</v>
      </c>
      <c r="G37" s="141">
        <f>SUM(G11:G36)</f>
        <v>13</v>
      </c>
      <c r="H37" s="141">
        <f t="shared" si="0"/>
        <v>3</v>
      </c>
      <c r="I37" s="141">
        <f t="shared" si="0"/>
        <v>2</v>
      </c>
      <c r="J37" s="141">
        <f t="shared" si="0"/>
        <v>1</v>
      </c>
      <c r="K37" s="141">
        <f t="shared" si="0"/>
        <v>53</v>
      </c>
      <c r="L37" s="141">
        <f t="shared" si="0"/>
        <v>15</v>
      </c>
      <c r="M37" s="141">
        <f t="shared" si="0"/>
        <v>0</v>
      </c>
      <c r="N37" s="141">
        <f t="shared" si="0"/>
        <v>14</v>
      </c>
      <c r="O37" s="141">
        <f t="shared" si="0"/>
        <v>17</v>
      </c>
      <c r="P37" s="141">
        <f t="shared" si="0"/>
        <v>0</v>
      </c>
      <c r="Q37" s="141">
        <f t="shared" si="0"/>
        <v>30</v>
      </c>
      <c r="R37" s="141">
        <f t="shared" si="0"/>
        <v>117</v>
      </c>
      <c r="S37" s="141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38"/>
  <sheetViews>
    <sheetView topLeftCell="C1" zoomScale="75" zoomScaleNormal="75" workbookViewId="0">
      <pane xSplit="2" ySplit="11" topLeftCell="E24" activePane="bottomRight" state="frozen"/>
      <selection activeCell="C1" sqref="C1"/>
      <selection pane="topRight" activeCell="E1" sqref="E1"/>
      <selection pane="bottomLeft" activeCell="C3" sqref="C3"/>
      <selection pane="bottomRight" activeCell="U36" sqref="U36:U37"/>
    </sheetView>
  </sheetViews>
  <sheetFormatPr defaultRowHeight="15"/>
  <cols>
    <col min="1" max="1" width="23.140625" style="6" hidden="1" customWidth="1"/>
    <col min="2" max="2" width="67.85546875" style="6" hidden="1" customWidth="1"/>
    <col min="3" max="3" width="7.85546875" style="6" customWidth="1"/>
    <col min="4" max="4" width="25" style="6" customWidth="1"/>
    <col min="5" max="20" width="9.140625" style="6"/>
    <col min="21" max="21" width="11.5703125" style="6" customWidth="1"/>
    <col min="22" max="16384" width="9.140625" style="6"/>
  </cols>
  <sheetData>
    <row r="1" spans="1:23">
      <c r="D1" s="39" t="s">
        <v>261</v>
      </c>
    </row>
    <row r="2" spans="1:23">
      <c r="D2" s="39" t="s">
        <v>332</v>
      </c>
    </row>
    <row r="3" spans="1:23">
      <c r="D3" s="6" t="s">
        <v>208</v>
      </c>
    </row>
    <row r="4" spans="1:23">
      <c r="D4" s="6" t="s">
        <v>210</v>
      </c>
    </row>
    <row r="5" spans="1:23">
      <c r="D5" s="6" t="s">
        <v>212</v>
      </c>
    </row>
    <row r="6" spans="1:23">
      <c r="D6" s="6" t="s">
        <v>214</v>
      </c>
    </row>
    <row r="7" spans="1:23">
      <c r="D7" s="6" t="s">
        <v>216</v>
      </c>
    </row>
    <row r="8" spans="1:23">
      <c r="D8" s="6" t="s">
        <v>218</v>
      </c>
    </row>
    <row r="10" spans="1:23">
      <c r="A10" s="6" t="s">
        <v>177</v>
      </c>
      <c r="E10" s="124" t="s">
        <v>2</v>
      </c>
      <c r="F10" s="124" t="s">
        <v>2</v>
      </c>
      <c r="G10" s="124" t="s">
        <v>2</v>
      </c>
      <c r="H10" s="124" t="s">
        <v>2</v>
      </c>
      <c r="I10" s="124" t="s">
        <v>2</v>
      </c>
      <c r="J10" s="124" t="s">
        <v>2</v>
      </c>
      <c r="K10" s="124" t="s">
        <v>2</v>
      </c>
      <c r="L10" s="124" t="s">
        <v>2</v>
      </c>
      <c r="M10" s="124" t="s">
        <v>2</v>
      </c>
      <c r="N10" s="124" t="s">
        <v>2</v>
      </c>
      <c r="O10" s="124" t="s">
        <v>2</v>
      </c>
      <c r="P10" s="124" t="s">
        <v>2</v>
      </c>
      <c r="Q10" s="124" t="s">
        <v>2</v>
      </c>
      <c r="R10" s="124" t="s">
        <v>2</v>
      </c>
      <c r="S10" s="124" t="s">
        <v>2</v>
      </c>
      <c r="T10" s="124" t="s">
        <v>2</v>
      </c>
      <c r="U10" s="15" t="s">
        <v>28</v>
      </c>
      <c r="V10" s="15"/>
      <c r="W10" s="15"/>
    </row>
    <row r="11" spans="1:23">
      <c r="A11" s="3" t="s">
        <v>179</v>
      </c>
      <c r="B11" s="3" t="s">
        <v>180</v>
      </c>
      <c r="C11" s="3" t="s">
        <v>226</v>
      </c>
      <c r="D11" s="3" t="s">
        <v>227</v>
      </c>
      <c r="E11" s="132" t="s">
        <v>312</v>
      </c>
      <c r="F11" s="132" t="s">
        <v>313</v>
      </c>
      <c r="G11" s="132" t="s">
        <v>315</v>
      </c>
      <c r="H11" s="132" t="s">
        <v>316</v>
      </c>
      <c r="I11" s="132" t="s">
        <v>317</v>
      </c>
      <c r="J11" s="132" t="s">
        <v>318</v>
      </c>
      <c r="K11" s="132" t="s">
        <v>319</v>
      </c>
      <c r="L11" s="132" t="s">
        <v>320</v>
      </c>
      <c r="M11" s="132" t="s">
        <v>321</v>
      </c>
      <c r="N11" s="132" t="s">
        <v>322</v>
      </c>
      <c r="O11" s="132" t="s">
        <v>323</v>
      </c>
      <c r="P11" s="132" t="s">
        <v>324</v>
      </c>
      <c r="Q11" s="132" t="s">
        <v>325</v>
      </c>
      <c r="R11" s="132" t="s">
        <v>326</v>
      </c>
      <c r="S11" s="132" t="s">
        <v>327</v>
      </c>
      <c r="T11" s="321" t="s">
        <v>328</v>
      </c>
      <c r="U11" s="18" t="s">
        <v>1024</v>
      </c>
      <c r="V11" s="18" t="s">
        <v>1025</v>
      </c>
      <c r="W11" s="18" t="s">
        <v>1027</v>
      </c>
    </row>
    <row r="12" spans="1:23">
      <c r="A12" s="3" t="s">
        <v>207</v>
      </c>
      <c r="B12" s="82" t="s">
        <v>208</v>
      </c>
      <c r="C12" s="3" t="s">
        <v>82</v>
      </c>
      <c r="D12" s="3" t="s">
        <v>3</v>
      </c>
      <c r="E12" s="128"/>
      <c r="F12" s="128"/>
      <c r="G12" s="128">
        <v>1</v>
      </c>
      <c r="H12" s="128">
        <v>1</v>
      </c>
      <c r="I12" s="128">
        <v>1</v>
      </c>
      <c r="J12" s="128"/>
      <c r="K12" s="128"/>
      <c r="L12" s="128"/>
      <c r="M12" s="128"/>
      <c r="N12" s="128"/>
      <c r="O12" s="128"/>
      <c r="P12" s="128">
        <v>1</v>
      </c>
      <c r="Q12" s="128"/>
      <c r="R12" s="128"/>
      <c r="S12" s="128"/>
      <c r="T12" s="137"/>
      <c r="U12" s="15">
        <f>SUM(E12:T12)</f>
        <v>4</v>
      </c>
      <c r="V12" s="3">
        <v>21921</v>
      </c>
      <c r="W12" s="86">
        <f>SUM(U12/V12*1000)</f>
        <v>0.18247342730714841</v>
      </c>
    </row>
    <row r="13" spans="1:23">
      <c r="A13" s="3"/>
      <c r="B13" s="82"/>
      <c r="C13" s="3" t="s">
        <v>4</v>
      </c>
      <c r="D13" s="3" t="s">
        <v>88</v>
      </c>
      <c r="E13" s="146">
        <v>10</v>
      </c>
      <c r="F13" s="146"/>
      <c r="G13" s="146">
        <v>24</v>
      </c>
      <c r="H13" s="146">
        <v>1</v>
      </c>
      <c r="I13" s="146">
        <v>4</v>
      </c>
      <c r="J13" s="146">
        <v>23</v>
      </c>
      <c r="K13" s="146"/>
      <c r="L13" s="146">
        <v>2</v>
      </c>
      <c r="M13" s="146"/>
      <c r="N13" s="146"/>
      <c r="O13" s="146"/>
      <c r="P13" s="146"/>
      <c r="Q13" s="146"/>
      <c r="R13" s="146">
        <v>1</v>
      </c>
      <c r="S13" s="146">
        <v>1</v>
      </c>
      <c r="T13" s="322"/>
      <c r="U13" s="15">
        <f t="shared" ref="U13:U37" si="0">SUM(E13:T13)</f>
        <v>66</v>
      </c>
      <c r="V13" s="3">
        <v>65956</v>
      </c>
      <c r="W13" s="86">
        <f t="shared" ref="W13:W36" si="1">SUM(U13/V13*1000)</f>
        <v>1.0006671114076051</v>
      </c>
    </row>
    <row r="14" spans="1:23">
      <c r="A14" s="3"/>
      <c r="B14" s="82"/>
      <c r="C14" s="3" t="s">
        <v>5</v>
      </c>
      <c r="D14" s="3" t="s">
        <v>89</v>
      </c>
      <c r="E14" s="146">
        <v>6</v>
      </c>
      <c r="F14" s="146"/>
      <c r="G14" s="146">
        <v>2</v>
      </c>
      <c r="H14" s="146">
        <v>1</v>
      </c>
      <c r="I14" s="146"/>
      <c r="J14" s="146">
        <v>3</v>
      </c>
      <c r="K14" s="146">
        <v>1</v>
      </c>
      <c r="L14" s="146">
        <v>10</v>
      </c>
      <c r="M14" s="146"/>
      <c r="N14" s="146"/>
      <c r="O14" s="146">
        <v>1</v>
      </c>
      <c r="P14" s="146">
        <v>1</v>
      </c>
      <c r="Q14" s="146"/>
      <c r="R14" s="146">
        <v>1</v>
      </c>
      <c r="S14" s="146">
        <v>1</v>
      </c>
      <c r="T14" s="322"/>
      <c r="U14" s="15">
        <f t="shared" si="0"/>
        <v>27</v>
      </c>
      <c r="V14" s="3">
        <v>135376</v>
      </c>
      <c r="W14" s="86">
        <f t="shared" si="1"/>
        <v>0.19944451010518852</v>
      </c>
    </row>
    <row r="15" spans="1:23">
      <c r="A15" s="3"/>
      <c r="B15" s="82"/>
      <c r="C15" s="3" t="s">
        <v>6</v>
      </c>
      <c r="D15" s="3" t="s">
        <v>90</v>
      </c>
      <c r="E15" s="146">
        <v>47</v>
      </c>
      <c r="F15" s="146"/>
      <c r="G15" s="146">
        <v>30</v>
      </c>
      <c r="H15" s="146">
        <v>8</v>
      </c>
      <c r="I15" s="146">
        <v>9</v>
      </c>
      <c r="J15" s="146">
        <v>35</v>
      </c>
      <c r="K15" s="146">
        <v>5</v>
      </c>
      <c r="L15" s="146">
        <v>15</v>
      </c>
      <c r="M15" s="146"/>
      <c r="N15" s="146"/>
      <c r="O15" s="146"/>
      <c r="P15" s="146"/>
      <c r="Q15" s="146"/>
      <c r="R15" s="146">
        <v>6</v>
      </c>
      <c r="S15" s="146">
        <v>5</v>
      </c>
      <c r="T15" s="322"/>
      <c r="U15" s="15">
        <f t="shared" si="0"/>
        <v>160</v>
      </c>
      <c r="V15" s="3">
        <v>121186</v>
      </c>
      <c r="W15" s="86">
        <f t="shared" si="1"/>
        <v>1.3202845213143433</v>
      </c>
    </row>
    <row r="16" spans="1:23">
      <c r="A16" s="3"/>
      <c r="B16" s="82"/>
      <c r="C16" s="3" t="s">
        <v>7</v>
      </c>
      <c r="D16" s="3" t="s">
        <v>91</v>
      </c>
      <c r="E16" s="146">
        <v>7</v>
      </c>
      <c r="F16" s="146"/>
      <c r="G16" s="146">
        <v>8</v>
      </c>
      <c r="H16" s="146">
        <v>4</v>
      </c>
      <c r="I16" s="146">
        <v>1</v>
      </c>
      <c r="J16" s="146">
        <v>22</v>
      </c>
      <c r="K16" s="146"/>
      <c r="L16" s="146">
        <v>5</v>
      </c>
      <c r="M16" s="146"/>
      <c r="N16" s="146"/>
      <c r="O16" s="146"/>
      <c r="P16" s="146"/>
      <c r="Q16" s="146"/>
      <c r="R16" s="146"/>
      <c r="S16" s="146"/>
      <c r="T16" s="322"/>
      <c r="U16" s="15">
        <f t="shared" si="0"/>
        <v>47</v>
      </c>
      <c r="V16" s="3">
        <v>114292</v>
      </c>
      <c r="W16" s="86">
        <f t="shared" si="1"/>
        <v>0.41122738249396285</v>
      </c>
    </row>
    <row r="17" spans="1:23">
      <c r="A17" s="3"/>
      <c r="B17" s="82"/>
      <c r="C17" s="3" t="s">
        <v>8</v>
      </c>
      <c r="D17" s="3" t="s">
        <v>92</v>
      </c>
      <c r="E17" s="146">
        <v>23</v>
      </c>
      <c r="F17" s="146"/>
      <c r="G17" s="146">
        <v>18</v>
      </c>
      <c r="H17" s="146">
        <v>1</v>
      </c>
      <c r="I17" s="146">
        <v>5</v>
      </c>
      <c r="J17" s="146">
        <v>8</v>
      </c>
      <c r="K17" s="146">
        <v>1</v>
      </c>
      <c r="L17" s="146">
        <v>8</v>
      </c>
      <c r="M17" s="146"/>
      <c r="N17" s="146"/>
      <c r="O17" s="146"/>
      <c r="P17" s="146"/>
      <c r="Q17" s="146"/>
      <c r="R17" s="146"/>
      <c r="S17" s="146"/>
      <c r="T17" s="322"/>
      <c r="U17" s="15">
        <f t="shared" si="0"/>
        <v>64</v>
      </c>
      <c r="V17" s="3">
        <v>62439</v>
      </c>
      <c r="W17" s="86">
        <f t="shared" si="1"/>
        <v>1.0250004003907813</v>
      </c>
    </row>
    <row r="18" spans="1:23">
      <c r="A18" s="3"/>
      <c r="B18" s="82"/>
      <c r="C18" s="3" t="s">
        <v>9</v>
      </c>
      <c r="D18" s="3" t="s">
        <v>93</v>
      </c>
      <c r="E18" s="146">
        <v>5</v>
      </c>
      <c r="F18" s="146"/>
      <c r="G18" s="146">
        <v>9</v>
      </c>
      <c r="H18" s="146"/>
      <c r="I18" s="146">
        <v>2</v>
      </c>
      <c r="J18" s="146">
        <v>12</v>
      </c>
      <c r="K18" s="146"/>
      <c r="L18" s="146">
        <v>25</v>
      </c>
      <c r="M18" s="146"/>
      <c r="N18" s="146"/>
      <c r="O18" s="146">
        <v>2</v>
      </c>
      <c r="P18" s="146"/>
      <c r="Q18" s="146"/>
      <c r="R18" s="146">
        <v>1</v>
      </c>
      <c r="S18" s="146">
        <v>1</v>
      </c>
      <c r="T18" s="322"/>
      <c r="U18" s="15">
        <f t="shared" si="0"/>
        <v>57</v>
      </c>
      <c r="V18" s="3">
        <v>112378</v>
      </c>
      <c r="W18" s="86">
        <f t="shared" si="1"/>
        <v>0.50721671501539445</v>
      </c>
    </row>
    <row r="19" spans="1:23">
      <c r="A19" s="3"/>
      <c r="B19" s="82"/>
      <c r="C19" s="3" t="s">
        <v>11</v>
      </c>
      <c r="D19" s="3" t="s">
        <v>94</v>
      </c>
      <c r="E19" s="146"/>
      <c r="F19" s="146"/>
      <c r="G19" s="146">
        <v>1</v>
      </c>
      <c r="H19" s="146"/>
      <c r="I19" s="146"/>
      <c r="J19" s="146">
        <v>1</v>
      </c>
      <c r="K19" s="146"/>
      <c r="L19" s="146">
        <v>1</v>
      </c>
      <c r="M19" s="146"/>
      <c r="N19" s="146"/>
      <c r="O19" s="146">
        <v>2</v>
      </c>
      <c r="P19" s="146"/>
      <c r="Q19" s="146"/>
      <c r="R19" s="146">
        <v>1</v>
      </c>
      <c r="S19" s="146"/>
      <c r="T19" s="322"/>
      <c r="U19" s="15">
        <f t="shared" si="0"/>
        <v>6</v>
      </c>
      <c r="V19" s="3">
        <v>69582</v>
      </c>
      <c r="W19" s="86">
        <f t="shared" si="1"/>
        <v>8.6229197206174016E-2</v>
      </c>
    </row>
    <row r="20" spans="1:23">
      <c r="A20" s="3"/>
      <c r="B20" s="82"/>
      <c r="C20" s="3" t="s">
        <v>12</v>
      </c>
      <c r="D20" s="3" t="s">
        <v>95</v>
      </c>
      <c r="E20" s="146"/>
      <c r="F20" s="146"/>
      <c r="G20" s="146">
        <v>1</v>
      </c>
      <c r="H20" s="146"/>
      <c r="I20" s="146"/>
      <c r="J20" s="146">
        <v>1</v>
      </c>
      <c r="K20" s="146"/>
      <c r="L20" s="146"/>
      <c r="M20" s="146"/>
      <c r="N20" s="146"/>
      <c r="O20" s="146"/>
      <c r="P20" s="146"/>
      <c r="Q20" s="146"/>
      <c r="R20" s="146"/>
      <c r="S20" s="146"/>
      <c r="T20" s="322"/>
      <c r="U20" s="15">
        <f t="shared" si="0"/>
        <v>2</v>
      </c>
      <c r="V20" s="3">
        <v>56234</v>
      </c>
      <c r="W20" s="86">
        <f t="shared" si="1"/>
        <v>3.5565672013372691E-2</v>
      </c>
    </row>
    <row r="21" spans="1:23">
      <c r="A21" s="3"/>
      <c r="B21" s="82"/>
      <c r="C21" s="3" t="s">
        <v>13</v>
      </c>
      <c r="D21" s="3" t="s">
        <v>96</v>
      </c>
      <c r="E21" s="146">
        <v>2</v>
      </c>
      <c r="F21" s="146"/>
      <c r="G21" s="146">
        <v>3</v>
      </c>
      <c r="H21" s="146">
        <v>1</v>
      </c>
      <c r="I21" s="146">
        <v>9</v>
      </c>
      <c r="J21" s="146">
        <v>3</v>
      </c>
      <c r="K21" s="146">
        <v>2</v>
      </c>
      <c r="L21" s="146">
        <v>10</v>
      </c>
      <c r="M21" s="146">
        <v>2</v>
      </c>
      <c r="N21" s="146"/>
      <c r="O21" s="146"/>
      <c r="P21" s="146">
        <v>1</v>
      </c>
      <c r="Q21" s="146"/>
      <c r="R21" s="146">
        <v>6</v>
      </c>
      <c r="S21" s="146">
        <v>18</v>
      </c>
      <c r="T21" s="322"/>
      <c r="U21" s="15">
        <f t="shared" si="0"/>
        <v>57</v>
      </c>
      <c r="V21" s="3">
        <v>80555</v>
      </c>
      <c r="W21" s="86">
        <f t="shared" si="1"/>
        <v>0.70759108683508154</v>
      </c>
    </row>
    <row r="22" spans="1:23">
      <c r="A22" s="3"/>
      <c r="B22" s="82"/>
      <c r="C22" s="3" t="s">
        <v>14</v>
      </c>
      <c r="D22" s="3" t="s">
        <v>97</v>
      </c>
      <c r="E22" s="146">
        <v>1</v>
      </c>
      <c r="F22" s="146"/>
      <c r="G22" s="146">
        <v>2</v>
      </c>
      <c r="H22" s="146"/>
      <c r="I22" s="146">
        <v>1</v>
      </c>
      <c r="J22" s="146"/>
      <c r="K22" s="146"/>
      <c r="L22" s="146">
        <v>1</v>
      </c>
      <c r="M22" s="146"/>
      <c r="N22" s="146"/>
      <c r="O22" s="146">
        <v>1</v>
      </c>
      <c r="P22" s="146"/>
      <c r="Q22" s="146"/>
      <c r="R22" s="146"/>
      <c r="S22" s="146"/>
      <c r="T22" s="322"/>
      <c r="U22" s="15">
        <f t="shared" si="0"/>
        <v>6</v>
      </c>
      <c r="V22" s="3">
        <v>136343</v>
      </c>
      <c r="W22" s="86">
        <f t="shared" si="1"/>
        <v>4.4006659674497406E-2</v>
      </c>
    </row>
    <row r="23" spans="1:23">
      <c r="A23" s="3"/>
      <c r="B23" s="82"/>
      <c r="C23" s="3" t="s">
        <v>15</v>
      </c>
      <c r="D23" s="3" t="s">
        <v>98</v>
      </c>
      <c r="E23" s="146"/>
      <c r="F23" s="146"/>
      <c r="G23" s="146">
        <v>9</v>
      </c>
      <c r="H23" s="146">
        <v>2</v>
      </c>
      <c r="I23" s="146">
        <v>1</v>
      </c>
      <c r="J23" s="146">
        <v>2</v>
      </c>
      <c r="K23" s="146"/>
      <c r="L23" s="146">
        <v>4</v>
      </c>
      <c r="M23" s="146">
        <v>1</v>
      </c>
      <c r="N23" s="146"/>
      <c r="O23" s="146">
        <v>4</v>
      </c>
      <c r="P23" s="146"/>
      <c r="Q23" s="146"/>
      <c r="R23" s="146">
        <v>1</v>
      </c>
      <c r="S23" s="146">
        <v>1</v>
      </c>
      <c r="T23" s="322"/>
      <c r="U23" s="15">
        <f t="shared" si="0"/>
        <v>25</v>
      </c>
      <c r="V23" s="3">
        <v>66844</v>
      </c>
      <c r="W23" s="86">
        <f t="shared" si="1"/>
        <v>0.37400514631081322</v>
      </c>
    </row>
    <row r="24" spans="1:23">
      <c r="A24" s="3"/>
      <c r="B24" s="82"/>
      <c r="C24" s="3" t="s">
        <v>16</v>
      </c>
      <c r="D24" s="3" t="s">
        <v>99</v>
      </c>
      <c r="E24" s="146">
        <v>18</v>
      </c>
      <c r="F24" s="146"/>
      <c r="G24" s="146">
        <v>10</v>
      </c>
      <c r="H24" s="146"/>
      <c r="I24" s="146">
        <v>17</v>
      </c>
      <c r="J24" s="146">
        <v>4</v>
      </c>
      <c r="K24" s="146"/>
      <c r="L24" s="146">
        <v>25</v>
      </c>
      <c r="M24" s="146"/>
      <c r="N24" s="146"/>
      <c r="O24" s="146">
        <v>1</v>
      </c>
      <c r="P24" s="146"/>
      <c r="Q24" s="146"/>
      <c r="R24" s="146">
        <v>1</v>
      </c>
      <c r="S24" s="146">
        <v>1</v>
      </c>
      <c r="T24" s="322"/>
      <c r="U24" s="15">
        <f t="shared" si="0"/>
        <v>77</v>
      </c>
      <c r="V24" s="3">
        <v>74363</v>
      </c>
      <c r="W24" s="86">
        <f t="shared" si="1"/>
        <v>1.0354611836531609</v>
      </c>
    </row>
    <row r="25" spans="1:23">
      <c r="A25" s="3"/>
      <c r="B25" s="82"/>
      <c r="C25" s="3" t="s">
        <v>17</v>
      </c>
      <c r="D25" s="3" t="s">
        <v>100</v>
      </c>
      <c r="E25" s="146">
        <v>7</v>
      </c>
      <c r="F25" s="146"/>
      <c r="G25" s="146">
        <v>6</v>
      </c>
      <c r="H25" s="146"/>
      <c r="I25" s="146"/>
      <c r="J25" s="146">
        <v>5</v>
      </c>
      <c r="K25" s="146"/>
      <c r="L25" s="146">
        <v>7</v>
      </c>
      <c r="M25" s="146"/>
      <c r="N25" s="146"/>
      <c r="O25" s="146"/>
      <c r="P25" s="146"/>
      <c r="Q25" s="146"/>
      <c r="R25" s="146">
        <v>4</v>
      </c>
      <c r="S25" s="146">
        <v>5</v>
      </c>
      <c r="T25" s="322"/>
      <c r="U25" s="15">
        <f t="shared" si="0"/>
        <v>34</v>
      </c>
      <c r="V25" s="3">
        <v>78617</v>
      </c>
      <c r="W25" s="86">
        <f t="shared" si="1"/>
        <v>0.43247643639416411</v>
      </c>
    </row>
    <row r="26" spans="1:23">
      <c r="A26" s="3"/>
      <c r="B26" s="82"/>
      <c r="C26" s="3" t="s">
        <v>18</v>
      </c>
      <c r="D26" s="3" t="s">
        <v>101</v>
      </c>
      <c r="E26" s="146">
        <v>1</v>
      </c>
      <c r="F26" s="146"/>
      <c r="G26" s="146">
        <v>2</v>
      </c>
      <c r="H26" s="146">
        <v>1</v>
      </c>
      <c r="I26" s="146">
        <v>2</v>
      </c>
      <c r="J26" s="146">
        <v>1</v>
      </c>
      <c r="K26" s="146">
        <v>2</v>
      </c>
      <c r="L26" s="146">
        <v>5</v>
      </c>
      <c r="M26" s="146"/>
      <c r="N26" s="146"/>
      <c r="O26" s="146"/>
      <c r="P26" s="146"/>
      <c r="Q26" s="146"/>
      <c r="R26" s="146">
        <v>5</v>
      </c>
      <c r="S26" s="146">
        <v>2</v>
      </c>
      <c r="T26" s="322"/>
      <c r="U26" s="15">
        <f t="shared" si="0"/>
        <v>21</v>
      </c>
      <c r="V26" s="3">
        <v>74042</v>
      </c>
      <c r="W26" s="86">
        <f t="shared" si="1"/>
        <v>0.2836228086761568</v>
      </c>
    </row>
    <row r="27" spans="1:23">
      <c r="A27" s="3"/>
      <c r="B27" s="82"/>
      <c r="C27" s="3" t="s">
        <v>19</v>
      </c>
      <c r="D27" s="3" t="s">
        <v>102</v>
      </c>
      <c r="E27" s="146">
        <v>6</v>
      </c>
      <c r="F27" s="146"/>
      <c r="G27" s="146">
        <v>11</v>
      </c>
      <c r="H27" s="146">
        <v>2</v>
      </c>
      <c r="I27" s="146">
        <v>12</v>
      </c>
      <c r="J27" s="146">
        <v>6</v>
      </c>
      <c r="K27" s="146"/>
      <c r="L27" s="146">
        <v>17</v>
      </c>
      <c r="M27" s="146"/>
      <c r="N27" s="146"/>
      <c r="O27" s="146">
        <v>3</v>
      </c>
      <c r="P27" s="146">
        <v>1</v>
      </c>
      <c r="Q27" s="146"/>
      <c r="R27" s="146">
        <v>13</v>
      </c>
      <c r="S27" s="146">
        <v>16</v>
      </c>
      <c r="T27" s="322"/>
      <c r="U27" s="15">
        <f t="shared" si="0"/>
        <v>87</v>
      </c>
      <c r="V27" s="3">
        <v>168096</v>
      </c>
      <c r="W27" s="86">
        <f t="shared" si="1"/>
        <v>0.51756139348943464</v>
      </c>
    </row>
    <row r="28" spans="1:23">
      <c r="A28" s="3"/>
      <c r="B28" s="82"/>
      <c r="C28" s="3" t="s">
        <v>20</v>
      </c>
      <c r="D28" s="3" t="s">
        <v>103</v>
      </c>
      <c r="E28" s="146">
        <v>3</v>
      </c>
      <c r="F28" s="146"/>
      <c r="G28" s="146">
        <v>10</v>
      </c>
      <c r="H28" s="146">
        <v>1</v>
      </c>
      <c r="I28" s="146">
        <v>3</v>
      </c>
      <c r="J28" s="146">
        <v>16</v>
      </c>
      <c r="K28" s="146">
        <v>1</v>
      </c>
      <c r="L28" s="146">
        <v>7</v>
      </c>
      <c r="M28" s="146">
        <v>2</v>
      </c>
      <c r="N28" s="146"/>
      <c r="O28" s="146"/>
      <c r="P28" s="146"/>
      <c r="Q28" s="146"/>
      <c r="R28" s="146"/>
      <c r="S28" s="146">
        <v>1</v>
      </c>
      <c r="T28" s="322"/>
      <c r="U28" s="15">
        <f t="shared" si="0"/>
        <v>44</v>
      </c>
      <c r="V28" s="3">
        <v>95184</v>
      </c>
      <c r="W28" s="86">
        <f t="shared" si="1"/>
        <v>0.46226256513699782</v>
      </c>
    </row>
    <row r="29" spans="1:23">
      <c r="A29" s="3"/>
      <c r="B29" s="82"/>
      <c r="C29" s="3" t="s">
        <v>21</v>
      </c>
      <c r="D29" s="3" t="s">
        <v>104</v>
      </c>
      <c r="E29" s="146">
        <v>8</v>
      </c>
      <c r="F29" s="146"/>
      <c r="G29" s="146">
        <v>13</v>
      </c>
      <c r="H29" s="146">
        <v>3</v>
      </c>
      <c r="I29" s="146">
        <v>2</v>
      </c>
      <c r="J29" s="146">
        <v>10</v>
      </c>
      <c r="K29" s="146"/>
      <c r="L29" s="146">
        <v>22</v>
      </c>
      <c r="M29" s="146"/>
      <c r="N29" s="146"/>
      <c r="O29" s="146">
        <v>9</v>
      </c>
      <c r="P29" s="146">
        <v>1</v>
      </c>
      <c r="Q29" s="146"/>
      <c r="R29" s="146">
        <v>6</v>
      </c>
      <c r="S29" s="146">
        <v>5</v>
      </c>
      <c r="T29" s="322"/>
      <c r="U29" s="15">
        <f t="shared" si="0"/>
        <v>79</v>
      </c>
      <c r="V29" s="3">
        <v>107396</v>
      </c>
      <c r="W29" s="86">
        <f t="shared" si="1"/>
        <v>0.73559536668032333</v>
      </c>
    </row>
    <row r="30" spans="1:23">
      <c r="A30" s="3"/>
      <c r="B30" s="82"/>
      <c r="C30" s="3" t="s">
        <v>22</v>
      </c>
      <c r="D30" s="3" t="s">
        <v>105</v>
      </c>
      <c r="E30" s="146">
        <v>2</v>
      </c>
      <c r="F30" s="146"/>
      <c r="G30" s="146">
        <v>2</v>
      </c>
      <c r="H30" s="146"/>
      <c r="I30" s="146">
        <v>2</v>
      </c>
      <c r="J30" s="146">
        <v>3</v>
      </c>
      <c r="K30" s="146"/>
      <c r="L30" s="146">
        <v>2</v>
      </c>
      <c r="M30" s="146"/>
      <c r="N30" s="146"/>
      <c r="O30" s="146">
        <v>1</v>
      </c>
      <c r="P30" s="146"/>
      <c r="Q30" s="146"/>
      <c r="R30" s="146">
        <v>4</v>
      </c>
      <c r="S30" s="146">
        <v>1</v>
      </c>
      <c r="T30" s="322"/>
      <c r="U30" s="15">
        <f t="shared" si="0"/>
        <v>17</v>
      </c>
      <c r="V30" s="3">
        <v>61717</v>
      </c>
      <c r="W30" s="86">
        <f t="shared" si="1"/>
        <v>0.27545084822658261</v>
      </c>
    </row>
    <row r="31" spans="1:23">
      <c r="A31" s="3"/>
      <c r="B31" s="82"/>
      <c r="C31" s="3" t="s">
        <v>23</v>
      </c>
      <c r="D31" s="3" t="s">
        <v>106</v>
      </c>
      <c r="E31" s="146">
        <v>27</v>
      </c>
      <c r="F31" s="146"/>
      <c r="G31" s="146">
        <v>14</v>
      </c>
      <c r="H31" s="146">
        <v>1</v>
      </c>
      <c r="I31" s="146">
        <v>5</v>
      </c>
      <c r="J31" s="146">
        <v>18</v>
      </c>
      <c r="K31" s="146"/>
      <c r="L31" s="146">
        <v>4</v>
      </c>
      <c r="M31" s="146"/>
      <c r="N31" s="146"/>
      <c r="O31" s="146"/>
      <c r="P31" s="146"/>
      <c r="Q31" s="146"/>
      <c r="R31" s="146">
        <v>1</v>
      </c>
      <c r="S31" s="146"/>
      <c r="T31" s="322"/>
      <c r="U31" s="15">
        <f t="shared" si="0"/>
        <v>70</v>
      </c>
      <c r="V31" s="3">
        <v>53413</v>
      </c>
      <c r="W31" s="86">
        <f t="shared" si="1"/>
        <v>1.3105423773238725</v>
      </c>
    </row>
    <row r="32" spans="1:23">
      <c r="A32" s="3"/>
      <c r="B32" s="82"/>
      <c r="C32" s="3" t="s">
        <v>10</v>
      </c>
      <c r="D32" s="3" t="s">
        <v>107</v>
      </c>
      <c r="E32" s="146">
        <v>15</v>
      </c>
      <c r="F32" s="146"/>
      <c r="G32" s="146">
        <v>6</v>
      </c>
      <c r="H32" s="146"/>
      <c r="I32" s="146">
        <v>2</v>
      </c>
      <c r="J32" s="146">
        <v>5</v>
      </c>
      <c r="K32" s="146"/>
      <c r="L32" s="146">
        <v>5</v>
      </c>
      <c r="M32" s="146"/>
      <c r="N32" s="146"/>
      <c r="O32" s="146">
        <v>3</v>
      </c>
      <c r="P32" s="146"/>
      <c r="Q32" s="146"/>
      <c r="R32" s="146"/>
      <c r="S32" s="146"/>
      <c r="T32" s="322"/>
      <c r="U32" s="15">
        <f t="shared" si="0"/>
        <v>36</v>
      </c>
      <c r="V32" s="3">
        <v>26664</v>
      </c>
      <c r="W32" s="86">
        <f t="shared" si="1"/>
        <v>1.3501350135013501</v>
      </c>
    </row>
    <row r="33" spans="1:23">
      <c r="A33" s="3"/>
      <c r="B33" s="82"/>
      <c r="C33" s="3" t="s">
        <v>229</v>
      </c>
      <c r="D33" s="3" t="s">
        <v>24</v>
      </c>
      <c r="E33" s="146">
        <v>7</v>
      </c>
      <c r="F33" s="146"/>
      <c r="G33" s="146">
        <v>12</v>
      </c>
      <c r="H33" s="146"/>
      <c r="I33" s="146"/>
      <c r="J33" s="146">
        <v>10</v>
      </c>
      <c r="K33" s="146">
        <v>1</v>
      </c>
      <c r="L33" s="146">
        <v>20</v>
      </c>
      <c r="M33" s="146">
        <v>1</v>
      </c>
      <c r="N33" s="146"/>
      <c r="O33" s="146">
        <v>3</v>
      </c>
      <c r="P33" s="146"/>
      <c r="Q33" s="146"/>
      <c r="R33" s="146"/>
      <c r="S33" s="146"/>
      <c r="T33" s="322"/>
      <c r="U33" s="15">
        <f t="shared" si="0"/>
        <v>54</v>
      </c>
      <c r="V33" s="3">
        <v>46478</v>
      </c>
      <c r="W33" s="86">
        <f t="shared" si="1"/>
        <v>1.1618400103274666</v>
      </c>
    </row>
    <row r="34" spans="1:23">
      <c r="A34" s="3"/>
      <c r="B34" s="82"/>
      <c r="C34" s="3" t="s">
        <v>230</v>
      </c>
      <c r="D34" s="3" t="s">
        <v>25</v>
      </c>
      <c r="E34" s="146">
        <v>23</v>
      </c>
      <c r="F34" s="146"/>
      <c r="G34" s="146">
        <v>30</v>
      </c>
      <c r="H34" s="146">
        <v>2</v>
      </c>
      <c r="I34" s="146">
        <v>20</v>
      </c>
      <c r="J34" s="146">
        <v>20</v>
      </c>
      <c r="K34" s="146">
        <v>2</v>
      </c>
      <c r="L34" s="146">
        <v>18</v>
      </c>
      <c r="M34" s="146"/>
      <c r="N34" s="146"/>
      <c r="O34" s="146">
        <v>1</v>
      </c>
      <c r="P34" s="146"/>
      <c r="Q34" s="146"/>
      <c r="R34" s="146">
        <v>8</v>
      </c>
      <c r="S34" s="146">
        <v>1</v>
      </c>
      <c r="T34" s="322"/>
      <c r="U34" s="15">
        <f t="shared" si="0"/>
        <v>125</v>
      </c>
      <c r="V34" s="3">
        <v>61973</v>
      </c>
      <c r="W34" s="86">
        <f t="shared" si="1"/>
        <v>2.0170074064511962</v>
      </c>
    </row>
    <row r="35" spans="1:23">
      <c r="A35" s="3"/>
      <c r="B35" s="82"/>
      <c r="C35" s="3" t="s">
        <v>231</v>
      </c>
      <c r="D35" s="3" t="s">
        <v>26</v>
      </c>
      <c r="E35" s="146">
        <v>24</v>
      </c>
      <c r="F35" s="146"/>
      <c r="G35" s="146">
        <v>50</v>
      </c>
      <c r="H35" s="146">
        <v>6</v>
      </c>
      <c r="I35" s="146">
        <v>27</v>
      </c>
      <c r="J35" s="146">
        <v>26</v>
      </c>
      <c r="K35" s="146">
        <v>3</v>
      </c>
      <c r="L35" s="146">
        <v>15</v>
      </c>
      <c r="M35" s="146"/>
      <c r="N35" s="146"/>
      <c r="O35" s="146">
        <v>9</v>
      </c>
      <c r="P35" s="146">
        <v>4</v>
      </c>
      <c r="Q35" s="146"/>
      <c r="R35" s="146">
        <v>31</v>
      </c>
      <c r="S35" s="146">
        <v>42</v>
      </c>
      <c r="T35" s="322"/>
      <c r="U35" s="15">
        <f t="shared" si="0"/>
        <v>237</v>
      </c>
      <c r="V35" s="3">
        <v>189111</v>
      </c>
      <c r="W35" s="86">
        <f t="shared" si="1"/>
        <v>1.2532322286910862</v>
      </c>
    </row>
    <row r="36" spans="1:23">
      <c r="A36" s="3"/>
      <c r="B36" s="82"/>
      <c r="C36" s="3" t="s">
        <v>232</v>
      </c>
      <c r="D36" s="3" t="s">
        <v>27</v>
      </c>
      <c r="E36" s="146">
        <v>13</v>
      </c>
      <c r="F36" s="146"/>
      <c r="G36" s="146">
        <v>7</v>
      </c>
      <c r="H36" s="146"/>
      <c r="I36" s="146">
        <v>2</v>
      </c>
      <c r="J36" s="146">
        <v>3</v>
      </c>
      <c r="K36" s="146"/>
      <c r="L36" s="146">
        <v>1</v>
      </c>
      <c r="M36" s="146"/>
      <c r="N36" s="146"/>
      <c r="O36" s="146">
        <v>2</v>
      </c>
      <c r="P36" s="146"/>
      <c r="Q36" s="146"/>
      <c r="R36" s="146">
        <v>2</v>
      </c>
      <c r="S36" s="146"/>
      <c r="T36" s="322"/>
      <c r="U36" s="15">
        <f t="shared" si="0"/>
        <v>30</v>
      </c>
      <c r="V36" s="3">
        <v>47527</v>
      </c>
      <c r="W36" s="86">
        <f t="shared" si="1"/>
        <v>0.63122014854714159</v>
      </c>
    </row>
    <row r="37" spans="1:23">
      <c r="A37" s="3"/>
      <c r="B37" s="82"/>
      <c r="C37" s="3" t="s">
        <v>233</v>
      </c>
      <c r="D37" s="3" t="s">
        <v>108</v>
      </c>
      <c r="E37" s="146">
        <v>9</v>
      </c>
      <c r="F37" s="146"/>
      <c r="G37" s="146">
        <v>4</v>
      </c>
      <c r="H37" s="146">
        <v>2</v>
      </c>
      <c r="I37" s="146">
        <v>4</v>
      </c>
      <c r="J37" s="146">
        <v>9</v>
      </c>
      <c r="K37" s="146"/>
      <c r="L37" s="146">
        <v>12</v>
      </c>
      <c r="M37" s="146"/>
      <c r="N37" s="146"/>
      <c r="O37" s="146">
        <v>2</v>
      </c>
      <c r="P37" s="146"/>
      <c r="Q37" s="146"/>
      <c r="R37" s="146">
        <v>4</v>
      </c>
      <c r="S37" s="146"/>
      <c r="T37" s="322"/>
      <c r="U37" s="15">
        <f t="shared" si="0"/>
        <v>46</v>
      </c>
      <c r="V37" s="15"/>
      <c r="W37" s="15"/>
    </row>
    <row r="38" spans="1:23">
      <c r="D38" s="129" t="s">
        <v>329</v>
      </c>
      <c r="E38" s="10">
        <f t="shared" ref="E38:S38" si="2">SUM(E12:E37)</f>
        <v>264</v>
      </c>
      <c r="F38" s="10">
        <f t="shared" si="2"/>
        <v>0</v>
      </c>
      <c r="G38" s="10">
        <f t="shared" si="2"/>
        <v>285</v>
      </c>
      <c r="H38" s="10">
        <f t="shared" si="2"/>
        <v>37</v>
      </c>
      <c r="I38" s="10">
        <f t="shared" si="2"/>
        <v>131</v>
      </c>
      <c r="J38" s="10">
        <f t="shared" si="2"/>
        <v>246</v>
      </c>
      <c r="K38" s="10">
        <f t="shared" si="2"/>
        <v>18</v>
      </c>
      <c r="L38" s="10">
        <f t="shared" si="2"/>
        <v>241</v>
      </c>
      <c r="M38" s="10">
        <f t="shared" si="2"/>
        <v>6</v>
      </c>
      <c r="N38" s="10">
        <f t="shared" si="2"/>
        <v>0</v>
      </c>
      <c r="O38" s="10">
        <f t="shared" si="2"/>
        <v>44</v>
      </c>
      <c r="P38" s="10">
        <f t="shared" si="2"/>
        <v>9</v>
      </c>
      <c r="Q38" s="10">
        <f t="shared" si="2"/>
        <v>0</v>
      </c>
      <c r="R38" s="10">
        <f t="shared" si="2"/>
        <v>96</v>
      </c>
      <c r="S38" s="10">
        <f t="shared" si="2"/>
        <v>101</v>
      </c>
      <c r="T38" s="323">
        <f t="shared" ref="T38" si="3">SUM(T12:T37)</f>
        <v>0</v>
      </c>
      <c r="U38" s="217">
        <f>SUM(U12:U36)</f>
        <v>1432</v>
      </c>
      <c r="V38" s="15"/>
      <c r="W38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opLeftCell="A40" workbookViewId="0">
      <selection activeCell="C50" sqref="C50:C51"/>
    </sheetView>
  </sheetViews>
  <sheetFormatPr defaultRowHeight="15"/>
  <cols>
    <col min="1" max="1" width="34.7109375" customWidth="1"/>
    <col min="2" max="2" width="13.140625" customWidth="1"/>
    <col min="3" max="3" width="14.5703125" customWidth="1"/>
    <col min="4" max="4" width="16.5703125" customWidth="1"/>
    <col min="5" max="5" width="14.7109375" customWidth="1"/>
    <col min="6" max="6" width="17" customWidth="1"/>
    <col min="7" max="7" width="16.140625" customWidth="1"/>
    <col min="8" max="8" width="15.28515625" customWidth="1"/>
  </cols>
  <sheetData>
    <row r="1" spans="1:7" ht="60.75" thickBot="1">
      <c r="A1" s="587" t="s">
        <v>1246</v>
      </c>
      <c r="B1" s="588" t="s">
        <v>1179</v>
      </c>
      <c r="C1" s="588"/>
      <c r="D1" s="588" t="s">
        <v>1247</v>
      </c>
      <c r="E1" s="588" t="s">
        <v>1248</v>
      </c>
      <c r="F1" s="854" t="s">
        <v>1249</v>
      </c>
      <c r="G1" s="854" t="s">
        <v>1250</v>
      </c>
    </row>
    <row r="2" spans="1:7" ht="45.75" thickBot="1">
      <c r="A2" s="871" t="s">
        <v>1278</v>
      </c>
      <c r="B2" s="872">
        <v>682</v>
      </c>
      <c r="C2" s="872"/>
      <c r="D2" s="873">
        <v>2857</v>
      </c>
      <c r="E2" s="872">
        <v>17.14</v>
      </c>
      <c r="F2" s="872">
        <v>8.6999999999999993</v>
      </c>
      <c r="G2" s="875">
        <v>425890.3</v>
      </c>
    </row>
    <row r="3" spans="1:7" ht="30.75" thickBot="1">
      <c r="A3" s="856" t="s">
        <v>1251</v>
      </c>
      <c r="B3" s="862">
        <v>450</v>
      </c>
      <c r="C3" s="862"/>
      <c r="D3" s="570">
        <v>495</v>
      </c>
      <c r="E3" s="570">
        <v>9.59</v>
      </c>
      <c r="F3" s="570">
        <v>8.56</v>
      </c>
      <c r="G3" s="866">
        <v>40632.74</v>
      </c>
    </row>
    <row r="4" spans="1:7" ht="30.75" thickBot="1">
      <c r="A4" s="856" t="s">
        <v>1258</v>
      </c>
      <c r="B4" s="863">
        <v>1929</v>
      </c>
      <c r="C4" s="863"/>
      <c r="D4" s="585">
        <v>2351</v>
      </c>
      <c r="E4" s="570">
        <v>13.39</v>
      </c>
      <c r="F4" s="570">
        <v>8.69</v>
      </c>
      <c r="G4" s="866">
        <v>273530.99</v>
      </c>
    </row>
    <row r="5" spans="1:7" ht="45.75" thickBot="1">
      <c r="A5" s="856" t="s">
        <v>1264</v>
      </c>
      <c r="B5" s="570">
        <v>216</v>
      </c>
      <c r="C5" s="570"/>
      <c r="D5" s="570">
        <v>307</v>
      </c>
      <c r="E5" s="570">
        <v>13.62</v>
      </c>
      <c r="F5" s="570">
        <v>8.58</v>
      </c>
      <c r="G5" s="866">
        <v>35871.769999999997</v>
      </c>
    </row>
    <row r="6" spans="1:7" ht="15.75" thickBot="1">
      <c r="A6" s="871" t="s">
        <v>1738</v>
      </c>
      <c r="B6" s="872">
        <f>SUM(B3:B5)</f>
        <v>2595</v>
      </c>
      <c r="C6" s="872"/>
      <c r="D6" s="872">
        <f>SUM(D3:D5)</f>
        <v>3153</v>
      </c>
      <c r="E6" s="872"/>
      <c r="F6" s="872"/>
      <c r="G6" s="875">
        <f>SUM(G3:G5)</f>
        <v>350035.5</v>
      </c>
    </row>
    <row r="7" spans="1:7" ht="30.75" thickBot="1">
      <c r="A7" s="874" t="s">
        <v>1273</v>
      </c>
      <c r="B7" s="570">
        <v>144</v>
      </c>
      <c r="C7" s="570"/>
      <c r="D7" s="570">
        <v>148</v>
      </c>
      <c r="E7" s="570">
        <v>9.86</v>
      </c>
      <c r="F7" s="570">
        <v>8.4</v>
      </c>
      <c r="G7" s="866">
        <v>12260.19</v>
      </c>
    </row>
    <row r="8" spans="1:7" ht="30.75" thickBot="1">
      <c r="A8" s="856" t="s">
        <v>1745</v>
      </c>
      <c r="B8" s="570">
        <v>363</v>
      </c>
      <c r="C8" s="570"/>
      <c r="D8" s="570">
        <v>750</v>
      </c>
      <c r="E8" s="570">
        <v>3.19</v>
      </c>
      <c r="F8" s="570">
        <v>8.6</v>
      </c>
      <c r="G8" s="866">
        <v>20575.810000000001</v>
      </c>
    </row>
    <row r="9" spans="1:7" ht="30.75" thickBot="1">
      <c r="A9" s="856" t="s">
        <v>1744</v>
      </c>
      <c r="B9" s="585">
        <v>1216</v>
      </c>
      <c r="C9" s="585"/>
      <c r="D9" s="585">
        <v>1720</v>
      </c>
      <c r="E9" s="570">
        <v>3.35</v>
      </c>
      <c r="F9" s="570">
        <v>8.6999999999999993</v>
      </c>
      <c r="G9" s="866">
        <v>50208.9</v>
      </c>
    </row>
    <row r="10" spans="1:7" ht="15.75" thickBot="1">
      <c r="A10" s="871" t="s">
        <v>1740</v>
      </c>
      <c r="B10" s="873">
        <f>SUM(B8:B9)</f>
        <v>1579</v>
      </c>
      <c r="C10" s="873"/>
      <c r="D10" s="873">
        <f>SUM(D8:D9)</f>
        <v>2470</v>
      </c>
      <c r="E10" s="872"/>
      <c r="F10" s="872"/>
      <c r="G10" s="875">
        <f>SUM(G8:G9)</f>
        <v>70784.710000000006</v>
      </c>
    </row>
    <row r="11" spans="1:7" ht="30.75" thickBot="1">
      <c r="A11" s="856" t="s">
        <v>1265</v>
      </c>
      <c r="B11" s="570">
        <v>391</v>
      </c>
      <c r="C11" s="570"/>
      <c r="D11" s="570">
        <v>740</v>
      </c>
      <c r="E11" s="570">
        <v>6.42</v>
      </c>
      <c r="F11" s="570">
        <v>8.61</v>
      </c>
      <c r="G11" s="866">
        <v>40918.400000000001</v>
      </c>
    </row>
    <row r="12" spans="1:7" ht="30.75" thickBot="1">
      <c r="A12" s="856" t="s">
        <v>1277</v>
      </c>
      <c r="B12" s="570">
        <v>57</v>
      </c>
      <c r="C12" s="570"/>
      <c r="D12" s="570">
        <v>84</v>
      </c>
      <c r="E12" s="570">
        <v>3.27</v>
      </c>
      <c r="F12" s="570">
        <v>8.4</v>
      </c>
      <c r="G12" s="866">
        <v>2309.4</v>
      </c>
    </row>
    <row r="13" spans="1:7" ht="30.75" thickBot="1">
      <c r="A13" s="856" t="s">
        <v>1259</v>
      </c>
      <c r="B13" s="585">
        <v>2855</v>
      </c>
      <c r="C13" s="585"/>
      <c r="D13" s="585">
        <v>5024</v>
      </c>
      <c r="E13" s="570">
        <v>6.69</v>
      </c>
      <c r="F13" s="570">
        <v>8.6999999999999993</v>
      </c>
      <c r="G13" s="866">
        <v>292327.84000000003</v>
      </c>
    </row>
    <row r="14" spans="1:7" ht="15.75" thickBot="1">
      <c r="A14" s="871" t="s">
        <v>1739</v>
      </c>
      <c r="B14" s="873">
        <f>SUM(B11:B13)</f>
        <v>3303</v>
      </c>
      <c r="C14" s="873"/>
      <c r="D14" s="873">
        <f>SUM(D11:D13)</f>
        <v>5848</v>
      </c>
      <c r="E14" s="872"/>
      <c r="F14" s="872"/>
      <c r="G14" s="875">
        <f>SUM(G11:G13)</f>
        <v>335555.64</v>
      </c>
    </row>
    <row r="15" spans="1:7" ht="30.75" thickBot="1">
      <c r="A15" s="856" t="s">
        <v>1252</v>
      </c>
      <c r="B15" s="570">
        <v>2</v>
      </c>
      <c r="C15" s="570"/>
      <c r="D15" s="570">
        <v>2</v>
      </c>
      <c r="E15" s="570">
        <v>11.25</v>
      </c>
      <c r="F15" s="570">
        <v>9.85</v>
      </c>
      <c r="G15" s="866">
        <v>221.63</v>
      </c>
    </row>
    <row r="16" spans="1:7" ht="30.75" thickBot="1">
      <c r="A16" s="856" t="s">
        <v>1252</v>
      </c>
      <c r="B16" s="753">
        <v>336</v>
      </c>
      <c r="C16" s="753"/>
      <c r="D16" s="570">
        <v>537</v>
      </c>
      <c r="E16" s="570">
        <v>9.81</v>
      </c>
      <c r="F16" s="570">
        <v>8.56</v>
      </c>
      <c r="G16" s="866">
        <v>45084.52</v>
      </c>
    </row>
    <row r="17" spans="1:7" ht="30.75" thickBot="1">
      <c r="A17" s="856" t="s">
        <v>1261</v>
      </c>
      <c r="B17" s="754">
        <v>1052</v>
      </c>
      <c r="C17" s="754"/>
      <c r="D17" s="585">
        <v>2033</v>
      </c>
      <c r="E17" s="570">
        <v>13.4</v>
      </c>
      <c r="F17" s="570">
        <v>8.7100000000000009</v>
      </c>
      <c r="G17" s="866">
        <v>237265.68</v>
      </c>
    </row>
    <row r="18" spans="1:7" ht="15.75" thickBot="1">
      <c r="A18" s="871" t="s">
        <v>1742</v>
      </c>
      <c r="B18" s="873">
        <f>SUM(B15:B17)</f>
        <v>1390</v>
      </c>
      <c r="C18" s="873"/>
      <c r="D18" s="873">
        <f>SUM(D15:D17)</f>
        <v>2572</v>
      </c>
      <c r="E18" s="872"/>
      <c r="F18" s="872"/>
      <c r="G18" s="875">
        <f>SUM(G15:G17)</f>
        <v>282571.82999999996</v>
      </c>
    </row>
    <row r="19" spans="1:7" ht="30.75" thickBot="1">
      <c r="A19" s="856" t="s">
        <v>1746</v>
      </c>
      <c r="B19" s="570">
        <v>515</v>
      </c>
      <c r="C19" s="570"/>
      <c r="D19" s="585">
        <v>2201</v>
      </c>
      <c r="E19" s="570">
        <v>8.52</v>
      </c>
      <c r="F19" s="570">
        <v>8.59</v>
      </c>
      <c r="G19" s="866">
        <v>161054.32999999999</v>
      </c>
    </row>
    <row r="20" spans="1:7" ht="30.75" thickBot="1">
      <c r="A20" s="856" t="s">
        <v>1747</v>
      </c>
      <c r="B20" s="585">
        <v>1412</v>
      </c>
      <c r="C20" s="585"/>
      <c r="D20" s="585">
        <v>6619</v>
      </c>
      <c r="E20" s="570">
        <v>8.93</v>
      </c>
      <c r="F20" s="570">
        <v>8.6999999999999993</v>
      </c>
      <c r="G20" s="866">
        <v>514506</v>
      </c>
    </row>
    <row r="21" spans="1:7" ht="15.75" thickBot="1">
      <c r="A21" s="871" t="s">
        <v>1748</v>
      </c>
      <c r="B21" s="873">
        <f>SUM(B19:B20)</f>
        <v>1927</v>
      </c>
      <c r="C21" s="873"/>
      <c r="D21" s="873">
        <f>SUM(D19:D20)</f>
        <v>8820</v>
      </c>
      <c r="E21" s="872"/>
      <c r="F21" s="872"/>
      <c r="G21" s="875">
        <f>SUM(G19:G20)</f>
        <v>675560.33</v>
      </c>
    </row>
    <row r="22" spans="1:7" ht="30.75" thickBot="1">
      <c r="A22" s="874" t="s">
        <v>1274</v>
      </c>
      <c r="B22" s="570">
        <v>179</v>
      </c>
      <c r="C22" s="570"/>
      <c r="D22" s="570">
        <v>262</v>
      </c>
      <c r="E22" s="570">
        <v>9.98</v>
      </c>
      <c r="F22" s="570">
        <v>8.4</v>
      </c>
      <c r="G22" s="866">
        <v>21967.64</v>
      </c>
    </row>
    <row r="23" spans="1:7" ht="30.75" thickBot="1">
      <c r="A23" s="874" t="s">
        <v>1275</v>
      </c>
      <c r="B23" s="570">
        <v>41</v>
      </c>
      <c r="C23" s="570"/>
      <c r="D23" s="570">
        <v>67</v>
      </c>
      <c r="E23" s="570">
        <v>6.5</v>
      </c>
      <c r="F23" s="570">
        <v>8.42</v>
      </c>
      <c r="G23" s="866">
        <v>3670.72</v>
      </c>
    </row>
    <row r="24" spans="1:7" ht="45.75" thickBot="1">
      <c r="A24" s="871" t="s">
        <v>1279</v>
      </c>
      <c r="B24" s="872">
        <v>222</v>
      </c>
      <c r="C24" s="872"/>
      <c r="D24" s="873">
        <v>2570</v>
      </c>
      <c r="E24" s="872">
        <v>16.57</v>
      </c>
      <c r="F24" s="872">
        <v>8.68</v>
      </c>
      <c r="G24" s="875">
        <v>369427.42</v>
      </c>
    </row>
    <row r="25" spans="1:7" ht="30.75" thickBot="1">
      <c r="A25" s="856" t="s">
        <v>1255</v>
      </c>
      <c r="B25" s="570">
        <v>3</v>
      </c>
      <c r="C25" s="570"/>
      <c r="D25" s="570">
        <v>3</v>
      </c>
      <c r="E25" s="570">
        <v>6.6</v>
      </c>
      <c r="F25" s="570">
        <v>9</v>
      </c>
      <c r="G25" s="866">
        <v>178.2</v>
      </c>
    </row>
    <row r="26" spans="1:7" ht="30.75" thickBot="1">
      <c r="A26" s="856" t="s">
        <v>1276</v>
      </c>
      <c r="B26" s="570">
        <v>68</v>
      </c>
      <c r="C26" s="570"/>
      <c r="D26" s="570">
        <v>720</v>
      </c>
      <c r="E26" s="570">
        <v>3.35</v>
      </c>
      <c r="F26" s="570">
        <v>8.4</v>
      </c>
      <c r="G26" s="866">
        <v>20245.599999999999</v>
      </c>
    </row>
    <row r="27" spans="1:7" ht="15.75" thickBot="1">
      <c r="A27" s="871" t="s">
        <v>1749</v>
      </c>
      <c r="B27" s="872">
        <f>SUM(B25:B26)</f>
        <v>71</v>
      </c>
      <c r="C27" s="872"/>
      <c r="D27" s="872">
        <f>SUM(D25:D26)</f>
        <v>723</v>
      </c>
      <c r="E27" s="872"/>
      <c r="F27" s="872"/>
      <c r="G27" s="875">
        <f>SUM(G25:G26)</f>
        <v>20423.8</v>
      </c>
    </row>
    <row r="28" spans="1:7" ht="30.75" thickBot="1">
      <c r="A28" s="874" t="s">
        <v>1253</v>
      </c>
      <c r="B28" s="570">
        <v>212</v>
      </c>
      <c r="C28" s="570"/>
      <c r="D28" s="585">
        <v>1817</v>
      </c>
      <c r="E28" s="570">
        <v>13.08</v>
      </c>
      <c r="F28" s="570">
        <v>8.4</v>
      </c>
      <c r="G28" s="866">
        <v>199611.1</v>
      </c>
    </row>
    <row r="29" spans="1:7" ht="60.75" thickBot="1">
      <c r="A29" s="856" t="s">
        <v>1272</v>
      </c>
      <c r="B29" s="570">
        <v>706</v>
      </c>
      <c r="C29" s="570"/>
      <c r="D29" s="585">
        <v>5638</v>
      </c>
      <c r="E29" s="570">
        <v>10.95</v>
      </c>
      <c r="F29" s="570">
        <v>8.6199999999999992</v>
      </c>
      <c r="G29" s="866">
        <v>532183.14</v>
      </c>
    </row>
    <row r="30" spans="1:7" ht="45.75" thickBot="1">
      <c r="A30" s="856" t="s">
        <v>1271</v>
      </c>
      <c r="B30" s="570">
        <v>169</v>
      </c>
      <c r="C30" s="570"/>
      <c r="D30" s="585">
        <v>1037</v>
      </c>
      <c r="E30" s="570">
        <v>15.09</v>
      </c>
      <c r="F30" s="570">
        <v>8.61</v>
      </c>
      <c r="G30" s="866">
        <v>134757.59</v>
      </c>
    </row>
    <row r="31" spans="1:7" ht="15.75" thickBot="1">
      <c r="A31" s="871" t="s">
        <v>1750</v>
      </c>
      <c r="B31" s="872">
        <f>SUM(B29:B30)</f>
        <v>875</v>
      </c>
      <c r="C31" s="872"/>
      <c r="D31" s="873">
        <f>SUM(D29:D30)</f>
        <v>6675</v>
      </c>
      <c r="E31" s="872"/>
      <c r="F31" s="872"/>
      <c r="G31" s="875">
        <f>SUM(G29:G30)</f>
        <v>666940.73</v>
      </c>
    </row>
    <row r="32" spans="1:7" ht="30.75" thickBot="1">
      <c r="A32" s="871" t="s">
        <v>1254</v>
      </c>
      <c r="B32" s="872">
        <v>192</v>
      </c>
      <c r="C32" s="872"/>
      <c r="D32" s="872">
        <v>633</v>
      </c>
      <c r="E32" s="872">
        <v>5.37</v>
      </c>
      <c r="F32" s="872">
        <v>8.64</v>
      </c>
      <c r="G32" s="875">
        <v>29350.74</v>
      </c>
    </row>
    <row r="33" spans="1:8" ht="30.75" thickBot="1">
      <c r="A33" s="871" t="s">
        <v>1256</v>
      </c>
      <c r="B33" s="872">
        <v>14</v>
      </c>
      <c r="C33" s="872"/>
      <c r="D33" s="872">
        <v>18</v>
      </c>
      <c r="E33" s="872">
        <v>1.59</v>
      </c>
      <c r="F33" s="872">
        <v>8.6</v>
      </c>
      <c r="G33" s="875">
        <v>245.62</v>
      </c>
    </row>
    <row r="34" spans="1:8" ht="30.75" thickBot="1">
      <c r="A34" s="874" t="s">
        <v>1262</v>
      </c>
      <c r="B34" s="570">
        <v>1</v>
      </c>
      <c r="C34" s="570"/>
      <c r="D34" s="570">
        <v>1</v>
      </c>
      <c r="E34" s="570">
        <v>3.15</v>
      </c>
      <c r="F34" s="570">
        <v>8.4</v>
      </c>
      <c r="G34" s="866">
        <v>26.46</v>
      </c>
    </row>
    <row r="35" spans="1:8" ht="45.75" thickBot="1">
      <c r="A35" s="856" t="s">
        <v>1269</v>
      </c>
      <c r="B35" s="570">
        <v>3</v>
      </c>
      <c r="C35" s="570"/>
      <c r="D35" s="570">
        <v>81</v>
      </c>
      <c r="E35" s="570">
        <v>17.739999999999998</v>
      </c>
      <c r="F35" s="570">
        <v>8.83</v>
      </c>
      <c r="G35" s="866">
        <v>12694.36</v>
      </c>
    </row>
    <row r="36" spans="1:8" ht="45.75" thickBot="1">
      <c r="A36" s="856" t="s">
        <v>1270</v>
      </c>
      <c r="B36" s="570">
        <v>2</v>
      </c>
      <c r="C36" s="570"/>
      <c r="D36" s="570">
        <v>2</v>
      </c>
      <c r="E36" s="570">
        <v>23.18</v>
      </c>
      <c r="F36" s="570">
        <v>8.3000000000000007</v>
      </c>
      <c r="G36" s="866">
        <v>384.57</v>
      </c>
    </row>
    <row r="37" spans="1:8" ht="30">
      <c r="A37" s="855" t="s">
        <v>1257</v>
      </c>
      <c r="B37" s="876">
        <v>4</v>
      </c>
      <c r="C37" s="876"/>
      <c r="D37" s="876">
        <v>4</v>
      </c>
      <c r="E37" s="876">
        <v>15.08</v>
      </c>
      <c r="F37" s="876">
        <v>8.6</v>
      </c>
      <c r="G37" s="877">
        <v>518.58000000000004</v>
      </c>
    </row>
    <row r="38" spans="1:8">
      <c r="A38" s="878" t="s">
        <v>1751</v>
      </c>
      <c r="B38" s="879">
        <f>SUM(B35:B37)</f>
        <v>9</v>
      </c>
      <c r="C38" s="879"/>
      <c r="D38" s="879">
        <f>SUM(D35:D37)</f>
        <v>87</v>
      </c>
      <c r="E38" s="879"/>
      <c r="F38" s="879"/>
      <c r="G38" s="880">
        <f>SUM(G35:G37)</f>
        <v>13597.51</v>
      </c>
    </row>
    <row r="41" spans="1:8">
      <c r="A41" s="603" t="s">
        <v>1715</v>
      </c>
    </row>
    <row r="42" spans="1:8" ht="30">
      <c r="A42" s="821" t="s">
        <v>1246</v>
      </c>
      <c r="B42" s="882" t="s">
        <v>1179</v>
      </c>
      <c r="C42" s="882" t="s">
        <v>1755</v>
      </c>
      <c r="D42" s="882" t="s">
        <v>1247</v>
      </c>
      <c r="E42" s="882" t="s">
        <v>1741</v>
      </c>
      <c r="F42" s="882" t="s">
        <v>1250</v>
      </c>
      <c r="G42" s="882" t="s">
        <v>1753</v>
      </c>
      <c r="H42" s="304" t="s">
        <v>1756</v>
      </c>
    </row>
    <row r="43" spans="1:8">
      <c r="A43" s="883" t="s">
        <v>1738</v>
      </c>
      <c r="B43" s="821">
        <v>2595</v>
      </c>
      <c r="C43" s="884">
        <f>SUM(B43/8295)</f>
        <v>0.31283905967450271</v>
      </c>
      <c r="D43" s="821">
        <v>3153</v>
      </c>
      <c r="E43" s="885">
        <f>SUM(D43/B43)</f>
        <v>1.215028901734104</v>
      </c>
      <c r="F43" s="886">
        <v>350035.5</v>
      </c>
      <c r="G43" s="886">
        <f>SUM(F43/B43)</f>
        <v>134.88843930635838</v>
      </c>
      <c r="H43" s="887">
        <f>SUM(F43/3240384.13)</f>
        <v>0.10802284110680421</v>
      </c>
    </row>
    <row r="44" spans="1:8" ht="30">
      <c r="A44" s="883" t="s">
        <v>1754</v>
      </c>
      <c r="B44" s="821">
        <v>4882</v>
      </c>
      <c r="C44" s="884">
        <f t="shared" ref="C44:C53" si="0">SUM(B44/8295)</f>
        <v>0.58854731766124169</v>
      </c>
      <c r="D44" s="821">
        <v>8318</v>
      </c>
      <c r="E44" s="885">
        <f t="shared" ref="E44" si="1">SUM(D44/B44)</f>
        <v>1.7038099139696845</v>
      </c>
      <c r="F44" s="886">
        <v>406340.35000000003</v>
      </c>
      <c r="G44" s="886">
        <f t="shared" ref="G44" si="2">SUM(F44/B44)</f>
        <v>83.232353543629671</v>
      </c>
      <c r="H44" s="887">
        <f t="shared" ref="H44:H53" si="3">SUM(F44/3240384.13)</f>
        <v>0.12539882115766321</v>
      </c>
    </row>
    <row r="45" spans="1:8">
      <c r="A45" s="883" t="s">
        <v>1742</v>
      </c>
      <c r="B45" s="821">
        <v>1390</v>
      </c>
      <c r="C45" s="884">
        <f t="shared" si="0"/>
        <v>0.16757082579867391</v>
      </c>
      <c r="D45" s="821">
        <v>2572</v>
      </c>
      <c r="E45" s="885">
        <f t="shared" ref="E45:E53" si="4">SUM(D45/B45)</f>
        <v>1.8503597122302158</v>
      </c>
      <c r="F45" s="886">
        <v>282571.82999999996</v>
      </c>
      <c r="G45" s="886">
        <f t="shared" ref="G45:G53" si="5">SUM(F45/B45)</f>
        <v>203.28908633093522</v>
      </c>
      <c r="H45" s="800">
        <f t="shared" si="3"/>
        <v>8.7203189086103805E-2</v>
      </c>
    </row>
    <row r="46" spans="1:8">
      <c r="A46" s="883" t="s">
        <v>1748</v>
      </c>
      <c r="B46" s="821">
        <v>1927</v>
      </c>
      <c r="C46" s="884">
        <f t="shared" si="0"/>
        <v>0.23230861965039179</v>
      </c>
      <c r="D46" s="821">
        <v>8820</v>
      </c>
      <c r="E46" s="885">
        <f t="shared" si="4"/>
        <v>4.577062791904515</v>
      </c>
      <c r="F46" s="886">
        <v>675560.33</v>
      </c>
      <c r="G46" s="886">
        <f t="shared" si="5"/>
        <v>350.5761961598339</v>
      </c>
      <c r="H46" s="887">
        <f t="shared" si="3"/>
        <v>0.20848155740103566</v>
      </c>
    </row>
    <row r="47" spans="1:8">
      <c r="A47" s="883" t="s">
        <v>1750</v>
      </c>
      <c r="B47" s="821">
        <v>875</v>
      </c>
      <c r="C47" s="884">
        <f t="shared" si="0"/>
        <v>0.10548523206751055</v>
      </c>
      <c r="D47" s="821">
        <v>6675</v>
      </c>
      <c r="E47" s="885">
        <f t="shared" si="4"/>
        <v>7.628571428571429</v>
      </c>
      <c r="F47" s="886">
        <v>666940.73</v>
      </c>
      <c r="G47" s="886">
        <f t="shared" si="5"/>
        <v>762.21797714285708</v>
      </c>
      <c r="H47" s="887">
        <f t="shared" si="3"/>
        <v>0.20582150240317343</v>
      </c>
    </row>
    <row r="48" spans="1:8">
      <c r="A48" s="883" t="s">
        <v>1749</v>
      </c>
      <c r="B48" s="821">
        <v>71</v>
      </c>
      <c r="C48" s="884">
        <f t="shared" si="0"/>
        <v>8.5593731163351415E-3</v>
      </c>
      <c r="D48" s="821">
        <v>723</v>
      </c>
      <c r="E48" s="885">
        <f t="shared" si="4"/>
        <v>10.183098591549296</v>
      </c>
      <c r="F48" s="886">
        <v>20423.8</v>
      </c>
      <c r="G48" s="886">
        <f t="shared" si="5"/>
        <v>287.65915492957748</v>
      </c>
      <c r="H48" s="800">
        <f t="shared" si="3"/>
        <v>6.3028947126709941E-3</v>
      </c>
    </row>
    <row r="49" spans="1:8" ht="30">
      <c r="A49" s="883" t="s">
        <v>1254</v>
      </c>
      <c r="B49" s="821">
        <v>192</v>
      </c>
      <c r="C49" s="884">
        <f t="shared" si="0"/>
        <v>2.3146473779385172E-2</v>
      </c>
      <c r="D49" s="821">
        <v>633</v>
      </c>
      <c r="E49" s="885">
        <f t="shared" si="4"/>
        <v>3.296875</v>
      </c>
      <c r="F49" s="886">
        <v>29350.74</v>
      </c>
      <c r="G49" s="886">
        <f t="shared" si="5"/>
        <v>152.8684375</v>
      </c>
      <c r="H49" s="800">
        <f t="shared" si="3"/>
        <v>9.0577964903191897E-3</v>
      </c>
    </row>
    <row r="50" spans="1:8" ht="30">
      <c r="A50" s="883" t="s">
        <v>1256</v>
      </c>
      <c r="B50" s="821">
        <v>14</v>
      </c>
      <c r="C50" s="889">
        <f t="shared" si="0"/>
        <v>1.6877637130801688E-3</v>
      </c>
      <c r="D50" s="821">
        <v>18</v>
      </c>
      <c r="E50" s="885">
        <f t="shared" si="4"/>
        <v>1.2857142857142858</v>
      </c>
      <c r="F50" s="886">
        <v>245.62</v>
      </c>
      <c r="G50" s="886">
        <f t="shared" si="5"/>
        <v>17.544285714285714</v>
      </c>
      <c r="H50" s="888">
        <f t="shared" si="3"/>
        <v>7.5799655271117502E-5</v>
      </c>
    </row>
    <row r="51" spans="1:8" ht="30">
      <c r="A51" s="883" t="s">
        <v>1751</v>
      </c>
      <c r="B51" s="821">
        <v>9</v>
      </c>
      <c r="C51" s="889">
        <f t="shared" si="0"/>
        <v>1.08499095840868E-3</v>
      </c>
      <c r="D51" s="821">
        <v>87</v>
      </c>
      <c r="E51" s="885">
        <f t="shared" si="4"/>
        <v>9.6666666666666661</v>
      </c>
      <c r="F51" s="886">
        <v>13597.51</v>
      </c>
      <c r="G51" s="886">
        <f t="shared" si="5"/>
        <v>1510.8344444444444</v>
      </c>
      <c r="H51" s="800">
        <f t="shared" si="3"/>
        <v>4.1962648422179507E-3</v>
      </c>
    </row>
    <row r="52" spans="1:8" ht="14.25" customHeight="1">
      <c r="A52" s="883" t="s">
        <v>1752</v>
      </c>
      <c r="B52" s="821">
        <v>682</v>
      </c>
      <c r="C52" s="884">
        <f t="shared" si="0"/>
        <v>8.2218203737191076E-2</v>
      </c>
      <c r="D52" s="821">
        <v>2857</v>
      </c>
      <c r="E52" s="885">
        <f t="shared" si="4"/>
        <v>4.1891495601173023</v>
      </c>
      <c r="F52" s="886">
        <v>425890.3</v>
      </c>
      <c r="G52" s="886">
        <f t="shared" si="5"/>
        <v>624.47258064516132</v>
      </c>
      <c r="H52" s="887">
        <f t="shared" si="3"/>
        <v>0.1314320410524909</v>
      </c>
    </row>
    <row r="53" spans="1:8" ht="45">
      <c r="A53" s="883" t="s">
        <v>1279</v>
      </c>
      <c r="B53" s="821">
        <v>222</v>
      </c>
      <c r="C53" s="884">
        <f t="shared" si="0"/>
        <v>2.6763110307414104E-2</v>
      </c>
      <c r="D53" s="821">
        <v>2570</v>
      </c>
      <c r="E53" s="885">
        <f t="shared" si="4"/>
        <v>11.576576576576576</v>
      </c>
      <c r="F53" s="886">
        <v>369427.42</v>
      </c>
      <c r="G53" s="886">
        <f t="shared" si="5"/>
        <v>1664.0874774774775</v>
      </c>
      <c r="H53" s="887">
        <f t="shared" si="3"/>
        <v>0.11400729209224957</v>
      </c>
    </row>
    <row r="54" spans="1:8">
      <c r="B54" s="33"/>
      <c r="C54" s="824"/>
      <c r="F54" s="881"/>
    </row>
  </sheetData>
  <autoFilter ref="A1:G1">
    <filterColumn colId="2"/>
    <sortState ref="A2:F30">
      <sortCondition ref="A1"/>
    </sortState>
  </autoFilter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38"/>
  <sheetViews>
    <sheetView topLeftCell="C1" zoomScale="75" zoomScaleNormal="75" workbookViewId="0">
      <pane xSplit="2" ySplit="11" topLeftCell="E18" activePane="bottomRight" state="frozen"/>
      <selection activeCell="C1" sqref="C1"/>
      <selection pane="topRight" activeCell="E1" sqref="E1"/>
      <selection pane="bottomLeft" activeCell="C3" sqref="C3"/>
      <selection pane="bottomRight" activeCell="V1" sqref="V1:Y1048576"/>
    </sheetView>
  </sheetViews>
  <sheetFormatPr defaultRowHeight="15"/>
  <cols>
    <col min="1" max="1" width="23.140625" style="6" hidden="1" customWidth="1"/>
    <col min="2" max="2" width="67.85546875" style="6" hidden="1" customWidth="1"/>
    <col min="3" max="3" width="7.85546875" style="6" customWidth="1"/>
    <col min="4" max="4" width="25" style="6" customWidth="1"/>
    <col min="5" max="16384" width="9.140625" style="6"/>
  </cols>
  <sheetData>
    <row r="1" spans="1:21">
      <c r="D1" s="39" t="s">
        <v>261</v>
      </c>
    </row>
    <row r="2" spans="1:21">
      <c r="D2" s="39" t="s">
        <v>332</v>
      </c>
    </row>
    <row r="3" spans="1:21">
      <c r="D3" s="6" t="s">
        <v>208</v>
      </c>
    </row>
    <row r="4" spans="1:21">
      <c r="D4" s="6" t="s">
        <v>210</v>
      </c>
    </row>
    <row r="5" spans="1:21">
      <c r="D5" s="6" t="s">
        <v>212</v>
      </c>
    </row>
    <row r="6" spans="1:21">
      <c r="D6" s="6" t="s">
        <v>214</v>
      </c>
    </row>
    <row r="7" spans="1:21">
      <c r="D7" s="6" t="s">
        <v>216</v>
      </c>
    </row>
    <row r="8" spans="1:21">
      <c r="D8" s="6" t="s">
        <v>218</v>
      </c>
    </row>
    <row r="10" spans="1:21">
      <c r="A10" s="6" t="s">
        <v>177</v>
      </c>
      <c r="E10" s="130" t="s">
        <v>181</v>
      </c>
      <c r="F10" s="130" t="s">
        <v>181</v>
      </c>
      <c r="G10" s="130" t="s">
        <v>181</v>
      </c>
      <c r="H10" s="130" t="s">
        <v>181</v>
      </c>
      <c r="I10" s="130" t="s">
        <v>181</v>
      </c>
      <c r="J10" s="130" t="s">
        <v>181</v>
      </c>
      <c r="K10" s="130" t="s">
        <v>181</v>
      </c>
      <c r="L10" s="130" t="s">
        <v>181</v>
      </c>
      <c r="M10" s="130" t="s">
        <v>181</v>
      </c>
      <c r="N10" s="130" t="s">
        <v>181</v>
      </c>
      <c r="O10" s="130" t="s">
        <v>181</v>
      </c>
      <c r="P10" s="130" t="s">
        <v>181</v>
      </c>
      <c r="Q10" s="130" t="s">
        <v>181</v>
      </c>
      <c r="R10" s="130" t="s">
        <v>181</v>
      </c>
      <c r="S10" s="130" t="s">
        <v>181</v>
      </c>
      <c r="T10" s="130" t="s">
        <v>181</v>
      </c>
      <c r="U10" s="130" t="s">
        <v>181</v>
      </c>
    </row>
    <row r="11" spans="1:21">
      <c r="A11" s="3" t="s">
        <v>179</v>
      </c>
      <c r="B11" s="3" t="s">
        <v>180</v>
      </c>
      <c r="C11" s="3" t="s">
        <v>226</v>
      </c>
      <c r="D11" s="3" t="s">
        <v>227</v>
      </c>
      <c r="E11" s="131" t="s">
        <v>312</v>
      </c>
      <c r="F11" s="131" t="s">
        <v>313</v>
      </c>
      <c r="G11" s="131" t="s">
        <v>314</v>
      </c>
      <c r="H11" s="131" t="s">
        <v>315</v>
      </c>
      <c r="I11" s="131" t="s">
        <v>316</v>
      </c>
      <c r="J11" s="131" t="s">
        <v>317</v>
      </c>
      <c r="K11" s="131" t="s">
        <v>318</v>
      </c>
      <c r="L11" s="131" t="s">
        <v>319</v>
      </c>
      <c r="M11" s="131" t="s">
        <v>320</v>
      </c>
      <c r="N11" s="131" t="s">
        <v>321</v>
      </c>
      <c r="O11" s="131" t="s">
        <v>322</v>
      </c>
      <c r="P11" s="131" t="s">
        <v>323</v>
      </c>
      <c r="Q11" s="131" t="s">
        <v>324</v>
      </c>
      <c r="R11" s="131" t="s">
        <v>325</v>
      </c>
      <c r="S11" s="131" t="s">
        <v>326</v>
      </c>
      <c r="T11" s="131" t="s">
        <v>327</v>
      </c>
      <c r="U11" s="131" t="s">
        <v>328</v>
      </c>
    </row>
    <row r="12" spans="1:21">
      <c r="A12" s="3" t="s">
        <v>207</v>
      </c>
      <c r="B12" s="82" t="s">
        <v>208</v>
      </c>
      <c r="C12" s="3" t="s">
        <v>82</v>
      </c>
      <c r="D12" s="3" t="s">
        <v>3</v>
      </c>
      <c r="E12" s="146"/>
      <c r="F12" s="146"/>
      <c r="G12" s="146"/>
      <c r="H12" s="146"/>
      <c r="I12" s="146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3"/>
      <c r="B13" s="82"/>
      <c r="C13" s="3" t="s">
        <v>4</v>
      </c>
      <c r="D13" s="3" t="s">
        <v>88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>
        <v>1</v>
      </c>
      <c r="T13" s="146">
        <v>1</v>
      </c>
      <c r="U13" s="146"/>
    </row>
    <row r="14" spans="1:21">
      <c r="A14" s="3"/>
      <c r="B14" s="82"/>
      <c r="C14" s="3" t="s">
        <v>5</v>
      </c>
      <c r="D14" s="3" t="s">
        <v>89</v>
      </c>
      <c r="E14" s="146"/>
      <c r="F14" s="146"/>
      <c r="G14" s="146"/>
      <c r="H14" s="146"/>
      <c r="I14" s="146"/>
      <c r="J14" s="146"/>
      <c r="K14" s="146"/>
      <c r="L14" s="146"/>
      <c r="M14" s="146">
        <v>1</v>
      </c>
      <c r="N14" s="146"/>
      <c r="O14" s="146"/>
      <c r="P14" s="146"/>
      <c r="Q14" s="146"/>
      <c r="R14" s="146"/>
      <c r="S14" s="146">
        <v>1</v>
      </c>
      <c r="T14" s="146">
        <v>1</v>
      </c>
      <c r="U14" s="146"/>
    </row>
    <row r="15" spans="1:21">
      <c r="A15" s="3"/>
      <c r="B15" s="82"/>
      <c r="C15" s="3" t="s">
        <v>6</v>
      </c>
      <c r="D15" s="3" t="s">
        <v>90</v>
      </c>
      <c r="E15" s="146"/>
      <c r="F15" s="146"/>
      <c r="G15" s="146"/>
      <c r="H15" s="146"/>
      <c r="I15" s="146"/>
      <c r="J15" s="146">
        <v>1</v>
      </c>
      <c r="K15" s="146"/>
      <c r="L15" s="146"/>
      <c r="M15" s="146">
        <v>1</v>
      </c>
      <c r="N15" s="146"/>
      <c r="O15" s="146"/>
      <c r="P15" s="146"/>
      <c r="Q15" s="146"/>
      <c r="R15" s="146"/>
      <c r="S15" s="146">
        <v>6</v>
      </c>
      <c r="T15" s="146">
        <v>5</v>
      </c>
      <c r="U15" s="146"/>
    </row>
    <row r="16" spans="1:21">
      <c r="A16" s="3"/>
      <c r="B16" s="82"/>
      <c r="C16" s="3" t="s">
        <v>7</v>
      </c>
      <c r="D16" s="3" t="s">
        <v>91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1">
      <c r="A17" s="3"/>
      <c r="B17" s="82"/>
      <c r="C17" s="3" t="s">
        <v>8</v>
      </c>
      <c r="D17" s="3" t="s">
        <v>92</v>
      </c>
      <c r="E17" s="146"/>
      <c r="F17" s="146"/>
      <c r="G17" s="146"/>
      <c r="H17" s="146"/>
      <c r="I17" s="146"/>
      <c r="J17" s="146"/>
      <c r="K17" s="146"/>
      <c r="L17" s="146"/>
      <c r="M17" s="146">
        <v>1</v>
      </c>
      <c r="N17" s="146"/>
      <c r="O17" s="146"/>
      <c r="P17" s="146"/>
      <c r="Q17" s="146"/>
      <c r="R17" s="146"/>
      <c r="S17" s="146"/>
      <c r="T17" s="146"/>
      <c r="U17" s="146"/>
    </row>
    <row r="18" spans="1:21">
      <c r="A18" s="3"/>
      <c r="B18" s="82"/>
      <c r="C18" s="3" t="s">
        <v>9</v>
      </c>
      <c r="D18" s="3" t="s">
        <v>93</v>
      </c>
      <c r="E18" s="146">
        <v>1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>
        <v>1</v>
      </c>
      <c r="T18" s="146">
        <v>1</v>
      </c>
      <c r="U18" s="146"/>
    </row>
    <row r="19" spans="1:21">
      <c r="A19" s="3"/>
      <c r="B19" s="82"/>
      <c r="C19" s="3" t="s">
        <v>11</v>
      </c>
      <c r="D19" s="3" t="s">
        <v>94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1">
      <c r="A20" s="3"/>
      <c r="B20" s="82"/>
      <c r="C20" s="3" t="s">
        <v>12</v>
      </c>
      <c r="D20" s="3" t="s">
        <v>95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</row>
    <row r="21" spans="1:21">
      <c r="A21" s="3"/>
      <c r="B21" s="82"/>
      <c r="C21" s="3" t="s">
        <v>13</v>
      </c>
      <c r="D21" s="3" t="s">
        <v>96</v>
      </c>
      <c r="E21" s="146"/>
      <c r="F21" s="146"/>
      <c r="G21" s="146"/>
      <c r="H21" s="146">
        <v>1</v>
      </c>
      <c r="I21" s="146"/>
      <c r="J21" s="146">
        <v>7</v>
      </c>
      <c r="K21" s="146"/>
      <c r="L21" s="146"/>
      <c r="M21" s="146">
        <v>7</v>
      </c>
      <c r="N21" s="146">
        <v>2</v>
      </c>
      <c r="O21" s="146"/>
      <c r="P21" s="146"/>
      <c r="Q21" s="146"/>
      <c r="R21" s="146"/>
      <c r="S21" s="146">
        <v>5</v>
      </c>
      <c r="T21" s="146">
        <v>18</v>
      </c>
      <c r="U21" s="146"/>
    </row>
    <row r="22" spans="1:21">
      <c r="A22" s="3"/>
      <c r="B22" s="82"/>
      <c r="C22" s="3" t="s">
        <v>14</v>
      </c>
      <c r="D22" s="3" t="s">
        <v>97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1">
      <c r="A23" s="3"/>
      <c r="B23" s="82"/>
      <c r="C23" s="3" t="s">
        <v>15</v>
      </c>
      <c r="D23" s="3" t="s">
        <v>98</v>
      </c>
      <c r="E23" s="146"/>
      <c r="F23" s="146"/>
      <c r="G23" s="146"/>
      <c r="H23" s="146"/>
      <c r="I23" s="146"/>
      <c r="J23" s="146">
        <v>1</v>
      </c>
      <c r="K23" s="146"/>
      <c r="L23" s="146"/>
      <c r="M23" s="146"/>
      <c r="N23" s="146"/>
      <c r="O23" s="146"/>
      <c r="P23" s="146"/>
      <c r="Q23" s="146"/>
      <c r="R23" s="146"/>
      <c r="S23" s="146">
        <v>1</v>
      </c>
      <c r="T23" s="146">
        <v>1</v>
      </c>
      <c r="U23" s="146"/>
    </row>
    <row r="24" spans="1:21">
      <c r="A24" s="3"/>
      <c r="B24" s="82"/>
      <c r="C24" s="3" t="s">
        <v>16</v>
      </c>
      <c r="D24" s="3" t="s">
        <v>99</v>
      </c>
      <c r="E24" s="146"/>
      <c r="F24" s="146"/>
      <c r="G24" s="146"/>
      <c r="H24" s="146">
        <v>1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>
        <v>1</v>
      </c>
      <c r="T24" s="146">
        <v>1</v>
      </c>
      <c r="U24" s="146"/>
    </row>
    <row r="25" spans="1:21">
      <c r="A25" s="3"/>
      <c r="B25" s="82"/>
      <c r="C25" s="3" t="s">
        <v>17</v>
      </c>
      <c r="D25" s="3" t="s">
        <v>100</v>
      </c>
      <c r="E25" s="146"/>
      <c r="F25" s="146"/>
      <c r="G25" s="146"/>
      <c r="H25" s="146"/>
      <c r="I25" s="146"/>
      <c r="J25" s="146"/>
      <c r="K25" s="146"/>
      <c r="L25" s="146"/>
      <c r="M25" s="146">
        <v>1</v>
      </c>
      <c r="N25" s="146"/>
      <c r="O25" s="146"/>
      <c r="P25" s="146"/>
      <c r="Q25" s="146"/>
      <c r="R25" s="146"/>
      <c r="S25" s="146">
        <v>4</v>
      </c>
      <c r="T25" s="146">
        <v>5</v>
      </c>
      <c r="U25" s="146"/>
    </row>
    <row r="26" spans="1:21">
      <c r="A26" s="3"/>
      <c r="B26" s="82"/>
      <c r="C26" s="3" t="s">
        <v>18</v>
      </c>
      <c r="D26" s="3" t="s">
        <v>101</v>
      </c>
      <c r="E26" s="146"/>
      <c r="F26" s="146"/>
      <c r="G26" s="146"/>
      <c r="H26" s="146"/>
      <c r="I26" s="146"/>
      <c r="J26" s="146">
        <v>2</v>
      </c>
      <c r="K26" s="146"/>
      <c r="L26" s="146"/>
      <c r="M26" s="146"/>
      <c r="N26" s="146"/>
      <c r="O26" s="146"/>
      <c r="P26" s="146"/>
      <c r="Q26" s="146"/>
      <c r="R26" s="146"/>
      <c r="S26" s="146">
        <v>5</v>
      </c>
      <c r="T26" s="146">
        <v>2</v>
      </c>
      <c r="U26" s="146"/>
    </row>
    <row r="27" spans="1:21">
      <c r="A27" s="3"/>
      <c r="B27" s="82"/>
      <c r="C27" s="3" t="s">
        <v>19</v>
      </c>
      <c r="D27" s="3" t="s">
        <v>102</v>
      </c>
      <c r="E27" s="146"/>
      <c r="F27" s="146"/>
      <c r="G27" s="146"/>
      <c r="H27" s="146"/>
      <c r="I27" s="146"/>
      <c r="J27" s="146">
        <v>1</v>
      </c>
      <c r="K27" s="146"/>
      <c r="L27" s="146"/>
      <c r="M27" s="146">
        <v>8</v>
      </c>
      <c r="N27" s="146"/>
      <c r="O27" s="146"/>
      <c r="P27" s="146"/>
      <c r="Q27" s="146">
        <v>1</v>
      </c>
      <c r="R27" s="146"/>
      <c r="S27" s="146">
        <v>13</v>
      </c>
      <c r="T27" s="146">
        <v>16</v>
      </c>
      <c r="U27" s="146"/>
    </row>
    <row r="28" spans="1:21">
      <c r="A28" s="3"/>
      <c r="B28" s="82"/>
      <c r="C28" s="3" t="s">
        <v>20</v>
      </c>
      <c r="D28" s="3" t="s">
        <v>103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>
        <v>1</v>
      </c>
      <c r="U28" s="146"/>
    </row>
    <row r="29" spans="1:21">
      <c r="A29" s="3"/>
      <c r="B29" s="82"/>
      <c r="C29" s="3" t="s">
        <v>21</v>
      </c>
      <c r="D29" s="3" t="s">
        <v>104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>
        <v>6</v>
      </c>
      <c r="T29" s="146">
        <v>5</v>
      </c>
      <c r="U29" s="146"/>
    </row>
    <row r="30" spans="1:21">
      <c r="A30" s="3"/>
      <c r="B30" s="82"/>
      <c r="C30" s="3" t="s">
        <v>22</v>
      </c>
      <c r="D30" s="3" t="s">
        <v>105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>
        <v>4</v>
      </c>
      <c r="T30" s="146">
        <v>1</v>
      </c>
      <c r="U30" s="146"/>
    </row>
    <row r="31" spans="1:21">
      <c r="A31" s="3"/>
      <c r="B31" s="82"/>
      <c r="C31" s="3" t="s">
        <v>23</v>
      </c>
      <c r="D31" s="3" t="s">
        <v>106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>
        <v>1</v>
      </c>
      <c r="T31" s="146"/>
      <c r="U31" s="146"/>
    </row>
    <row r="32" spans="1:21">
      <c r="A32" s="3"/>
      <c r="B32" s="82"/>
      <c r="C32" s="3" t="s">
        <v>10</v>
      </c>
      <c r="D32" s="3" t="s">
        <v>107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>
        <v>1</v>
      </c>
      <c r="Q32" s="146"/>
      <c r="R32" s="146"/>
      <c r="S32" s="146"/>
      <c r="T32" s="146"/>
      <c r="U32" s="146"/>
    </row>
    <row r="33" spans="1:21">
      <c r="A33" s="3"/>
      <c r="B33" s="82"/>
      <c r="C33" s="3" t="s">
        <v>229</v>
      </c>
      <c r="D33" s="3" t="s">
        <v>24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</row>
    <row r="34" spans="1:21">
      <c r="A34" s="3"/>
      <c r="B34" s="82"/>
      <c r="C34" s="3" t="s">
        <v>230</v>
      </c>
      <c r="D34" s="3" t="s">
        <v>25</v>
      </c>
      <c r="E34" s="146"/>
      <c r="F34" s="146"/>
      <c r="G34" s="146"/>
      <c r="H34" s="146"/>
      <c r="I34" s="146"/>
      <c r="J34" s="146">
        <v>1</v>
      </c>
      <c r="K34" s="146"/>
      <c r="L34" s="146"/>
      <c r="M34" s="146"/>
      <c r="N34" s="146"/>
      <c r="O34" s="146"/>
      <c r="P34" s="146"/>
      <c r="Q34" s="146"/>
      <c r="R34" s="146"/>
      <c r="S34" s="146">
        <v>8</v>
      </c>
      <c r="T34" s="146">
        <v>1</v>
      </c>
      <c r="U34" s="146"/>
    </row>
    <row r="35" spans="1:21">
      <c r="A35" s="3"/>
      <c r="B35" s="82"/>
      <c r="C35" s="3" t="s">
        <v>231</v>
      </c>
      <c r="D35" s="3" t="s">
        <v>26</v>
      </c>
      <c r="E35" s="146"/>
      <c r="F35" s="146"/>
      <c r="G35" s="146"/>
      <c r="H35" s="146"/>
      <c r="I35" s="146">
        <v>1</v>
      </c>
      <c r="J35" s="146">
        <v>2</v>
      </c>
      <c r="K35" s="146"/>
      <c r="L35" s="146">
        <v>1</v>
      </c>
      <c r="M35" s="146">
        <v>2</v>
      </c>
      <c r="N35" s="146"/>
      <c r="O35" s="146"/>
      <c r="P35" s="146"/>
      <c r="Q35" s="146">
        <v>3</v>
      </c>
      <c r="R35" s="146"/>
      <c r="S35" s="146">
        <v>31</v>
      </c>
      <c r="T35" s="146">
        <v>41</v>
      </c>
      <c r="U35" s="146"/>
    </row>
    <row r="36" spans="1:21">
      <c r="A36" s="3"/>
      <c r="B36" s="82"/>
      <c r="C36" s="3" t="s">
        <v>232</v>
      </c>
      <c r="D36" s="3" t="s">
        <v>27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>
        <v>2</v>
      </c>
      <c r="T36" s="146"/>
      <c r="U36" s="146"/>
    </row>
    <row r="37" spans="1:21">
      <c r="A37" s="3"/>
      <c r="B37" s="82"/>
      <c r="C37" s="3" t="s">
        <v>233</v>
      </c>
      <c r="D37" s="3" t="s">
        <v>108</v>
      </c>
      <c r="E37" s="146"/>
      <c r="F37" s="146"/>
      <c r="G37" s="146"/>
      <c r="H37" s="146"/>
      <c r="I37" s="146"/>
      <c r="J37" s="146">
        <v>1</v>
      </c>
      <c r="K37" s="146"/>
      <c r="L37" s="146"/>
      <c r="M37" s="146">
        <v>4</v>
      </c>
      <c r="N37" s="146"/>
      <c r="O37" s="146"/>
      <c r="P37" s="146"/>
      <c r="Q37" s="146"/>
      <c r="R37" s="146"/>
      <c r="S37" s="146">
        <v>4</v>
      </c>
      <c r="T37" s="146"/>
      <c r="U37" s="146"/>
    </row>
    <row r="38" spans="1:21">
      <c r="D38" s="129" t="s">
        <v>329</v>
      </c>
      <c r="E38" s="10">
        <f>SUM(E12:E37)</f>
        <v>1</v>
      </c>
      <c r="F38" s="10">
        <f t="shared" ref="F38:U38" si="0">SUM(F12:F37)</f>
        <v>0</v>
      </c>
      <c r="G38" s="10">
        <f t="shared" si="0"/>
        <v>0</v>
      </c>
      <c r="H38" s="10">
        <f t="shared" si="0"/>
        <v>2</v>
      </c>
      <c r="I38" s="10">
        <f t="shared" si="0"/>
        <v>1</v>
      </c>
      <c r="J38" s="10">
        <f t="shared" si="0"/>
        <v>16</v>
      </c>
      <c r="K38" s="10">
        <f t="shared" si="0"/>
        <v>0</v>
      </c>
      <c r="L38" s="10">
        <f t="shared" si="0"/>
        <v>1</v>
      </c>
      <c r="M38" s="10">
        <f t="shared" si="0"/>
        <v>25</v>
      </c>
      <c r="N38" s="10">
        <f t="shared" si="0"/>
        <v>2</v>
      </c>
      <c r="O38" s="10">
        <f t="shared" si="0"/>
        <v>0</v>
      </c>
      <c r="P38" s="10">
        <f t="shared" si="0"/>
        <v>1</v>
      </c>
      <c r="Q38" s="10">
        <f t="shared" si="0"/>
        <v>4</v>
      </c>
      <c r="R38" s="10">
        <f t="shared" si="0"/>
        <v>0</v>
      </c>
      <c r="S38" s="10">
        <f t="shared" si="0"/>
        <v>94</v>
      </c>
      <c r="T38" s="10">
        <f t="shared" si="0"/>
        <v>100</v>
      </c>
      <c r="U38" s="10">
        <f t="shared" si="0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37"/>
  <sheetViews>
    <sheetView topLeftCell="D1" zoomScale="75" zoomScaleNormal="75" workbookViewId="0">
      <pane xSplit="2" ySplit="10" topLeftCell="F20" activePane="bottomRight" state="frozen"/>
      <selection activeCell="D1" sqref="D1"/>
      <selection pane="topRight" activeCell="F1" sqref="F1"/>
      <selection pane="bottomLeft" activeCell="D3" sqref="D3"/>
      <selection pane="bottomRight" activeCell="I41" sqref="I41"/>
    </sheetView>
  </sheetViews>
  <sheetFormatPr defaultRowHeight="15"/>
  <cols>
    <col min="1" max="1" width="7.140625" style="6" hidden="1" customWidth="1"/>
    <col min="2" max="2" width="21.42578125" style="6" hidden="1" customWidth="1"/>
    <col min="3" max="3" width="75.5703125" style="6" hidden="1" customWidth="1"/>
    <col min="4" max="4" width="12.140625" style="6" customWidth="1"/>
    <col min="5" max="5" width="24" style="6" customWidth="1"/>
    <col min="6" max="16384" width="9.140625" style="6"/>
  </cols>
  <sheetData>
    <row r="1" spans="1:25">
      <c r="E1" s="39" t="s">
        <v>261</v>
      </c>
    </row>
    <row r="2" spans="1:25">
      <c r="E2" s="39" t="s">
        <v>335</v>
      </c>
    </row>
    <row r="3" spans="1:25">
      <c r="E3" s="6" t="s">
        <v>186</v>
      </c>
    </row>
    <row r="4" spans="1:25">
      <c r="E4" s="6" t="s">
        <v>188</v>
      </c>
    </row>
    <row r="5" spans="1:25">
      <c r="E5" s="6" t="s">
        <v>190</v>
      </c>
    </row>
    <row r="6" spans="1:25">
      <c r="E6" s="6" t="s">
        <v>192</v>
      </c>
    </row>
    <row r="7" spans="1:25">
      <c r="E7" s="39" t="s">
        <v>206</v>
      </c>
    </row>
    <row r="9" spans="1:25">
      <c r="B9" s="123" t="s">
        <v>177</v>
      </c>
      <c r="C9" s="123"/>
      <c r="D9" s="123"/>
      <c r="E9" s="123"/>
      <c r="F9" s="124" t="s">
        <v>2</v>
      </c>
      <c r="G9" s="124" t="s">
        <v>2</v>
      </c>
      <c r="H9" s="124" t="s">
        <v>2</v>
      </c>
      <c r="I9" s="124" t="s">
        <v>2</v>
      </c>
      <c r="J9" s="124" t="s">
        <v>2</v>
      </c>
      <c r="K9" s="124" t="s">
        <v>2</v>
      </c>
      <c r="L9" s="124" t="s">
        <v>2</v>
      </c>
      <c r="M9" s="124" t="s">
        <v>2</v>
      </c>
      <c r="N9" s="124" t="s">
        <v>2</v>
      </c>
      <c r="O9" s="124" t="s">
        <v>2</v>
      </c>
      <c r="P9" s="124" t="s">
        <v>2</v>
      </c>
      <c r="Q9" s="124" t="s">
        <v>2</v>
      </c>
      <c r="R9" s="124" t="s">
        <v>2</v>
      </c>
      <c r="S9" s="124" t="s">
        <v>2</v>
      </c>
      <c r="T9" s="124" t="s">
        <v>2</v>
      </c>
      <c r="U9" s="124" t="s">
        <v>2</v>
      </c>
      <c r="V9" s="124" t="s">
        <v>2</v>
      </c>
      <c r="W9" s="15" t="s">
        <v>28</v>
      </c>
      <c r="X9" s="15"/>
      <c r="Y9" s="15"/>
    </row>
    <row r="10" spans="1:25">
      <c r="B10" s="123" t="s">
        <v>179</v>
      </c>
      <c r="C10" s="91" t="s">
        <v>180</v>
      </c>
      <c r="D10" s="123" t="s">
        <v>226</v>
      </c>
      <c r="E10" s="123" t="s">
        <v>227</v>
      </c>
      <c r="F10" s="124" t="s">
        <v>312</v>
      </c>
      <c r="G10" s="124" t="s">
        <v>313</v>
      </c>
      <c r="H10" s="124" t="s">
        <v>314</v>
      </c>
      <c r="I10" s="124" t="s">
        <v>315</v>
      </c>
      <c r="J10" s="124" t="s">
        <v>316</v>
      </c>
      <c r="K10" s="124" t="s">
        <v>317</v>
      </c>
      <c r="L10" s="124" t="s">
        <v>318</v>
      </c>
      <c r="M10" s="124" t="s">
        <v>319</v>
      </c>
      <c r="N10" s="124" t="s">
        <v>320</v>
      </c>
      <c r="O10" s="124" t="s">
        <v>321</v>
      </c>
      <c r="P10" s="124" t="s">
        <v>322</v>
      </c>
      <c r="Q10" s="124" t="s">
        <v>323</v>
      </c>
      <c r="R10" s="124" t="s">
        <v>324</v>
      </c>
      <c r="S10" s="124" t="s">
        <v>325</v>
      </c>
      <c r="T10" s="124" t="s">
        <v>326</v>
      </c>
      <c r="U10" s="124" t="s">
        <v>327</v>
      </c>
      <c r="V10" s="124" t="s">
        <v>328</v>
      </c>
      <c r="W10" s="18" t="s">
        <v>1024</v>
      </c>
      <c r="X10" s="18" t="s">
        <v>1025</v>
      </c>
      <c r="Y10" s="18" t="s">
        <v>1027</v>
      </c>
    </row>
    <row r="11" spans="1:25" s="147" customFormat="1">
      <c r="A11" s="147">
        <v>1</v>
      </c>
      <c r="B11" s="148" t="s">
        <v>185</v>
      </c>
      <c r="C11" s="149" t="s">
        <v>186</v>
      </c>
      <c r="D11" s="150" t="s">
        <v>82</v>
      </c>
      <c r="E11" s="150" t="s">
        <v>3</v>
      </c>
      <c r="F11" s="128">
        <v>152</v>
      </c>
      <c r="G11" s="128">
        <v>21</v>
      </c>
      <c r="H11" s="128">
        <v>6</v>
      </c>
      <c r="I11" s="151">
        <v>113</v>
      </c>
      <c r="J11" s="151">
        <v>18</v>
      </c>
      <c r="K11" s="151">
        <v>69</v>
      </c>
      <c r="L11" s="128">
        <v>87</v>
      </c>
      <c r="M11" s="128">
        <v>57</v>
      </c>
      <c r="N11" s="151">
        <v>376</v>
      </c>
      <c r="O11" s="151">
        <v>2</v>
      </c>
      <c r="P11" s="151">
        <v>12</v>
      </c>
      <c r="Q11" s="151">
        <v>13</v>
      </c>
      <c r="R11" s="151">
        <v>55</v>
      </c>
      <c r="S11" s="151">
        <v>0</v>
      </c>
      <c r="T11" s="151">
        <v>29</v>
      </c>
      <c r="U11" s="151">
        <v>24</v>
      </c>
      <c r="V11" s="128"/>
      <c r="W11" s="15">
        <f>SUM(F11:V11)</f>
        <v>1034</v>
      </c>
      <c r="X11" s="3">
        <v>21921</v>
      </c>
      <c r="Y11" s="86">
        <f>SUM(W11/X11*1000)</f>
        <v>47.169380958897861</v>
      </c>
    </row>
    <row r="12" spans="1:25">
      <c r="A12" s="6">
        <v>2</v>
      </c>
      <c r="B12" s="11"/>
      <c r="C12" s="152"/>
      <c r="D12" s="3" t="s">
        <v>4</v>
      </c>
      <c r="E12" s="3" t="s">
        <v>88</v>
      </c>
      <c r="F12" s="146">
        <v>435</v>
      </c>
      <c r="G12" s="146">
        <v>7</v>
      </c>
      <c r="H12" s="146">
        <v>2</v>
      </c>
      <c r="I12" s="10">
        <v>420</v>
      </c>
      <c r="J12" s="10">
        <v>34</v>
      </c>
      <c r="K12" s="10">
        <v>129</v>
      </c>
      <c r="L12" s="146">
        <v>396</v>
      </c>
      <c r="M12" s="146">
        <v>68</v>
      </c>
      <c r="N12" s="10">
        <v>564</v>
      </c>
      <c r="O12" s="10">
        <v>3</v>
      </c>
      <c r="P12" s="10">
        <v>5</v>
      </c>
      <c r="Q12" s="10">
        <v>15</v>
      </c>
      <c r="R12" s="10">
        <v>76</v>
      </c>
      <c r="S12" s="10">
        <v>4</v>
      </c>
      <c r="T12" s="10">
        <v>74</v>
      </c>
      <c r="U12" s="10">
        <v>85</v>
      </c>
      <c r="V12" s="146">
        <v>2</v>
      </c>
      <c r="W12" s="15">
        <f t="shared" ref="W12:W37" si="0">SUM(F12:V12)</f>
        <v>2319</v>
      </c>
      <c r="X12" s="3">
        <v>65956</v>
      </c>
      <c r="Y12" s="86">
        <f t="shared" ref="Y12:Y35" si="1">SUM(W12/X12*1000)</f>
        <v>35.159803505367215</v>
      </c>
    </row>
    <row r="13" spans="1:25">
      <c r="A13" s="6">
        <v>3</v>
      </c>
      <c r="B13" s="11"/>
      <c r="C13" s="152"/>
      <c r="D13" s="3" t="s">
        <v>5</v>
      </c>
      <c r="E13" s="3" t="s">
        <v>89</v>
      </c>
      <c r="F13" s="146">
        <v>263</v>
      </c>
      <c r="G13" s="146">
        <v>21</v>
      </c>
      <c r="H13" s="146">
        <v>22</v>
      </c>
      <c r="I13" s="10">
        <v>375</v>
      </c>
      <c r="J13" s="10">
        <v>54</v>
      </c>
      <c r="K13" s="10">
        <v>79</v>
      </c>
      <c r="L13" s="146">
        <v>115</v>
      </c>
      <c r="M13" s="146">
        <v>11</v>
      </c>
      <c r="N13" s="10">
        <v>969</v>
      </c>
      <c r="O13" s="10">
        <v>7</v>
      </c>
      <c r="P13" s="10">
        <v>7</v>
      </c>
      <c r="Q13" s="10">
        <v>62</v>
      </c>
      <c r="R13" s="10">
        <v>179</v>
      </c>
      <c r="S13" s="10">
        <v>4</v>
      </c>
      <c r="T13" s="10">
        <v>135</v>
      </c>
      <c r="U13" s="10">
        <v>38</v>
      </c>
      <c r="V13" s="146"/>
      <c r="W13" s="15">
        <f t="shared" si="0"/>
        <v>2341</v>
      </c>
      <c r="X13" s="3">
        <v>135376</v>
      </c>
      <c r="Y13" s="86">
        <f t="shared" si="1"/>
        <v>17.292577709490605</v>
      </c>
    </row>
    <row r="14" spans="1:25">
      <c r="A14" s="6">
        <v>4</v>
      </c>
      <c r="B14" s="11"/>
      <c r="C14" s="152"/>
      <c r="D14" s="3" t="s">
        <v>6</v>
      </c>
      <c r="E14" s="3" t="s">
        <v>90</v>
      </c>
      <c r="F14" s="146">
        <v>926</v>
      </c>
      <c r="G14" s="146">
        <v>61</v>
      </c>
      <c r="H14" s="146">
        <v>13</v>
      </c>
      <c r="I14" s="10">
        <v>475</v>
      </c>
      <c r="J14" s="10">
        <v>106</v>
      </c>
      <c r="K14" s="10">
        <v>353</v>
      </c>
      <c r="L14" s="146">
        <v>657</v>
      </c>
      <c r="M14" s="146">
        <v>229</v>
      </c>
      <c r="N14" s="10">
        <v>1324</v>
      </c>
      <c r="O14" s="10">
        <v>5</v>
      </c>
      <c r="P14" s="10">
        <v>4</v>
      </c>
      <c r="Q14" s="10">
        <v>53</v>
      </c>
      <c r="R14" s="10">
        <v>185</v>
      </c>
      <c r="S14" s="10">
        <v>4</v>
      </c>
      <c r="T14" s="10">
        <v>207</v>
      </c>
      <c r="U14" s="10">
        <v>109</v>
      </c>
      <c r="V14" s="146">
        <v>2</v>
      </c>
      <c r="W14" s="15">
        <f t="shared" si="0"/>
        <v>4713</v>
      </c>
      <c r="X14" s="3">
        <v>121186</v>
      </c>
      <c r="Y14" s="86">
        <f t="shared" si="1"/>
        <v>38.890630930965628</v>
      </c>
    </row>
    <row r="15" spans="1:25">
      <c r="A15" s="6">
        <v>5</v>
      </c>
      <c r="B15" s="11"/>
      <c r="C15" s="152"/>
      <c r="D15" s="3" t="s">
        <v>7</v>
      </c>
      <c r="E15" s="3" t="s">
        <v>91</v>
      </c>
      <c r="F15" s="146">
        <v>665</v>
      </c>
      <c r="G15" s="146">
        <v>79</v>
      </c>
      <c r="H15" s="146">
        <v>11</v>
      </c>
      <c r="I15" s="10">
        <v>480</v>
      </c>
      <c r="J15" s="10">
        <v>86</v>
      </c>
      <c r="K15" s="10">
        <v>142</v>
      </c>
      <c r="L15" s="146">
        <v>495</v>
      </c>
      <c r="M15" s="146">
        <v>93</v>
      </c>
      <c r="N15" s="10">
        <v>1111</v>
      </c>
      <c r="O15" s="10">
        <v>8</v>
      </c>
      <c r="P15" s="10">
        <v>8</v>
      </c>
      <c r="Q15" s="10">
        <v>44</v>
      </c>
      <c r="R15" s="10">
        <v>242</v>
      </c>
      <c r="S15" s="10">
        <v>4</v>
      </c>
      <c r="T15" s="10">
        <v>92</v>
      </c>
      <c r="U15" s="10">
        <v>135</v>
      </c>
      <c r="V15" s="146">
        <v>4</v>
      </c>
      <c r="W15" s="15">
        <f t="shared" si="0"/>
        <v>3699</v>
      </c>
      <c r="X15" s="3">
        <v>114292</v>
      </c>
      <c r="Y15" s="86">
        <f t="shared" si="1"/>
        <v>32.364469954152518</v>
      </c>
    </row>
    <row r="16" spans="1:25">
      <c r="A16" s="6">
        <v>6</v>
      </c>
      <c r="B16" s="11"/>
      <c r="C16" s="152"/>
      <c r="D16" s="3" t="s">
        <v>8</v>
      </c>
      <c r="E16" s="3" t="s">
        <v>92</v>
      </c>
      <c r="F16" s="146">
        <v>397</v>
      </c>
      <c r="G16" s="146">
        <v>9</v>
      </c>
      <c r="H16" s="146">
        <v>2</v>
      </c>
      <c r="I16" s="10">
        <v>278</v>
      </c>
      <c r="J16" s="10">
        <v>43</v>
      </c>
      <c r="K16" s="10">
        <v>196</v>
      </c>
      <c r="L16" s="146">
        <v>239</v>
      </c>
      <c r="M16" s="146">
        <v>13</v>
      </c>
      <c r="N16" s="10">
        <v>598</v>
      </c>
      <c r="O16" s="10">
        <v>4</v>
      </c>
      <c r="P16" s="10">
        <v>3</v>
      </c>
      <c r="Q16" s="10">
        <v>49</v>
      </c>
      <c r="R16" s="10">
        <v>131</v>
      </c>
      <c r="S16" s="10">
        <v>0</v>
      </c>
      <c r="T16" s="10">
        <v>57</v>
      </c>
      <c r="U16" s="10">
        <v>71</v>
      </c>
      <c r="V16" s="146">
        <v>3</v>
      </c>
      <c r="W16" s="15">
        <f t="shared" si="0"/>
        <v>2093</v>
      </c>
      <c r="X16" s="3">
        <v>62439</v>
      </c>
      <c r="Y16" s="86">
        <f t="shared" si="1"/>
        <v>33.520716219029772</v>
      </c>
    </row>
    <row r="17" spans="1:25">
      <c r="A17" s="6">
        <v>7</v>
      </c>
      <c r="B17" s="11"/>
      <c r="C17" s="152"/>
      <c r="D17" s="3" t="s">
        <v>9</v>
      </c>
      <c r="E17" s="3" t="s">
        <v>93</v>
      </c>
      <c r="F17" s="146">
        <v>659</v>
      </c>
      <c r="G17" s="146">
        <v>26</v>
      </c>
      <c r="H17" s="146">
        <v>6</v>
      </c>
      <c r="I17" s="10">
        <v>319</v>
      </c>
      <c r="J17" s="10">
        <v>149</v>
      </c>
      <c r="K17" s="10">
        <v>196</v>
      </c>
      <c r="L17" s="146">
        <v>356</v>
      </c>
      <c r="M17" s="146">
        <v>331</v>
      </c>
      <c r="N17" s="10">
        <v>1805</v>
      </c>
      <c r="O17" s="10">
        <v>12</v>
      </c>
      <c r="P17" s="10">
        <v>2</v>
      </c>
      <c r="Q17" s="10">
        <v>103</v>
      </c>
      <c r="R17" s="10">
        <v>237</v>
      </c>
      <c r="S17" s="10">
        <v>3</v>
      </c>
      <c r="T17" s="10">
        <v>103</v>
      </c>
      <c r="U17" s="10">
        <v>119</v>
      </c>
      <c r="V17" s="146">
        <v>33</v>
      </c>
      <c r="W17" s="15">
        <f t="shared" si="0"/>
        <v>4459</v>
      </c>
      <c r="X17" s="3">
        <v>112378</v>
      </c>
      <c r="Y17" s="86">
        <f t="shared" si="1"/>
        <v>39.678584776379722</v>
      </c>
    </row>
    <row r="18" spans="1:25">
      <c r="A18" s="6">
        <v>8</v>
      </c>
      <c r="B18" s="11"/>
      <c r="C18" s="152"/>
      <c r="D18" s="3" t="s">
        <v>11</v>
      </c>
      <c r="E18" s="3" t="s">
        <v>94</v>
      </c>
      <c r="F18" s="146">
        <v>371</v>
      </c>
      <c r="G18" s="146">
        <v>43</v>
      </c>
      <c r="H18" s="146">
        <v>22</v>
      </c>
      <c r="I18" s="10">
        <v>273</v>
      </c>
      <c r="J18" s="10">
        <v>36</v>
      </c>
      <c r="K18" s="10">
        <v>136</v>
      </c>
      <c r="L18" s="146">
        <v>398</v>
      </c>
      <c r="M18" s="146">
        <v>51</v>
      </c>
      <c r="N18" s="10">
        <v>716</v>
      </c>
      <c r="O18" s="10">
        <v>4</v>
      </c>
      <c r="P18" s="10">
        <v>5</v>
      </c>
      <c r="Q18" s="10">
        <v>30</v>
      </c>
      <c r="R18" s="10">
        <v>116</v>
      </c>
      <c r="S18" s="10">
        <v>2</v>
      </c>
      <c r="T18" s="10">
        <v>73</v>
      </c>
      <c r="U18" s="10">
        <v>37</v>
      </c>
      <c r="V18" s="146"/>
      <c r="W18" s="15">
        <f t="shared" si="0"/>
        <v>2313</v>
      </c>
      <c r="X18" s="3">
        <v>69582</v>
      </c>
      <c r="Y18" s="86">
        <f t="shared" si="1"/>
        <v>33.241355522980086</v>
      </c>
    </row>
    <row r="19" spans="1:25">
      <c r="A19" s="6">
        <v>9</v>
      </c>
      <c r="B19" s="11"/>
      <c r="C19" s="152"/>
      <c r="D19" s="3" t="s">
        <v>12</v>
      </c>
      <c r="E19" s="3" t="s">
        <v>95</v>
      </c>
      <c r="F19" s="146">
        <v>402</v>
      </c>
      <c r="G19" s="146">
        <v>26</v>
      </c>
      <c r="H19" s="146">
        <v>9</v>
      </c>
      <c r="I19" s="10">
        <v>170</v>
      </c>
      <c r="J19" s="10">
        <v>79</v>
      </c>
      <c r="K19" s="10">
        <v>130</v>
      </c>
      <c r="L19" s="146">
        <v>146</v>
      </c>
      <c r="M19" s="146">
        <v>84</v>
      </c>
      <c r="N19" s="10">
        <v>930</v>
      </c>
      <c r="O19" s="10">
        <v>2</v>
      </c>
      <c r="P19" s="10">
        <v>3</v>
      </c>
      <c r="Q19" s="10">
        <v>31</v>
      </c>
      <c r="R19" s="10">
        <v>91</v>
      </c>
      <c r="S19" s="10">
        <v>10</v>
      </c>
      <c r="T19" s="10">
        <v>98</v>
      </c>
      <c r="U19" s="10">
        <v>132</v>
      </c>
      <c r="V19" s="146"/>
      <c r="W19" s="15">
        <f t="shared" si="0"/>
        <v>2343</v>
      </c>
      <c r="X19" s="3">
        <v>56234</v>
      </c>
      <c r="Y19" s="86">
        <f t="shared" si="1"/>
        <v>41.665184763666112</v>
      </c>
    </row>
    <row r="20" spans="1:25">
      <c r="A20" s="6">
        <v>10</v>
      </c>
      <c r="B20" s="11"/>
      <c r="C20" s="152"/>
      <c r="D20" s="3" t="s">
        <v>13</v>
      </c>
      <c r="E20" s="3" t="s">
        <v>96</v>
      </c>
      <c r="F20" s="146">
        <v>821</v>
      </c>
      <c r="G20" s="146">
        <v>36</v>
      </c>
      <c r="H20" s="146">
        <v>9</v>
      </c>
      <c r="I20" s="10">
        <v>405</v>
      </c>
      <c r="J20" s="10">
        <v>66</v>
      </c>
      <c r="K20" s="10">
        <v>582</v>
      </c>
      <c r="L20" s="146">
        <v>592</v>
      </c>
      <c r="M20" s="146">
        <v>99</v>
      </c>
      <c r="N20" s="10">
        <v>1411</v>
      </c>
      <c r="O20" s="10">
        <v>18</v>
      </c>
      <c r="P20" s="10">
        <v>13</v>
      </c>
      <c r="Q20" s="10">
        <v>80</v>
      </c>
      <c r="R20" s="10">
        <v>168</v>
      </c>
      <c r="S20" s="10">
        <v>20</v>
      </c>
      <c r="T20" s="10">
        <v>149</v>
      </c>
      <c r="U20" s="10">
        <v>321</v>
      </c>
      <c r="V20" s="146"/>
      <c r="W20" s="324">
        <f t="shared" si="0"/>
        <v>4790</v>
      </c>
      <c r="X20" s="3">
        <v>80555</v>
      </c>
      <c r="Y20" s="86">
        <f t="shared" si="1"/>
        <v>59.462479051579663</v>
      </c>
    </row>
    <row r="21" spans="1:25">
      <c r="A21" s="6">
        <v>11</v>
      </c>
      <c r="B21" s="11"/>
      <c r="C21" s="152"/>
      <c r="D21" s="3" t="s">
        <v>14</v>
      </c>
      <c r="E21" s="3" t="s">
        <v>97</v>
      </c>
      <c r="F21" s="146">
        <v>667</v>
      </c>
      <c r="G21" s="146">
        <v>96</v>
      </c>
      <c r="H21" s="146">
        <v>11</v>
      </c>
      <c r="I21" s="10">
        <v>607</v>
      </c>
      <c r="J21" s="10">
        <v>81</v>
      </c>
      <c r="K21" s="10">
        <v>589</v>
      </c>
      <c r="L21" s="146">
        <v>932</v>
      </c>
      <c r="M21" s="146">
        <v>78</v>
      </c>
      <c r="N21" s="10">
        <v>1060</v>
      </c>
      <c r="O21" s="10">
        <v>5</v>
      </c>
      <c r="P21" s="10">
        <v>29</v>
      </c>
      <c r="Q21" s="10">
        <v>47</v>
      </c>
      <c r="R21" s="10">
        <v>181</v>
      </c>
      <c r="S21" s="10">
        <v>6</v>
      </c>
      <c r="T21" s="10">
        <v>220</v>
      </c>
      <c r="U21" s="10">
        <v>117</v>
      </c>
      <c r="V21" s="146">
        <v>19</v>
      </c>
      <c r="W21" s="324">
        <f t="shared" si="0"/>
        <v>4745</v>
      </c>
      <c r="X21" s="3">
        <v>136343</v>
      </c>
      <c r="Y21" s="86">
        <f t="shared" si="1"/>
        <v>34.801933359248366</v>
      </c>
    </row>
    <row r="22" spans="1:25">
      <c r="A22" s="6">
        <v>12</v>
      </c>
      <c r="B22" s="11"/>
      <c r="C22" s="152"/>
      <c r="D22" s="3" t="s">
        <v>15</v>
      </c>
      <c r="E22" s="3" t="s">
        <v>98</v>
      </c>
      <c r="F22" s="146">
        <v>229</v>
      </c>
      <c r="G22" s="146">
        <v>22</v>
      </c>
      <c r="H22" s="146">
        <v>3</v>
      </c>
      <c r="I22" s="10">
        <v>254</v>
      </c>
      <c r="J22" s="10">
        <v>52</v>
      </c>
      <c r="K22" s="10">
        <v>136</v>
      </c>
      <c r="L22" s="146">
        <v>471</v>
      </c>
      <c r="M22" s="146">
        <v>88</v>
      </c>
      <c r="N22" s="10">
        <v>453</v>
      </c>
      <c r="O22" s="10">
        <v>3</v>
      </c>
      <c r="P22" s="10">
        <v>5</v>
      </c>
      <c r="Q22" s="10">
        <v>18</v>
      </c>
      <c r="R22" s="10">
        <v>79</v>
      </c>
      <c r="S22" s="10">
        <v>1</v>
      </c>
      <c r="T22" s="10">
        <v>73</v>
      </c>
      <c r="U22" s="10">
        <v>29</v>
      </c>
      <c r="V22" s="146"/>
      <c r="W22" s="324">
        <f t="shared" si="0"/>
        <v>1916</v>
      </c>
      <c r="X22" s="3">
        <v>66844</v>
      </c>
      <c r="Y22" s="86">
        <f t="shared" si="1"/>
        <v>28.663754413260726</v>
      </c>
    </row>
    <row r="23" spans="1:25">
      <c r="A23" s="6">
        <v>13</v>
      </c>
      <c r="B23" s="11"/>
      <c r="C23" s="152"/>
      <c r="D23" s="3" t="s">
        <v>16</v>
      </c>
      <c r="E23" s="3" t="s">
        <v>99</v>
      </c>
      <c r="F23" s="146">
        <v>403</v>
      </c>
      <c r="G23" s="146">
        <v>41</v>
      </c>
      <c r="H23" s="146">
        <v>5</v>
      </c>
      <c r="I23" s="10">
        <v>288</v>
      </c>
      <c r="J23" s="10">
        <v>59</v>
      </c>
      <c r="K23" s="10">
        <v>312</v>
      </c>
      <c r="L23" s="146">
        <v>193</v>
      </c>
      <c r="M23" s="146">
        <v>20</v>
      </c>
      <c r="N23" s="10">
        <v>929</v>
      </c>
      <c r="O23" s="10">
        <v>0</v>
      </c>
      <c r="P23" s="10">
        <v>1</v>
      </c>
      <c r="Q23" s="10">
        <v>29</v>
      </c>
      <c r="R23" s="10">
        <v>221</v>
      </c>
      <c r="S23" s="10">
        <v>4</v>
      </c>
      <c r="T23" s="10">
        <v>97</v>
      </c>
      <c r="U23" s="10">
        <v>101</v>
      </c>
      <c r="V23" s="146">
        <v>2</v>
      </c>
      <c r="W23" s="324">
        <f t="shared" si="0"/>
        <v>2705</v>
      </c>
      <c r="X23" s="3">
        <v>74363</v>
      </c>
      <c r="Y23" s="86">
        <f t="shared" si="1"/>
        <v>36.375616906257143</v>
      </c>
    </row>
    <row r="24" spans="1:25">
      <c r="A24" s="6">
        <v>14</v>
      </c>
      <c r="B24" s="11"/>
      <c r="C24" s="152"/>
      <c r="D24" s="3" t="s">
        <v>17</v>
      </c>
      <c r="E24" s="3" t="s">
        <v>100</v>
      </c>
      <c r="F24" s="146">
        <v>1015</v>
      </c>
      <c r="G24" s="146">
        <v>31</v>
      </c>
      <c r="H24" s="146">
        <v>11</v>
      </c>
      <c r="I24" s="10">
        <v>340</v>
      </c>
      <c r="J24" s="10">
        <v>53</v>
      </c>
      <c r="K24" s="10">
        <v>283</v>
      </c>
      <c r="L24" s="146">
        <v>409</v>
      </c>
      <c r="M24" s="146">
        <v>176</v>
      </c>
      <c r="N24" s="10">
        <v>918</v>
      </c>
      <c r="O24" s="10">
        <v>10</v>
      </c>
      <c r="P24" s="10">
        <v>3</v>
      </c>
      <c r="Q24" s="10">
        <v>44</v>
      </c>
      <c r="R24" s="10">
        <v>139</v>
      </c>
      <c r="S24" s="10">
        <v>3</v>
      </c>
      <c r="T24" s="10">
        <v>151</v>
      </c>
      <c r="U24" s="10">
        <v>118</v>
      </c>
      <c r="V24" s="146">
        <v>1</v>
      </c>
      <c r="W24" s="324">
        <f t="shared" si="0"/>
        <v>3705</v>
      </c>
      <c r="X24" s="3">
        <v>78617</v>
      </c>
      <c r="Y24" s="86">
        <f t="shared" si="1"/>
        <v>47.127211671775825</v>
      </c>
    </row>
    <row r="25" spans="1:25">
      <c r="A25" s="6">
        <v>15</v>
      </c>
      <c r="B25" s="11"/>
      <c r="C25" s="152"/>
      <c r="D25" s="3" t="s">
        <v>18</v>
      </c>
      <c r="E25" s="3" t="s">
        <v>101</v>
      </c>
      <c r="F25" s="146">
        <v>489</v>
      </c>
      <c r="G25" s="146">
        <v>41</v>
      </c>
      <c r="H25" s="146">
        <v>13</v>
      </c>
      <c r="I25" s="10">
        <v>340</v>
      </c>
      <c r="J25" s="10">
        <v>55</v>
      </c>
      <c r="K25" s="10">
        <v>673</v>
      </c>
      <c r="L25" s="146">
        <v>308</v>
      </c>
      <c r="M25" s="146">
        <v>38</v>
      </c>
      <c r="N25" s="10">
        <v>934</v>
      </c>
      <c r="O25" s="10">
        <v>5</v>
      </c>
      <c r="P25" s="10">
        <v>8</v>
      </c>
      <c r="Q25" s="10">
        <v>59</v>
      </c>
      <c r="R25" s="10">
        <v>221</v>
      </c>
      <c r="S25" s="10">
        <v>2</v>
      </c>
      <c r="T25" s="10">
        <v>127</v>
      </c>
      <c r="U25" s="10">
        <v>100</v>
      </c>
      <c r="V25" s="146">
        <v>2</v>
      </c>
      <c r="W25" s="324">
        <f t="shared" si="0"/>
        <v>3415</v>
      </c>
      <c r="X25" s="3">
        <v>74042</v>
      </c>
      <c r="Y25" s="86">
        <f t="shared" si="1"/>
        <v>46.122471029955975</v>
      </c>
    </row>
    <row r="26" spans="1:25">
      <c r="A26" s="6">
        <v>16</v>
      </c>
      <c r="B26" s="11"/>
      <c r="C26" s="152"/>
      <c r="D26" s="3" t="s">
        <v>19</v>
      </c>
      <c r="E26" s="3" t="s">
        <v>102</v>
      </c>
      <c r="F26" s="146">
        <v>893</v>
      </c>
      <c r="G26" s="146">
        <v>51</v>
      </c>
      <c r="H26" s="146">
        <v>17</v>
      </c>
      <c r="I26" s="10">
        <v>583</v>
      </c>
      <c r="J26" s="10">
        <v>122</v>
      </c>
      <c r="K26" s="10">
        <v>1221</v>
      </c>
      <c r="L26" s="146">
        <v>878</v>
      </c>
      <c r="M26" s="146">
        <v>139</v>
      </c>
      <c r="N26" s="10">
        <v>2427</v>
      </c>
      <c r="O26" s="10">
        <v>27</v>
      </c>
      <c r="P26" s="10">
        <v>34</v>
      </c>
      <c r="Q26" s="10">
        <v>263</v>
      </c>
      <c r="R26" s="10">
        <v>355</v>
      </c>
      <c r="S26" s="10">
        <v>17</v>
      </c>
      <c r="T26" s="10">
        <v>316</v>
      </c>
      <c r="U26" s="10">
        <v>504</v>
      </c>
      <c r="V26" s="146">
        <v>8</v>
      </c>
      <c r="W26" s="324">
        <f t="shared" si="0"/>
        <v>7855</v>
      </c>
      <c r="X26" s="3">
        <v>168096</v>
      </c>
      <c r="Y26" s="86">
        <f t="shared" si="1"/>
        <v>46.729249952408146</v>
      </c>
    </row>
    <row r="27" spans="1:25">
      <c r="A27" s="6">
        <v>17</v>
      </c>
      <c r="B27" s="11"/>
      <c r="C27" s="152"/>
      <c r="D27" s="3" t="s">
        <v>20</v>
      </c>
      <c r="E27" s="3" t="s">
        <v>103</v>
      </c>
      <c r="F27" s="146">
        <v>458</v>
      </c>
      <c r="G27" s="146">
        <v>17</v>
      </c>
      <c r="H27" s="146">
        <v>7</v>
      </c>
      <c r="I27" s="10">
        <v>387</v>
      </c>
      <c r="J27" s="10">
        <v>95</v>
      </c>
      <c r="K27" s="10">
        <v>189</v>
      </c>
      <c r="L27" s="146">
        <v>331</v>
      </c>
      <c r="M27" s="146">
        <v>274</v>
      </c>
      <c r="N27" s="10">
        <v>1189</v>
      </c>
      <c r="O27" s="10">
        <v>6</v>
      </c>
      <c r="P27" s="10">
        <v>54</v>
      </c>
      <c r="Q27" s="10">
        <v>83</v>
      </c>
      <c r="R27" s="10">
        <v>167</v>
      </c>
      <c r="S27" s="10">
        <v>2</v>
      </c>
      <c r="T27" s="10">
        <v>125</v>
      </c>
      <c r="U27" s="10">
        <v>76</v>
      </c>
      <c r="V27" s="146">
        <v>2</v>
      </c>
      <c r="W27" s="324">
        <f t="shared" si="0"/>
        <v>3462</v>
      </c>
      <c r="X27" s="3">
        <v>95184</v>
      </c>
      <c r="Y27" s="86">
        <f t="shared" si="1"/>
        <v>36.371659102370145</v>
      </c>
    </row>
    <row r="28" spans="1:25">
      <c r="A28" s="6">
        <v>18</v>
      </c>
      <c r="B28" s="11"/>
      <c r="C28" s="152"/>
      <c r="D28" s="3" t="s">
        <v>21</v>
      </c>
      <c r="E28" s="3" t="s">
        <v>104</v>
      </c>
      <c r="F28" s="146">
        <v>328</v>
      </c>
      <c r="G28" s="146">
        <v>58</v>
      </c>
      <c r="H28" s="146">
        <v>15</v>
      </c>
      <c r="I28" s="10">
        <v>324</v>
      </c>
      <c r="J28" s="10">
        <v>108</v>
      </c>
      <c r="K28" s="10">
        <v>219</v>
      </c>
      <c r="L28" s="146">
        <v>520</v>
      </c>
      <c r="M28" s="146">
        <v>164</v>
      </c>
      <c r="N28" s="10">
        <v>1105</v>
      </c>
      <c r="O28" s="10">
        <v>4</v>
      </c>
      <c r="P28" s="10">
        <v>13</v>
      </c>
      <c r="Q28" s="10">
        <v>67</v>
      </c>
      <c r="R28" s="10">
        <v>180</v>
      </c>
      <c r="S28" s="10">
        <v>6</v>
      </c>
      <c r="T28" s="10">
        <v>256</v>
      </c>
      <c r="U28" s="10">
        <v>72</v>
      </c>
      <c r="V28" s="146">
        <v>1</v>
      </c>
      <c r="W28" s="324">
        <f t="shared" si="0"/>
        <v>3440</v>
      </c>
      <c r="X28" s="3">
        <v>107396</v>
      </c>
      <c r="Y28" s="86">
        <f t="shared" si="1"/>
        <v>32.030988118738129</v>
      </c>
    </row>
    <row r="29" spans="1:25">
      <c r="A29" s="6">
        <v>19</v>
      </c>
      <c r="B29" s="11"/>
      <c r="C29" s="152"/>
      <c r="D29" s="3" t="s">
        <v>22</v>
      </c>
      <c r="E29" s="3" t="s">
        <v>105</v>
      </c>
      <c r="F29" s="146">
        <v>269</v>
      </c>
      <c r="G29" s="146">
        <v>21</v>
      </c>
      <c r="H29" s="146">
        <v>2</v>
      </c>
      <c r="I29" s="10">
        <v>322</v>
      </c>
      <c r="J29" s="10">
        <v>40</v>
      </c>
      <c r="K29" s="10">
        <v>333</v>
      </c>
      <c r="L29" s="146">
        <v>399</v>
      </c>
      <c r="M29" s="146">
        <v>18</v>
      </c>
      <c r="N29" s="10">
        <v>721</v>
      </c>
      <c r="O29" s="10">
        <v>6</v>
      </c>
      <c r="P29" s="10">
        <v>4</v>
      </c>
      <c r="Q29" s="10">
        <v>46</v>
      </c>
      <c r="R29" s="10">
        <v>85</v>
      </c>
      <c r="S29" s="10">
        <v>7</v>
      </c>
      <c r="T29" s="10">
        <v>111</v>
      </c>
      <c r="U29" s="10">
        <v>102</v>
      </c>
      <c r="V29" s="146">
        <v>7</v>
      </c>
      <c r="W29" s="324">
        <f t="shared" si="0"/>
        <v>2493</v>
      </c>
      <c r="X29" s="3">
        <v>61717</v>
      </c>
      <c r="Y29" s="86">
        <f t="shared" si="1"/>
        <v>40.394056742874731</v>
      </c>
    </row>
    <row r="30" spans="1:25">
      <c r="A30" s="6">
        <v>20</v>
      </c>
      <c r="B30" s="11"/>
      <c r="C30" s="152"/>
      <c r="D30" s="3" t="s">
        <v>23</v>
      </c>
      <c r="E30" s="3" t="s">
        <v>106</v>
      </c>
      <c r="F30" s="146">
        <v>289</v>
      </c>
      <c r="G30" s="146">
        <v>21</v>
      </c>
      <c r="H30" s="146">
        <v>4</v>
      </c>
      <c r="I30" s="10">
        <v>181</v>
      </c>
      <c r="J30" s="10">
        <v>39</v>
      </c>
      <c r="K30" s="10">
        <v>140</v>
      </c>
      <c r="L30" s="146">
        <v>280</v>
      </c>
      <c r="M30" s="146">
        <v>22</v>
      </c>
      <c r="N30" s="10">
        <v>503</v>
      </c>
      <c r="O30" s="10">
        <v>2</v>
      </c>
      <c r="P30" s="10">
        <v>2</v>
      </c>
      <c r="Q30" s="10">
        <v>14</v>
      </c>
      <c r="R30" s="10">
        <v>123</v>
      </c>
      <c r="S30" s="10">
        <v>1</v>
      </c>
      <c r="T30" s="10">
        <v>71</v>
      </c>
      <c r="U30" s="10">
        <v>39</v>
      </c>
      <c r="V30" s="146">
        <v>21</v>
      </c>
      <c r="W30" s="324">
        <f t="shared" si="0"/>
        <v>1752</v>
      </c>
      <c r="X30" s="3">
        <v>53413</v>
      </c>
      <c r="Y30" s="86">
        <f t="shared" si="1"/>
        <v>32.801003501020354</v>
      </c>
    </row>
    <row r="31" spans="1:25">
      <c r="A31" s="6">
        <v>21</v>
      </c>
      <c r="B31" s="11"/>
      <c r="C31" s="152"/>
      <c r="D31" s="3" t="s">
        <v>10</v>
      </c>
      <c r="E31" s="3" t="s">
        <v>107</v>
      </c>
      <c r="F31" s="146">
        <v>175</v>
      </c>
      <c r="G31" s="146">
        <v>10</v>
      </c>
      <c r="H31" s="146">
        <v>8</v>
      </c>
      <c r="I31" s="10">
        <v>100</v>
      </c>
      <c r="J31" s="10">
        <v>26</v>
      </c>
      <c r="K31" s="10">
        <v>65</v>
      </c>
      <c r="L31" s="146">
        <v>120</v>
      </c>
      <c r="M31" s="146">
        <v>35</v>
      </c>
      <c r="N31" s="10">
        <v>487</v>
      </c>
      <c r="O31" s="10">
        <v>1</v>
      </c>
      <c r="P31" s="10">
        <v>3</v>
      </c>
      <c r="Q31" s="10">
        <v>7</v>
      </c>
      <c r="R31" s="10">
        <v>41</v>
      </c>
      <c r="S31" s="10">
        <v>1</v>
      </c>
      <c r="T31" s="10">
        <v>22</v>
      </c>
      <c r="U31" s="10">
        <v>56</v>
      </c>
      <c r="V31" s="146"/>
      <c r="W31" s="324">
        <f t="shared" si="0"/>
        <v>1157</v>
      </c>
      <c r="X31" s="3">
        <v>26664</v>
      </c>
      <c r="Y31" s="86">
        <f t="shared" si="1"/>
        <v>43.391839183918385</v>
      </c>
    </row>
    <row r="32" spans="1:25">
      <c r="A32" s="6">
        <v>22</v>
      </c>
      <c r="B32" s="11"/>
      <c r="C32" s="152"/>
      <c r="D32" s="3" t="s">
        <v>229</v>
      </c>
      <c r="E32" s="3" t="s">
        <v>24</v>
      </c>
      <c r="F32" s="146">
        <v>302</v>
      </c>
      <c r="G32" s="146">
        <v>12</v>
      </c>
      <c r="H32" s="146">
        <v>4</v>
      </c>
      <c r="I32" s="10">
        <v>154</v>
      </c>
      <c r="J32" s="10">
        <v>64</v>
      </c>
      <c r="K32" s="10">
        <v>90</v>
      </c>
      <c r="L32" s="146">
        <v>243</v>
      </c>
      <c r="M32" s="146">
        <v>178</v>
      </c>
      <c r="N32" s="10">
        <v>1056</v>
      </c>
      <c r="O32" s="10">
        <v>5</v>
      </c>
      <c r="P32" s="10">
        <v>3</v>
      </c>
      <c r="Q32" s="10">
        <v>73</v>
      </c>
      <c r="R32" s="10">
        <v>63</v>
      </c>
      <c r="S32" s="10">
        <v>3</v>
      </c>
      <c r="T32" s="10">
        <v>51</v>
      </c>
      <c r="U32" s="10">
        <v>46</v>
      </c>
      <c r="V32" s="146">
        <v>10</v>
      </c>
      <c r="W32" s="324">
        <f t="shared" si="0"/>
        <v>2357</v>
      </c>
      <c r="X32" s="3">
        <v>46478</v>
      </c>
      <c r="Y32" s="86">
        <f t="shared" si="1"/>
        <v>50.712164895219246</v>
      </c>
    </row>
    <row r="33" spans="1:25">
      <c r="A33" s="6">
        <v>23</v>
      </c>
      <c r="B33" s="11"/>
      <c r="C33" s="152"/>
      <c r="D33" s="3" t="s">
        <v>230</v>
      </c>
      <c r="E33" s="3" t="s">
        <v>25</v>
      </c>
      <c r="F33" s="146">
        <v>471</v>
      </c>
      <c r="G33" s="146">
        <v>48</v>
      </c>
      <c r="H33" s="146">
        <v>6</v>
      </c>
      <c r="I33" s="10">
        <v>378</v>
      </c>
      <c r="J33" s="10">
        <v>37</v>
      </c>
      <c r="K33" s="10">
        <v>501</v>
      </c>
      <c r="L33" s="146">
        <v>178</v>
      </c>
      <c r="M33" s="146">
        <v>29</v>
      </c>
      <c r="N33" s="10">
        <v>1066</v>
      </c>
      <c r="O33" s="10">
        <v>3</v>
      </c>
      <c r="P33" s="10">
        <v>4</v>
      </c>
      <c r="Q33" s="10">
        <v>57</v>
      </c>
      <c r="R33" s="10">
        <v>158</v>
      </c>
      <c r="S33" s="10">
        <v>3</v>
      </c>
      <c r="T33" s="10">
        <v>109</v>
      </c>
      <c r="U33" s="10">
        <v>119</v>
      </c>
      <c r="V33" s="146"/>
      <c r="W33" s="324">
        <f t="shared" si="0"/>
        <v>3167</v>
      </c>
      <c r="X33" s="3">
        <v>61973</v>
      </c>
      <c r="Y33" s="86">
        <f t="shared" si="1"/>
        <v>51.102899649847515</v>
      </c>
    </row>
    <row r="34" spans="1:25">
      <c r="A34" s="6">
        <v>24</v>
      </c>
      <c r="B34" s="11"/>
      <c r="C34" s="152"/>
      <c r="D34" s="3" t="s">
        <v>231</v>
      </c>
      <c r="E34" s="3" t="s">
        <v>26</v>
      </c>
      <c r="F34" s="146">
        <v>1326</v>
      </c>
      <c r="G34" s="146">
        <v>61</v>
      </c>
      <c r="H34" s="146">
        <v>40</v>
      </c>
      <c r="I34" s="10">
        <v>992</v>
      </c>
      <c r="J34" s="10">
        <v>166</v>
      </c>
      <c r="K34" s="10">
        <v>1756</v>
      </c>
      <c r="L34" s="146">
        <v>1143</v>
      </c>
      <c r="M34" s="146">
        <v>317</v>
      </c>
      <c r="N34" s="10">
        <v>3949</v>
      </c>
      <c r="O34" s="10">
        <v>28</v>
      </c>
      <c r="P34" s="10">
        <v>51</v>
      </c>
      <c r="Q34" s="10">
        <v>544</v>
      </c>
      <c r="R34" s="10">
        <v>302</v>
      </c>
      <c r="S34" s="10">
        <v>11</v>
      </c>
      <c r="T34" s="10">
        <v>412</v>
      </c>
      <c r="U34" s="10">
        <v>653</v>
      </c>
      <c r="V34" s="146">
        <v>12</v>
      </c>
      <c r="W34" s="324">
        <f t="shared" si="0"/>
        <v>11763</v>
      </c>
      <c r="X34" s="3">
        <v>189111</v>
      </c>
      <c r="Y34" s="86">
        <f t="shared" si="1"/>
        <v>62.201564160730996</v>
      </c>
    </row>
    <row r="35" spans="1:25">
      <c r="A35" s="6">
        <v>25</v>
      </c>
      <c r="B35" s="11"/>
      <c r="C35" s="152"/>
      <c r="D35" s="3" t="s">
        <v>232</v>
      </c>
      <c r="E35" s="3" t="s">
        <v>27</v>
      </c>
      <c r="F35" s="146">
        <v>229</v>
      </c>
      <c r="G35" s="146">
        <v>32</v>
      </c>
      <c r="H35" s="146">
        <v>9</v>
      </c>
      <c r="I35" s="10">
        <v>242</v>
      </c>
      <c r="J35" s="10">
        <v>29</v>
      </c>
      <c r="K35" s="10">
        <v>110</v>
      </c>
      <c r="L35" s="146">
        <v>284</v>
      </c>
      <c r="M35" s="146">
        <v>33</v>
      </c>
      <c r="N35" s="10">
        <v>570</v>
      </c>
      <c r="O35" s="10">
        <v>8</v>
      </c>
      <c r="P35" s="10">
        <v>12</v>
      </c>
      <c r="Q35" s="10">
        <v>25</v>
      </c>
      <c r="R35" s="10">
        <v>86</v>
      </c>
      <c r="S35" s="10">
        <v>1</v>
      </c>
      <c r="T35" s="10">
        <v>133</v>
      </c>
      <c r="U35" s="10">
        <v>49</v>
      </c>
      <c r="V35" s="146">
        <v>29</v>
      </c>
      <c r="W35" s="324">
        <f t="shared" si="0"/>
        <v>1881</v>
      </c>
      <c r="X35" s="3">
        <v>47527</v>
      </c>
      <c r="Y35" s="86">
        <f t="shared" si="1"/>
        <v>39.577503313905787</v>
      </c>
    </row>
    <row r="36" spans="1:25">
      <c r="A36" s="6">
        <v>26</v>
      </c>
      <c r="B36" s="11"/>
      <c r="C36" s="152"/>
      <c r="D36" s="3" t="s">
        <v>233</v>
      </c>
      <c r="E36" s="3" t="s">
        <v>108</v>
      </c>
      <c r="F36" s="146">
        <v>211</v>
      </c>
      <c r="G36" s="146">
        <v>43</v>
      </c>
      <c r="H36" s="146">
        <v>8</v>
      </c>
      <c r="I36" s="10">
        <v>173</v>
      </c>
      <c r="J36" s="10">
        <v>42</v>
      </c>
      <c r="K36" s="10">
        <v>194</v>
      </c>
      <c r="L36" s="146">
        <v>260</v>
      </c>
      <c r="M36" s="146">
        <v>43</v>
      </c>
      <c r="N36" s="10">
        <v>669</v>
      </c>
      <c r="O36" s="10">
        <v>29</v>
      </c>
      <c r="P36" s="10">
        <v>4</v>
      </c>
      <c r="Q36" s="10">
        <v>46</v>
      </c>
      <c r="R36" s="10">
        <v>78</v>
      </c>
      <c r="S36" s="10">
        <v>1</v>
      </c>
      <c r="T36" s="10">
        <v>174</v>
      </c>
      <c r="U36" s="10">
        <v>99</v>
      </c>
      <c r="V36" s="146">
        <v>21</v>
      </c>
      <c r="W36" s="324">
        <f t="shared" si="0"/>
        <v>2095</v>
      </c>
      <c r="X36" s="15"/>
      <c r="Y36" s="15"/>
    </row>
    <row r="37" spans="1:25">
      <c r="E37" s="129" t="s">
        <v>329</v>
      </c>
      <c r="F37" s="34">
        <f t="shared" ref="F37:U37" si="2">SUM(F11:F36)</f>
        <v>12845</v>
      </c>
      <c r="G37" s="34">
        <f t="shared" si="2"/>
        <v>934</v>
      </c>
      <c r="H37" s="34">
        <f t="shared" si="2"/>
        <v>265</v>
      </c>
      <c r="I37" s="34">
        <f t="shared" si="2"/>
        <v>8973</v>
      </c>
      <c r="J37" s="34">
        <f t="shared" si="2"/>
        <v>1739</v>
      </c>
      <c r="K37" s="34">
        <f t="shared" si="2"/>
        <v>8823</v>
      </c>
      <c r="L37" s="34">
        <f t="shared" si="2"/>
        <v>10430</v>
      </c>
      <c r="M37" s="34">
        <f t="shared" si="2"/>
        <v>2688</v>
      </c>
      <c r="N37" s="34">
        <f t="shared" si="2"/>
        <v>27840</v>
      </c>
      <c r="O37" s="34">
        <f t="shared" si="2"/>
        <v>207</v>
      </c>
      <c r="P37" s="34">
        <f t="shared" si="2"/>
        <v>292</v>
      </c>
      <c r="Q37" s="34">
        <f t="shared" si="2"/>
        <v>1902</v>
      </c>
      <c r="R37" s="34">
        <f t="shared" si="2"/>
        <v>3959</v>
      </c>
      <c r="S37" s="34">
        <f t="shared" si="2"/>
        <v>120</v>
      </c>
      <c r="T37" s="34">
        <f t="shared" si="2"/>
        <v>3465</v>
      </c>
      <c r="U37" s="34">
        <f t="shared" si="2"/>
        <v>3351</v>
      </c>
      <c r="V37" s="34">
        <f t="shared" ref="V37" si="3">SUM(V11:V36)</f>
        <v>179</v>
      </c>
      <c r="W37" s="325">
        <f t="shared" si="0"/>
        <v>88012</v>
      </c>
      <c r="X37" s="15"/>
      <c r="Y37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37"/>
  <sheetViews>
    <sheetView topLeftCell="D1" zoomScale="75" zoomScaleNormal="75" workbookViewId="0">
      <pane xSplit="2" ySplit="10" topLeftCell="F19" activePane="bottomRight" state="frozen"/>
      <selection activeCell="D1" sqref="D1"/>
      <selection pane="topRight" activeCell="F1" sqref="F1"/>
      <selection pane="bottomLeft" activeCell="D3" sqref="D3"/>
      <selection pane="bottomRight" activeCell="W1" sqref="W1:Z1048576"/>
    </sheetView>
  </sheetViews>
  <sheetFormatPr defaultRowHeight="15"/>
  <cols>
    <col min="1" max="1" width="7.140625" style="6" hidden="1" customWidth="1"/>
    <col min="2" max="2" width="21.42578125" style="6" hidden="1" customWidth="1"/>
    <col min="3" max="3" width="75.5703125" style="6" hidden="1" customWidth="1"/>
    <col min="4" max="4" width="12.140625" style="6" customWidth="1"/>
    <col min="5" max="5" width="24" style="6" customWidth="1"/>
    <col min="6" max="6" width="9.140625" style="6" customWidth="1"/>
    <col min="7" max="16384" width="9.140625" style="6"/>
  </cols>
  <sheetData>
    <row r="1" spans="1:22">
      <c r="E1" s="39" t="s">
        <v>261</v>
      </c>
    </row>
    <row r="2" spans="1:22">
      <c r="E2" s="39" t="s">
        <v>335</v>
      </c>
    </row>
    <row r="3" spans="1:22">
      <c r="E3" s="6" t="s">
        <v>186</v>
      </c>
    </row>
    <row r="4" spans="1:22">
      <c r="E4" s="6" t="s">
        <v>188</v>
      </c>
    </row>
    <row r="5" spans="1:22">
      <c r="E5" s="6" t="s">
        <v>190</v>
      </c>
    </row>
    <row r="6" spans="1:22">
      <c r="E6" s="6" t="s">
        <v>192</v>
      </c>
    </row>
    <row r="7" spans="1:22">
      <c r="E7" s="39" t="s">
        <v>206</v>
      </c>
    </row>
    <row r="9" spans="1:22">
      <c r="B9" s="123" t="s">
        <v>177</v>
      </c>
      <c r="C9" s="123"/>
      <c r="D9" s="123"/>
      <c r="E9" s="123"/>
      <c r="F9" s="130" t="s">
        <v>181</v>
      </c>
      <c r="G9" s="130" t="s">
        <v>181</v>
      </c>
      <c r="H9" s="130" t="s">
        <v>181</v>
      </c>
      <c r="I9" s="130" t="s">
        <v>181</v>
      </c>
      <c r="J9" s="130" t="s">
        <v>181</v>
      </c>
      <c r="K9" s="130" t="s">
        <v>181</v>
      </c>
      <c r="L9" s="130" t="s">
        <v>181</v>
      </c>
      <c r="M9" s="130" t="s">
        <v>181</v>
      </c>
      <c r="N9" s="130" t="s">
        <v>181</v>
      </c>
      <c r="O9" s="130" t="s">
        <v>181</v>
      </c>
      <c r="P9" s="130" t="s">
        <v>181</v>
      </c>
      <c r="Q9" s="130" t="s">
        <v>181</v>
      </c>
      <c r="R9" s="130" t="s">
        <v>181</v>
      </c>
      <c r="S9" s="130" t="s">
        <v>181</v>
      </c>
      <c r="T9" s="130" t="s">
        <v>181</v>
      </c>
      <c r="U9" s="130" t="s">
        <v>181</v>
      </c>
      <c r="V9" s="130" t="s">
        <v>181</v>
      </c>
    </row>
    <row r="10" spans="1:22">
      <c r="B10" s="123" t="s">
        <v>179</v>
      </c>
      <c r="C10" s="91" t="s">
        <v>180</v>
      </c>
      <c r="D10" s="123" t="s">
        <v>226</v>
      </c>
      <c r="E10" s="123" t="s">
        <v>227</v>
      </c>
      <c r="F10" s="130" t="s">
        <v>312</v>
      </c>
      <c r="G10" s="130" t="s">
        <v>313</v>
      </c>
      <c r="H10" s="130" t="s">
        <v>314</v>
      </c>
      <c r="I10" s="130" t="s">
        <v>315</v>
      </c>
      <c r="J10" s="130" t="s">
        <v>316</v>
      </c>
      <c r="K10" s="130" t="s">
        <v>317</v>
      </c>
      <c r="L10" s="130" t="s">
        <v>318</v>
      </c>
      <c r="M10" s="130" t="s">
        <v>319</v>
      </c>
      <c r="N10" s="130" t="s">
        <v>320</v>
      </c>
      <c r="O10" s="130" t="s">
        <v>321</v>
      </c>
      <c r="P10" s="130" t="s">
        <v>322</v>
      </c>
      <c r="Q10" s="130" t="s">
        <v>323</v>
      </c>
      <c r="R10" s="130" t="s">
        <v>324</v>
      </c>
      <c r="S10" s="130" t="s">
        <v>325</v>
      </c>
      <c r="T10" s="130" t="s">
        <v>326</v>
      </c>
      <c r="U10" s="130" t="s">
        <v>327</v>
      </c>
      <c r="V10" s="130" t="s">
        <v>328</v>
      </c>
    </row>
    <row r="11" spans="1:22" s="147" customFormat="1">
      <c r="A11" s="147">
        <v>1</v>
      </c>
      <c r="B11" s="148" t="s">
        <v>185</v>
      </c>
      <c r="C11" s="149" t="s">
        <v>186</v>
      </c>
      <c r="D11" s="150" t="s">
        <v>82</v>
      </c>
      <c r="E11" s="150" t="s">
        <v>3</v>
      </c>
      <c r="F11" s="128"/>
      <c r="G11" s="128"/>
      <c r="H11" s="128"/>
      <c r="I11" s="151">
        <v>1</v>
      </c>
      <c r="J11" s="151">
        <v>0</v>
      </c>
      <c r="K11" s="151">
        <v>2</v>
      </c>
      <c r="L11" s="151">
        <v>0</v>
      </c>
      <c r="M11" s="151">
        <v>0</v>
      </c>
      <c r="N11" s="151">
        <v>13</v>
      </c>
      <c r="O11" s="128">
        <v>1</v>
      </c>
      <c r="P11" s="128">
        <v>1</v>
      </c>
      <c r="Q11" s="151">
        <v>0</v>
      </c>
      <c r="R11" s="151">
        <v>7</v>
      </c>
      <c r="S11" s="151">
        <v>0</v>
      </c>
      <c r="T11" s="151">
        <v>27</v>
      </c>
      <c r="U11" s="151">
        <v>17</v>
      </c>
      <c r="V11" s="128"/>
    </row>
    <row r="12" spans="1:22">
      <c r="A12" s="6">
        <v>2</v>
      </c>
      <c r="B12" s="11"/>
      <c r="C12" s="152"/>
      <c r="D12" s="3" t="s">
        <v>4</v>
      </c>
      <c r="E12" s="3" t="s">
        <v>88</v>
      </c>
      <c r="F12" s="146">
        <v>3</v>
      </c>
      <c r="G12" s="146"/>
      <c r="H12" s="146"/>
      <c r="I12" s="10">
        <v>3</v>
      </c>
      <c r="J12" s="10">
        <v>4</v>
      </c>
      <c r="K12" s="10">
        <v>8</v>
      </c>
      <c r="L12" s="10">
        <v>1</v>
      </c>
      <c r="M12" s="10">
        <v>1</v>
      </c>
      <c r="N12" s="10">
        <v>29</v>
      </c>
      <c r="O12" s="146">
        <v>2</v>
      </c>
      <c r="P12" s="146"/>
      <c r="Q12" s="10">
        <v>1</v>
      </c>
      <c r="R12" s="10">
        <v>25</v>
      </c>
      <c r="S12" s="10">
        <v>3</v>
      </c>
      <c r="T12" s="10">
        <v>70</v>
      </c>
      <c r="U12" s="10">
        <v>76</v>
      </c>
      <c r="V12" s="146"/>
    </row>
    <row r="13" spans="1:22">
      <c r="A13" s="6">
        <v>3</v>
      </c>
      <c r="B13" s="11"/>
      <c r="C13" s="152"/>
      <c r="D13" s="3" t="s">
        <v>5</v>
      </c>
      <c r="E13" s="3" t="s">
        <v>89</v>
      </c>
      <c r="F13" s="146">
        <v>1</v>
      </c>
      <c r="G13" s="146"/>
      <c r="H13" s="146"/>
      <c r="I13" s="10">
        <v>0</v>
      </c>
      <c r="J13" s="10">
        <v>3</v>
      </c>
      <c r="K13" s="10">
        <v>4</v>
      </c>
      <c r="L13" s="10">
        <v>1</v>
      </c>
      <c r="M13" s="10">
        <v>0</v>
      </c>
      <c r="N13" s="10">
        <v>21</v>
      </c>
      <c r="O13" s="146">
        <v>2</v>
      </c>
      <c r="P13" s="146"/>
      <c r="Q13" s="10">
        <v>2</v>
      </c>
      <c r="R13" s="10">
        <v>23</v>
      </c>
      <c r="S13" s="10">
        <v>4</v>
      </c>
      <c r="T13" s="10">
        <v>130</v>
      </c>
      <c r="U13" s="10">
        <v>36</v>
      </c>
      <c r="V13" s="146"/>
    </row>
    <row r="14" spans="1:22">
      <c r="A14" s="6">
        <v>4</v>
      </c>
      <c r="B14" s="11"/>
      <c r="C14" s="152"/>
      <c r="D14" s="3" t="s">
        <v>6</v>
      </c>
      <c r="E14" s="3" t="s">
        <v>90</v>
      </c>
      <c r="F14" s="146">
        <v>1</v>
      </c>
      <c r="G14" s="146"/>
      <c r="H14" s="146"/>
      <c r="I14" s="10">
        <v>1</v>
      </c>
      <c r="J14" s="10">
        <v>0</v>
      </c>
      <c r="K14" s="10">
        <v>7</v>
      </c>
      <c r="L14" s="10">
        <v>0</v>
      </c>
      <c r="M14" s="10">
        <v>3</v>
      </c>
      <c r="N14" s="10">
        <v>42</v>
      </c>
      <c r="O14" s="146">
        <v>4</v>
      </c>
      <c r="P14" s="146"/>
      <c r="Q14" s="10">
        <v>5</v>
      </c>
      <c r="R14" s="10">
        <v>40</v>
      </c>
      <c r="S14" s="10">
        <v>4</v>
      </c>
      <c r="T14" s="10">
        <v>200</v>
      </c>
      <c r="U14" s="10">
        <v>99</v>
      </c>
      <c r="V14" s="146"/>
    </row>
    <row r="15" spans="1:22">
      <c r="A15" s="6">
        <v>5</v>
      </c>
      <c r="B15" s="11"/>
      <c r="C15" s="152"/>
      <c r="D15" s="3" t="s">
        <v>7</v>
      </c>
      <c r="E15" s="3" t="s">
        <v>91</v>
      </c>
      <c r="F15" s="146">
        <v>2</v>
      </c>
      <c r="G15" s="146"/>
      <c r="H15" s="146">
        <v>1</v>
      </c>
      <c r="I15" s="10">
        <v>5</v>
      </c>
      <c r="J15" s="10">
        <v>0</v>
      </c>
      <c r="K15" s="10">
        <v>3</v>
      </c>
      <c r="L15" s="10">
        <v>1</v>
      </c>
      <c r="M15" s="10">
        <v>0</v>
      </c>
      <c r="N15" s="10">
        <v>31</v>
      </c>
      <c r="O15" s="146">
        <v>6</v>
      </c>
      <c r="P15" s="146"/>
      <c r="Q15" s="10">
        <v>2</v>
      </c>
      <c r="R15" s="10">
        <v>23</v>
      </c>
      <c r="S15" s="10">
        <v>2</v>
      </c>
      <c r="T15" s="10">
        <v>87</v>
      </c>
      <c r="U15" s="10">
        <v>123</v>
      </c>
      <c r="V15" s="146">
        <v>1</v>
      </c>
    </row>
    <row r="16" spans="1:22">
      <c r="A16" s="6">
        <v>6</v>
      </c>
      <c r="B16" s="11"/>
      <c r="C16" s="152"/>
      <c r="D16" s="3" t="s">
        <v>8</v>
      </c>
      <c r="E16" s="3" t="s">
        <v>92</v>
      </c>
      <c r="F16" s="146">
        <v>2</v>
      </c>
      <c r="G16" s="146"/>
      <c r="H16" s="146"/>
      <c r="I16" s="10">
        <v>1</v>
      </c>
      <c r="J16" s="10">
        <v>2</v>
      </c>
      <c r="K16" s="10">
        <v>4</v>
      </c>
      <c r="L16" s="10">
        <v>1</v>
      </c>
      <c r="M16" s="10">
        <v>2</v>
      </c>
      <c r="N16" s="10">
        <v>25</v>
      </c>
      <c r="O16" s="146">
        <v>3</v>
      </c>
      <c r="P16" s="146"/>
      <c r="Q16" s="10">
        <v>4</v>
      </c>
      <c r="R16" s="10">
        <v>28</v>
      </c>
      <c r="S16" s="10">
        <v>0</v>
      </c>
      <c r="T16" s="10">
        <v>54</v>
      </c>
      <c r="U16" s="10">
        <v>64</v>
      </c>
      <c r="V16" s="146">
        <v>2</v>
      </c>
    </row>
    <row r="17" spans="1:22">
      <c r="A17" s="6">
        <v>7</v>
      </c>
      <c r="B17" s="11"/>
      <c r="C17" s="152"/>
      <c r="D17" s="3" t="s">
        <v>9</v>
      </c>
      <c r="E17" s="3" t="s">
        <v>93</v>
      </c>
      <c r="F17" s="146"/>
      <c r="G17" s="146"/>
      <c r="H17" s="146">
        <v>1</v>
      </c>
      <c r="I17" s="10">
        <v>1</v>
      </c>
      <c r="J17" s="10">
        <v>0</v>
      </c>
      <c r="K17" s="10">
        <v>6</v>
      </c>
      <c r="L17" s="10">
        <v>1</v>
      </c>
      <c r="M17" s="10">
        <v>2</v>
      </c>
      <c r="N17" s="10">
        <v>38</v>
      </c>
      <c r="O17" s="146">
        <v>4</v>
      </c>
      <c r="P17" s="146"/>
      <c r="Q17" s="10">
        <v>3</v>
      </c>
      <c r="R17" s="10">
        <v>33</v>
      </c>
      <c r="S17" s="10">
        <v>2</v>
      </c>
      <c r="T17" s="10">
        <v>100</v>
      </c>
      <c r="U17" s="10">
        <v>102</v>
      </c>
      <c r="V17" s="146">
        <v>6</v>
      </c>
    </row>
    <row r="18" spans="1:22">
      <c r="A18" s="6">
        <v>8</v>
      </c>
      <c r="B18" s="11"/>
      <c r="C18" s="152"/>
      <c r="D18" s="3" t="s">
        <v>11</v>
      </c>
      <c r="E18" s="3" t="s">
        <v>94</v>
      </c>
      <c r="F18" s="146"/>
      <c r="G18" s="146"/>
      <c r="H18" s="146"/>
      <c r="I18" s="10">
        <v>0</v>
      </c>
      <c r="J18" s="10">
        <v>0</v>
      </c>
      <c r="K18" s="10">
        <v>5</v>
      </c>
      <c r="L18" s="10">
        <v>2</v>
      </c>
      <c r="M18" s="10">
        <v>1</v>
      </c>
      <c r="N18" s="10">
        <v>29</v>
      </c>
      <c r="O18" s="146">
        <v>2</v>
      </c>
      <c r="P18" s="146"/>
      <c r="Q18" s="10">
        <v>1</v>
      </c>
      <c r="R18" s="10">
        <v>14</v>
      </c>
      <c r="S18" s="10">
        <v>2</v>
      </c>
      <c r="T18" s="10">
        <v>63</v>
      </c>
      <c r="U18" s="10">
        <v>32</v>
      </c>
      <c r="V18" s="146"/>
    </row>
    <row r="19" spans="1:22">
      <c r="A19" s="6">
        <v>9</v>
      </c>
      <c r="B19" s="11"/>
      <c r="C19" s="152"/>
      <c r="D19" s="3" t="s">
        <v>12</v>
      </c>
      <c r="E19" s="3" t="s">
        <v>95</v>
      </c>
      <c r="F19" s="146">
        <v>1</v>
      </c>
      <c r="G19" s="146"/>
      <c r="H19" s="146">
        <v>1</v>
      </c>
      <c r="I19" s="10">
        <v>0</v>
      </c>
      <c r="J19" s="10">
        <v>1</v>
      </c>
      <c r="K19" s="10">
        <v>4</v>
      </c>
      <c r="L19" s="10">
        <v>2</v>
      </c>
      <c r="M19" s="10">
        <v>0</v>
      </c>
      <c r="N19" s="10">
        <v>63</v>
      </c>
      <c r="O19" s="146">
        <v>0</v>
      </c>
      <c r="P19" s="146"/>
      <c r="Q19" s="10">
        <v>2</v>
      </c>
      <c r="R19" s="10">
        <v>31</v>
      </c>
      <c r="S19" s="10">
        <v>10</v>
      </c>
      <c r="T19" s="10">
        <v>93</v>
      </c>
      <c r="U19" s="10">
        <v>126</v>
      </c>
      <c r="V19" s="146"/>
    </row>
    <row r="20" spans="1:22">
      <c r="A20" s="6">
        <v>10</v>
      </c>
      <c r="B20" s="11"/>
      <c r="C20" s="152"/>
      <c r="D20" s="3" t="s">
        <v>13</v>
      </c>
      <c r="E20" s="3" t="s">
        <v>96</v>
      </c>
      <c r="F20" s="146">
        <v>2</v>
      </c>
      <c r="G20" s="146"/>
      <c r="H20" s="146"/>
      <c r="I20" s="10">
        <v>3</v>
      </c>
      <c r="J20" s="10">
        <v>1</v>
      </c>
      <c r="K20" s="10">
        <v>16</v>
      </c>
      <c r="L20" s="10">
        <v>2</v>
      </c>
      <c r="M20" s="10">
        <v>3</v>
      </c>
      <c r="N20" s="10">
        <v>60</v>
      </c>
      <c r="O20" s="146">
        <v>7</v>
      </c>
      <c r="P20" s="146"/>
      <c r="Q20" s="10">
        <v>2</v>
      </c>
      <c r="R20" s="10">
        <v>29</v>
      </c>
      <c r="S20" s="10">
        <v>18</v>
      </c>
      <c r="T20" s="10">
        <v>141</v>
      </c>
      <c r="U20" s="10">
        <v>295</v>
      </c>
      <c r="V20" s="146"/>
    </row>
    <row r="21" spans="1:22">
      <c r="A21" s="6">
        <v>11</v>
      </c>
      <c r="B21" s="11"/>
      <c r="C21" s="152"/>
      <c r="D21" s="3" t="s">
        <v>14</v>
      </c>
      <c r="E21" s="3" t="s">
        <v>97</v>
      </c>
      <c r="F21" s="146">
        <v>4</v>
      </c>
      <c r="G21" s="146"/>
      <c r="H21" s="146">
        <v>1</v>
      </c>
      <c r="I21" s="10">
        <v>2</v>
      </c>
      <c r="J21" s="10">
        <v>2</v>
      </c>
      <c r="K21" s="10">
        <v>8</v>
      </c>
      <c r="L21" s="10">
        <v>2</v>
      </c>
      <c r="M21" s="10">
        <v>7</v>
      </c>
      <c r="N21" s="10">
        <v>27</v>
      </c>
      <c r="O21" s="146">
        <v>3</v>
      </c>
      <c r="P21" s="146"/>
      <c r="Q21" s="10">
        <v>4</v>
      </c>
      <c r="R21" s="10">
        <v>36</v>
      </c>
      <c r="S21" s="10">
        <v>6</v>
      </c>
      <c r="T21" s="10">
        <v>214</v>
      </c>
      <c r="U21" s="10">
        <v>114</v>
      </c>
      <c r="V21" s="146">
        <v>2</v>
      </c>
    </row>
    <row r="22" spans="1:22">
      <c r="A22" s="6">
        <v>12</v>
      </c>
      <c r="B22" s="11"/>
      <c r="C22" s="152"/>
      <c r="D22" s="3" t="s">
        <v>15</v>
      </c>
      <c r="E22" s="3" t="s">
        <v>98</v>
      </c>
      <c r="F22" s="146"/>
      <c r="G22" s="146"/>
      <c r="H22" s="146"/>
      <c r="I22" s="10">
        <v>0</v>
      </c>
      <c r="J22" s="10">
        <v>2</v>
      </c>
      <c r="K22" s="10">
        <v>3</v>
      </c>
      <c r="L22" s="10">
        <v>0</v>
      </c>
      <c r="M22" s="10">
        <v>1</v>
      </c>
      <c r="N22" s="10">
        <v>19</v>
      </c>
      <c r="O22" s="146">
        <v>3</v>
      </c>
      <c r="P22" s="146"/>
      <c r="Q22" s="10">
        <v>0</v>
      </c>
      <c r="R22" s="10">
        <v>10</v>
      </c>
      <c r="S22" s="10">
        <v>1</v>
      </c>
      <c r="T22" s="10">
        <v>71</v>
      </c>
      <c r="U22" s="10">
        <v>26</v>
      </c>
      <c r="V22" s="146"/>
    </row>
    <row r="23" spans="1:22">
      <c r="A23" s="6">
        <v>13</v>
      </c>
      <c r="B23" s="11"/>
      <c r="C23" s="152"/>
      <c r="D23" s="3" t="s">
        <v>16</v>
      </c>
      <c r="E23" s="3" t="s">
        <v>99</v>
      </c>
      <c r="F23" s="146"/>
      <c r="G23" s="146"/>
      <c r="H23" s="146"/>
      <c r="I23" s="10">
        <v>6</v>
      </c>
      <c r="J23" s="10">
        <v>2</v>
      </c>
      <c r="K23" s="10">
        <v>5</v>
      </c>
      <c r="L23" s="10">
        <v>1</v>
      </c>
      <c r="M23" s="10">
        <v>0</v>
      </c>
      <c r="N23" s="10">
        <v>45</v>
      </c>
      <c r="O23" s="146">
        <v>0</v>
      </c>
      <c r="P23" s="146">
        <v>1</v>
      </c>
      <c r="Q23" s="10">
        <v>1</v>
      </c>
      <c r="R23" s="10">
        <v>43</v>
      </c>
      <c r="S23" s="10">
        <v>4</v>
      </c>
      <c r="T23" s="10">
        <v>93</v>
      </c>
      <c r="U23" s="10">
        <v>87</v>
      </c>
      <c r="V23" s="146"/>
    </row>
    <row r="24" spans="1:22">
      <c r="A24" s="6">
        <v>14</v>
      </c>
      <c r="B24" s="11"/>
      <c r="C24" s="152"/>
      <c r="D24" s="3" t="s">
        <v>17</v>
      </c>
      <c r="E24" s="3" t="s">
        <v>100</v>
      </c>
      <c r="F24" s="146"/>
      <c r="G24" s="146"/>
      <c r="H24" s="146">
        <v>1</v>
      </c>
      <c r="I24" s="10">
        <v>2</v>
      </c>
      <c r="J24" s="10">
        <v>1</v>
      </c>
      <c r="K24" s="10">
        <v>3</v>
      </c>
      <c r="L24" s="10">
        <v>2</v>
      </c>
      <c r="M24" s="10">
        <v>0</v>
      </c>
      <c r="N24" s="10">
        <v>37</v>
      </c>
      <c r="O24" s="146">
        <v>3</v>
      </c>
      <c r="P24" s="146">
        <v>1</v>
      </c>
      <c r="Q24" s="10">
        <v>2</v>
      </c>
      <c r="R24" s="10">
        <v>24</v>
      </c>
      <c r="S24" s="10">
        <v>3</v>
      </c>
      <c r="T24" s="10">
        <v>150</v>
      </c>
      <c r="U24" s="10">
        <v>115</v>
      </c>
      <c r="V24" s="146"/>
    </row>
    <row r="25" spans="1:22">
      <c r="A25" s="6">
        <v>15</v>
      </c>
      <c r="B25" s="11"/>
      <c r="C25" s="152"/>
      <c r="D25" s="3" t="s">
        <v>18</v>
      </c>
      <c r="E25" s="3" t="s">
        <v>101</v>
      </c>
      <c r="F25" s="146"/>
      <c r="G25" s="146"/>
      <c r="H25" s="146"/>
      <c r="I25" s="10">
        <v>1</v>
      </c>
      <c r="J25" s="10">
        <v>2</v>
      </c>
      <c r="K25" s="10">
        <v>10</v>
      </c>
      <c r="L25" s="10">
        <v>0</v>
      </c>
      <c r="M25" s="10">
        <v>1</v>
      </c>
      <c r="N25" s="10">
        <v>45</v>
      </c>
      <c r="O25" s="146">
        <v>2</v>
      </c>
      <c r="P25" s="146">
        <v>1</v>
      </c>
      <c r="Q25" s="10">
        <v>3</v>
      </c>
      <c r="R25" s="10">
        <v>20</v>
      </c>
      <c r="S25" s="10">
        <v>2</v>
      </c>
      <c r="T25" s="10">
        <v>120</v>
      </c>
      <c r="U25" s="10">
        <v>92</v>
      </c>
      <c r="V25" s="146">
        <v>1</v>
      </c>
    </row>
    <row r="26" spans="1:22">
      <c r="A26" s="6">
        <v>16</v>
      </c>
      <c r="B26" s="11"/>
      <c r="C26" s="152"/>
      <c r="D26" s="3" t="s">
        <v>19</v>
      </c>
      <c r="E26" s="3" t="s">
        <v>102</v>
      </c>
      <c r="F26" s="146">
        <v>2</v>
      </c>
      <c r="G26" s="146"/>
      <c r="H26" s="146">
        <v>1</v>
      </c>
      <c r="I26" s="10">
        <v>1</v>
      </c>
      <c r="J26" s="10">
        <v>2</v>
      </c>
      <c r="K26" s="10">
        <v>12</v>
      </c>
      <c r="L26" s="10">
        <v>1</v>
      </c>
      <c r="M26" s="10">
        <v>5</v>
      </c>
      <c r="N26" s="10">
        <v>165</v>
      </c>
      <c r="O26" s="146">
        <v>9</v>
      </c>
      <c r="P26" s="146">
        <v>2</v>
      </c>
      <c r="Q26" s="10">
        <v>7</v>
      </c>
      <c r="R26" s="10">
        <v>49</v>
      </c>
      <c r="S26" s="10">
        <v>17</v>
      </c>
      <c r="T26" s="10">
        <v>305</v>
      </c>
      <c r="U26" s="10">
        <v>467</v>
      </c>
      <c r="V26" s="146">
        <v>3</v>
      </c>
    </row>
    <row r="27" spans="1:22">
      <c r="A27" s="6">
        <v>17</v>
      </c>
      <c r="B27" s="11"/>
      <c r="C27" s="152"/>
      <c r="D27" s="3" t="s">
        <v>20</v>
      </c>
      <c r="E27" s="3" t="s">
        <v>103</v>
      </c>
      <c r="F27" s="146"/>
      <c r="G27" s="146"/>
      <c r="H27" s="146"/>
      <c r="I27" s="10">
        <v>1</v>
      </c>
      <c r="J27" s="10">
        <v>2</v>
      </c>
      <c r="K27" s="10">
        <v>12</v>
      </c>
      <c r="L27" s="10">
        <v>0</v>
      </c>
      <c r="M27" s="10">
        <v>0</v>
      </c>
      <c r="N27" s="10">
        <v>24</v>
      </c>
      <c r="O27" s="146">
        <v>1</v>
      </c>
      <c r="P27" s="146">
        <v>1</v>
      </c>
      <c r="Q27" s="10">
        <v>5</v>
      </c>
      <c r="R27" s="10">
        <v>30</v>
      </c>
      <c r="S27" s="10">
        <v>1</v>
      </c>
      <c r="T27" s="10">
        <v>121</v>
      </c>
      <c r="U27" s="10">
        <v>70</v>
      </c>
      <c r="V27" s="146"/>
    </row>
    <row r="28" spans="1:22">
      <c r="A28" s="6">
        <v>18</v>
      </c>
      <c r="B28" s="11"/>
      <c r="C28" s="152"/>
      <c r="D28" s="3" t="s">
        <v>21</v>
      </c>
      <c r="E28" s="3" t="s">
        <v>104</v>
      </c>
      <c r="F28" s="146">
        <v>1</v>
      </c>
      <c r="G28" s="146"/>
      <c r="H28" s="146">
        <v>1</v>
      </c>
      <c r="I28" s="10">
        <v>1</v>
      </c>
      <c r="J28" s="10">
        <v>0</v>
      </c>
      <c r="K28" s="10">
        <v>0</v>
      </c>
      <c r="L28" s="10">
        <v>1</v>
      </c>
      <c r="M28" s="10">
        <v>3</v>
      </c>
      <c r="N28" s="10">
        <v>27</v>
      </c>
      <c r="O28" s="146">
        <v>0</v>
      </c>
      <c r="P28" s="146">
        <v>1</v>
      </c>
      <c r="Q28" s="10">
        <v>3</v>
      </c>
      <c r="R28" s="10">
        <v>10</v>
      </c>
      <c r="S28" s="10">
        <v>6</v>
      </c>
      <c r="T28" s="10">
        <v>243</v>
      </c>
      <c r="U28" s="10">
        <v>70</v>
      </c>
      <c r="V28" s="146"/>
    </row>
    <row r="29" spans="1:22">
      <c r="A29" s="6">
        <v>19</v>
      </c>
      <c r="B29" s="11"/>
      <c r="C29" s="152"/>
      <c r="D29" s="3" t="s">
        <v>22</v>
      </c>
      <c r="E29" s="3" t="s">
        <v>105</v>
      </c>
      <c r="F29" s="146"/>
      <c r="G29" s="146"/>
      <c r="H29" s="146"/>
      <c r="I29" s="10">
        <v>4</v>
      </c>
      <c r="J29" s="10">
        <v>2</v>
      </c>
      <c r="K29" s="10">
        <v>1</v>
      </c>
      <c r="L29" s="10">
        <v>6</v>
      </c>
      <c r="M29" s="10">
        <v>1</v>
      </c>
      <c r="N29" s="10">
        <v>51</v>
      </c>
      <c r="O29" s="146">
        <v>3</v>
      </c>
      <c r="P29" s="146"/>
      <c r="Q29" s="10">
        <v>2</v>
      </c>
      <c r="R29" s="10">
        <v>21</v>
      </c>
      <c r="S29" s="10">
        <v>6</v>
      </c>
      <c r="T29" s="10">
        <v>108</v>
      </c>
      <c r="U29" s="10">
        <v>91</v>
      </c>
      <c r="V29" s="146">
        <v>2</v>
      </c>
    </row>
    <row r="30" spans="1:22">
      <c r="A30" s="6">
        <v>20</v>
      </c>
      <c r="B30" s="11"/>
      <c r="C30" s="152"/>
      <c r="D30" s="3" t="s">
        <v>23</v>
      </c>
      <c r="E30" s="3" t="s">
        <v>106</v>
      </c>
      <c r="F30" s="146"/>
      <c r="G30" s="146"/>
      <c r="H30" s="146"/>
      <c r="I30" s="10">
        <v>0</v>
      </c>
      <c r="J30" s="10">
        <v>0</v>
      </c>
      <c r="K30" s="10">
        <v>1</v>
      </c>
      <c r="L30" s="10">
        <v>0</v>
      </c>
      <c r="M30" s="10">
        <v>1</v>
      </c>
      <c r="N30" s="10">
        <v>18</v>
      </c>
      <c r="O30" s="146">
        <v>0</v>
      </c>
      <c r="P30" s="146"/>
      <c r="Q30" s="10">
        <v>0</v>
      </c>
      <c r="R30" s="10">
        <v>11</v>
      </c>
      <c r="S30" s="10">
        <v>1</v>
      </c>
      <c r="T30" s="10">
        <v>68</v>
      </c>
      <c r="U30" s="10">
        <v>39</v>
      </c>
      <c r="V30" s="146">
        <v>1</v>
      </c>
    </row>
    <row r="31" spans="1:22">
      <c r="A31" s="6">
        <v>21</v>
      </c>
      <c r="B31" s="11"/>
      <c r="C31" s="152"/>
      <c r="D31" s="3" t="s">
        <v>10</v>
      </c>
      <c r="E31" s="3" t="s">
        <v>107</v>
      </c>
      <c r="F31" s="146"/>
      <c r="G31" s="146"/>
      <c r="H31" s="146">
        <v>2</v>
      </c>
      <c r="I31" s="10">
        <v>1</v>
      </c>
      <c r="J31" s="10">
        <v>0</v>
      </c>
      <c r="K31" s="10">
        <v>4</v>
      </c>
      <c r="L31" s="10">
        <v>1</v>
      </c>
      <c r="M31" s="10">
        <v>1</v>
      </c>
      <c r="N31" s="10">
        <v>22</v>
      </c>
      <c r="O31" s="146">
        <v>1</v>
      </c>
      <c r="P31" s="146"/>
      <c r="Q31" s="10">
        <v>0</v>
      </c>
      <c r="R31" s="10">
        <v>5</v>
      </c>
      <c r="S31" s="10">
        <v>1</v>
      </c>
      <c r="T31" s="10">
        <v>22</v>
      </c>
      <c r="U31" s="10">
        <v>48</v>
      </c>
      <c r="V31" s="146"/>
    </row>
    <row r="32" spans="1:22">
      <c r="A32" s="6">
        <v>22</v>
      </c>
      <c r="B32" s="11"/>
      <c r="C32" s="152"/>
      <c r="D32" s="3" t="s">
        <v>229</v>
      </c>
      <c r="E32" s="3" t="s">
        <v>24</v>
      </c>
      <c r="F32" s="146"/>
      <c r="G32" s="146"/>
      <c r="H32" s="146"/>
      <c r="I32" s="10">
        <v>0</v>
      </c>
      <c r="J32" s="10">
        <v>0</v>
      </c>
      <c r="K32" s="10">
        <v>1</v>
      </c>
      <c r="L32" s="10">
        <v>2</v>
      </c>
      <c r="M32" s="10">
        <v>2</v>
      </c>
      <c r="N32" s="10">
        <v>25</v>
      </c>
      <c r="O32" s="146">
        <v>1</v>
      </c>
      <c r="P32" s="146"/>
      <c r="Q32" s="10">
        <v>1</v>
      </c>
      <c r="R32" s="10">
        <v>6</v>
      </c>
      <c r="S32" s="10">
        <v>1</v>
      </c>
      <c r="T32" s="10">
        <v>49</v>
      </c>
      <c r="U32" s="10">
        <v>35</v>
      </c>
      <c r="V32" s="146"/>
    </row>
    <row r="33" spans="1:22">
      <c r="A33" s="6">
        <v>23</v>
      </c>
      <c r="B33" s="11"/>
      <c r="C33" s="152"/>
      <c r="D33" s="3" t="s">
        <v>230</v>
      </c>
      <c r="E33" s="3" t="s">
        <v>25</v>
      </c>
      <c r="F33" s="146">
        <v>2</v>
      </c>
      <c r="G33" s="146"/>
      <c r="H33" s="146"/>
      <c r="I33" s="10">
        <v>0</v>
      </c>
      <c r="J33" s="10">
        <v>0</v>
      </c>
      <c r="K33" s="10">
        <v>8</v>
      </c>
      <c r="L33" s="10">
        <v>1</v>
      </c>
      <c r="M33" s="10">
        <v>0</v>
      </c>
      <c r="N33" s="10">
        <v>28</v>
      </c>
      <c r="O33" s="146">
        <v>0</v>
      </c>
      <c r="P33" s="146"/>
      <c r="Q33" s="10">
        <v>1</v>
      </c>
      <c r="R33" s="10">
        <v>21</v>
      </c>
      <c r="S33" s="10">
        <v>3</v>
      </c>
      <c r="T33" s="10">
        <v>104</v>
      </c>
      <c r="U33" s="10">
        <v>105</v>
      </c>
      <c r="V33" s="146"/>
    </row>
    <row r="34" spans="1:22">
      <c r="A34" s="6">
        <v>24</v>
      </c>
      <c r="B34" s="11"/>
      <c r="C34" s="152"/>
      <c r="D34" s="3" t="s">
        <v>231</v>
      </c>
      <c r="E34" s="3" t="s">
        <v>26</v>
      </c>
      <c r="F34" s="146">
        <v>2</v>
      </c>
      <c r="G34" s="146"/>
      <c r="H34" s="146"/>
      <c r="I34" s="10">
        <v>4</v>
      </c>
      <c r="J34" s="10">
        <v>6</v>
      </c>
      <c r="K34" s="10">
        <v>24</v>
      </c>
      <c r="L34" s="10">
        <v>2</v>
      </c>
      <c r="M34" s="10">
        <v>6</v>
      </c>
      <c r="N34" s="10">
        <v>182</v>
      </c>
      <c r="O34" s="146">
        <v>11</v>
      </c>
      <c r="P34" s="146">
        <v>2</v>
      </c>
      <c r="Q34" s="10">
        <v>15</v>
      </c>
      <c r="R34" s="10">
        <v>30</v>
      </c>
      <c r="S34" s="10">
        <v>11</v>
      </c>
      <c r="T34" s="10">
        <v>396</v>
      </c>
      <c r="U34" s="10">
        <v>597</v>
      </c>
      <c r="V34" s="146">
        <v>2</v>
      </c>
    </row>
    <row r="35" spans="1:22">
      <c r="A35" s="6">
        <v>25</v>
      </c>
      <c r="B35" s="11"/>
      <c r="C35" s="152"/>
      <c r="D35" s="3" t="s">
        <v>232</v>
      </c>
      <c r="E35" s="3" t="s">
        <v>27</v>
      </c>
      <c r="F35" s="146"/>
      <c r="G35" s="146"/>
      <c r="H35" s="146"/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16</v>
      </c>
      <c r="O35" s="146">
        <v>3</v>
      </c>
      <c r="P35" s="146"/>
      <c r="Q35" s="10">
        <v>0</v>
      </c>
      <c r="R35" s="10">
        <v>10</v>
      </c>
      <c r="S35" s="10">
        <v>1</v>
      </c>
      <c r="T35" s="10">
        <v>121</v>
      </c>
      <c r="U35" s="10">
        <v>48</v>
      </c>
      <c r="V35" s="146">
        <v>1</v>
      </c>
    </row>
    <row r="36" spans="1:22">
      <c r="A36" s="6">
        <v>26</v>
      </c>
      <c r="B36" s="11"/>
      <c r="C36" s="152"/>
      <c r="D36" s="3" t="s">
        <v>233</v>
      </c>
      <c r="E36" s="3" t="s">
        <v>108</v>
      </c>
      <c r="F36" s="146">
        <v>1</v>
      </c>
      <c r="G36" s="146"/>
      <c r="H36" s="146"/>
      <c r="I36" s="10">
        <v>1</v>
      </c>
      <c r="J36" s="10">
        <v>1</v>
      </c>
      <c r="K36" s="10">
        <v>4</v>
      </c>
      <c r="L36" s="10">
        <v>1</v>
      </c>
      <c r="M36" s="10">
        <v>0</v>
      </c>
      <c r="N36" s="10">
        <v>31</v>
      </c>
      <c r="O36" s="146">
        <v>9</v>
      </c>
      <c r="P36" s="146"/>
      <c r="Q36" s="10">
        <v>1</v>
      </c>
      <c r="R36" s="10">
        <v>14</v>
      </c>
      <c r="S36" s="10">
        <v>1</v>
      </c>
      <c r="T36" s="10">
        <v>169</v>
      </c>
      <c r="U36" s="10">
        <v>92</v>
      </c>
      <c r="V36" s="146">
        <v>1</v>
      </c>
    </row>
    <row r="37" spans="1:22">
      <c r="E37" s="129" t="s">
        <v>329</v>
      </c>
      <c r="F37" s="34">
        <f>SUM(F11:F36)</f>
        <v>24</v>
      </c>
      <c r="G37" s="34">
        <f t="shared" ref="G37:V37" si="0">SUM(G11:G36)</f>
        <v>0</v>
      </c>
      <c r="H37" s="34">
        <f t="shared" si="0"/>
        <v>9</v>
      </c>
      <c r="I37" s="34">
        <f t="shared" si="0"/>
        <v>40</v>
      </c>
      <c r="J37" s="34">
        <f t="shared" si="0"/>
        <v>34</v>
      </c>
      <c r="K37" s="34">
        <f t="shared" si="0"/>
        <v>156</v>
      </c>
      <c r="L37" s="34">
        <f t="shared" si="0"/>
        <v>32</v>
      </c>
      <c r="M37" s="34">
        <f t="shared" si="0"/>
        <v>41</v>
      </c>
      <c r="N37" s="34">
        <f t="shared" si="0"/>
        <v>1113</v>
      </c>
      <c r="O37" s="34">
        <f t="shared" si="0"/>
        <v>80</v>
      </c>
      <c r="P37" s="34">
        <f t="shared" si="0"/>
        <v>10</v>
      </c>
      <c r="Q37" s="34">
        <f t="shared" si="0"/>
        <v>67</v>
      </c>
      <c r="R37" s="34">
        <f t="shared" si="0"/>
        <v>593</v>
      </c>
      <c r="S37" s="34">
        <f t="shared" si="0"/>
        <v>110</v>
      </c>
      <c r="T37" s="34">
        <f t="shared" si="0"/>
        <v>3319</v>
      </c>
      <c r="U37" s="34">
        <f t="shared" si="0"/>
        <v>3066</v>
      </c>
      <c r="V37" s="34">
        <f t="shared" si="0"/>
        <v>22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35"/>
  <sheetViews>
    <sheetView topLeftCell="A4" zoomScale="75" zoomScaleNormal="75" workbookViewId="0">
      <selection activeCell="T7" sqref="T7:V35"/>
    </sheetView>
  </sheetViews>
  <sheetFormatPr defaultRowHeight="15"/>
  <cols>
    <col min="1" max="1" width="9.140625" style="6"/>
    <col min="2" max="2" width="22.28515625" style="6" customWidth="1"/>
    <col min="3" max="19" width="7.140625" style="6" customWidth="1"/>
    <col min="20" max="16384" width="9.140625" style="6"/>
  </cols>
  <sheetData>
    <row r="1" spans="1:22">
      <c r="A1" s="123" t="s">
        <v>177</v>
      </c>
      <c r="B1" s="123"/>
    </row>
    <row r="2" spans="1:22">
      <c r="A2" s="135" t="s">
        <v>179</v>
      </c>
      <c r="B2" s="153" t="s">
        <v>180</v>
      </c>
    </row>
    <row r="3" spans="1:22" ht="24" customHeight="1">
      <c r="A3" s="11" t="s">
        <v>221</v>
      </c>
      <c r="B3" s="152" t="s">
        <v>222</v>
      </c>
    </row>
    <row r="4" spans="1:22" ht="18.75" customHeight="1">
      <c r="A4" s="154"/>
      <c r="B4" s="39" t="s">
        <v>261</v>
      </c>
    </row>
    <row r="5" spans="1:22" ht="17.25" customHeight="1">
      <c r="A5" s="154"/>
      <c r="B5" s="39" t="s">
        <v>336</v>
      </c>
    </row>
    <row r="6" spans="1:22" ht="14.25" customHeight="1">
      <c r="A6" s="154"/>
      <c r="B6" s="155"/>
    </row>
    <row r="7" spans="1:22" ht="14.25" customHeight="1">
      <c r="A7" s="123"/>
      <c r="B7" s="123"/>
      <c r="C7" s="124" t="s">
        <v>2</v>
      </c>
      <c r="D7" s="124" t="s">
        <v>2</v>
      </c>
      <c r="E7" s="124" t="s">
        <v>2</v>
      </c>
      <c r="F7" s="124" t="s">
        <v>2</v>
      </c>
      <c r="G7" s="124" t="s">
        <v>2</v>
      </c>
      <c r="H7" s="124" t="s">
        <v>2</v>
      </c>
      <c r="I7" s="124" t="s">
        <v>2</v>
      </c>
      <c r="J7" s="124" t="s">
        <v>2</v>
      </c>
      <c r="K7" s="124" t="s">
        <v>2</v>
      </c>
      <c r="L7" s="124" t="s">
        <v>2</v>
      </c>
      <c r="M7" s="124" t="s">
        <v>2</v>
      </c>
      <c r="N7" s="124" t="s">
        <v>2</v>
      </c>
      <c r="O7" s="124" t="s">
        <v>2</v>
      </c>
      <c r="P7" s="124" t="s">
        <v>2</v>
      </c>
      <c r="Q7" s="124" t="s">
        <v>2</v>
      </c>
      <c r="R7" s="124" t="s">
        <v>2</v>
      </c>
      <c r="S7" s="124" t="s">
        <v>2</v>
      </c>
      <c r="T7" s="15" t="s">
        <v>28</v>
      </c>
      <c r="U7" s="15"/>
      <c r="V7" s="15"/>
    </row>
    <row r="8" spans="1:22" ht="14.25" customHeight="1">
      <c r="A8" s="135" t="s">
        <v>226</v>
      </c>
      <c r="B8" s="135" t="s">
        <v>227</v>
      </c>
      <c r="C8" s="124" t="s">
        <v>312</v>
      </c>
      <c r="D8" s="124" t="s">
        <v>313</v>
      </c>
      <c r="E8" s="124" t="s">
        <v>314</v>
      </c>
      <c r="F8" s="124" t="s">
        <v>315</v>
      </c>
      <c r="G8" s="124" t="s">
        <v>316</v>
      </c>
      <c r="H8" s="124" t="s">
        <v>317</v>
      </c>
      <c r="I8" s="124" t="s">
        <v>318</v>
      </c>
      <c r="J8" s="124" t="s">
        <v>319</v>
      </c>
      <c r="K8" s="124" t="s">
        <v>320</v>
      </c>
      <c r="L8" s="124" t="s">
        <v>321</v>
      </c>
      <c r="M8" s="124" t="s">
        <v>322</v>
      </c>
      <c r="N8" s="124" t="s">
        <v>323</v>
      </c>
      <c r="O8" s="124" t="s">
        <v>324</v>
      </c>
      <c r="P8" s="124" t="s">
        <v>325</v>
      </c>
      <c r="Q8" s="124" t="s">
        <v>326</v>
      </c>
      <c r="R8" s="124" t="s">
        <v>327</v>
      </c>
      <c r="S8" s="124" t="s">
        <v>328</v>
      </c>
      <c r="T8" s="18" t="s">
        <v>1024</v>
      </c>
      <c r="U8" s="18" t="s">
        <v>1025</v>
      </c>
      <c r="V8" s="18" t="s">
        <v>1027</v>
      </c>
    </row>
    <row r="9" spans="1:22" ht="14.25" customHeight="1">
      <c r="A9" s="10" t="s">
        <v>82</v>
      </c>
      <c r="B9" s="3" t="s">
        <v>3</v>
      </c>
      <c r="C9" s="146"/>
      <c r="D9" s="146">
        <v>1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5">
        <f>SUM(C9:S9)</f>
        <v>1</v>
      </c>
      <c r="U9" s="3">
        <v>21921</v>
      </c>
      <c r="V9" s="86">
        <f>SUM(T9/U9*1000)</f>
        <v>4.5618356826787103E-2</v>
      </c>
    </row>
    <row r="10" spans="1:22" ht="14.25" customHeight="1">
      <c r="A10" s="10" t="s">
        <v>4</v>
      </c>
      <c r="B10" s="3" t="s">
        <v>88</v>
      </c>
      <c r="C10" s="146">
        <v>66</v>
      </c>
      <c r="D10" s="146"/>
      <c r="E10" s="146"/>
      <c r="F10" s="146">
        <v>45</v>
      </c>
      <c r="G10" s="146">
        <v>1</v>
      </c>
      <c r="H10" s="146">
        <v>5</v>
      </c>
      <c r="I10" s="146">
        <v>17</v>
      </c>
      <c r="J10" s="146">
        <v>2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5">
        <f t="shared" ref="T10:T35" si="0">SUM(C10:S10)</f>
        <v>136</v>
      </c>
      <c r="U10" s="3">
        <v>65956</v>
      </c>
      <c r="V10" s="86">
        <f t="shared" ref="V10:V33" si="1">SUM(T10/U10*1000)</f>
        <v>2.0619807144156708</v>
      </c>
    </row>
    <row r="11" spans="1:22" ht="14.25" customHeight="1">
      <c r="A11" s="10" t="s">
        <v>5</v>
      </c>
      <c r="B11" s="3" t="s">
        <v>89</v>
      </c>
      <c r="C11" s="146">
        <v>1</v>
      </c>
      <c r="D11" s="146"/>
      <c r="E11" s="146"/>
      <c r="F11" s="146">
        <v>2</v>
      </c>
      <c r="G11" s="146"/>
      <c r="H11" s="146"/>
      <c r="I11" s="146">
        <v>1</v>
      </c>
      <c r="J11" s="146">
        <v>1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5">
        <f t="shared" si="0"/>
        <v>5</v>
      </c>
      <c r="U11" s="3">
        <v>135376</v>
      </c>
      <c r="V11" s="86">
        <f t="shared" si="1"/>
        <v>3.6934168537997872E-2</v>
      </c>
    </row>
    <row r="12" spans="1:22" ht="14.25" customHeight="1">
      <c r="A12" s="10" t="s">
        <v>6</v>
      </c>
      <c r="B12" s="3" t="s">
        <v>90</v>
      </c>
      <c r="C12" s="146">
        <v>10</v>
      </c>
      <c r="D12" s="146"/>
      <c r="E12" s="146"/>
      <c r="F12" s="146">
        <v>42</v>
      </c>
      <c r="G12" s="146">
        <v>1</v>
      </c>
      <c r="H12" s="146">
        <v>3</v>
      </c>
      <c r="I12" s="146">
        <v>7</v>
      </c>
      <c r="J12" s="146"/>
      <c r="K12" s="146">
        <v>4</v>
      </c>
      <c r="L12" s="146"/>
      <c r="M12" s="146"/>
      <c r="N12" s="146"/>
      <c r="O12" s="146">
        <v>2</v>
      </c>
      <c r="P12" s="146"/>
      <c r="Q12" s="146"/>
      <c r="R12" s="146"/>
      <c r="S12" s="146"/>
      <c r="T12" s="15">
        <f t="shared" si="0"/>
        <v>69</v>
      </c>
      <c r="U12" s="3">
        <v>121186</v>
      </c>
      <c r="V12" s="86">
        <f t="shared" si="1"/>
        <v>0.5693726998168106</v>
      </c>
    </row>
    <row r="13" spans="1:22">
      <c r="A13" s="10">
        <v>1805</v>
      </c>
      <c r="B13" s="3" t="s">
        <v>91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5">
        <f t="shared" si="0"/>
        <v>0</v>
      </c>
      <c r="U13" s="3">
        <v>114292</v>
      </c>
      <c r="V13" s="86">
        <f t="shared" si="1"/>
        <v>0</v>
      </c>
    </row>
    <row r="14" spans="1:22">
      <c r="A14" s="10" t="s">
        <v>8</v>
      </c>
      <c r="B14" s="3" t="s">
        <v>92</v>
      </c>
      <c r="C14" s="146">
        <v>7</v>
      </c>
      <c r="D14" s="146"/>
      <c r="E14" s="146"/>
      <c r="F14" s="146">
        <v>9</v>
      </c>
      <c r="G14" s="146"/>
      <c r="H14" s="146"/>
      <c r="I14" s="146"/>
      <c r="J14" s="146"/>
      <c r="K14" s="146"/>
      <c r="L14" s="146"/>
      <c r="M14" s="146"/>
      <c r="N14" s="146"/>
      <c r="O14" s="146">
        <v>1</v>
      </c>
      <c r="P14" s="146"/>
      <c r="Q14" s="146"/>
      <c r="R14" s="146"/>
      <c r="S14" s="146"/>
      <c r="T14" s="15">
        <f t="shared" si="0"/>
        <v>17</v>
      </c>
      <c r="U14" s="3">
        <v>62439</v>
      </c>
      <c r="V14" s="86">
        <f t="shared" si="1"/>
        <v>0.27226573135380128</v>
      </c>
    </row>
    <row r="15" spans="1:22">
      <c r="A15" s="10" t="s">
        <v>9</v>
      </c>
      <c r="B15" s="3" t="s">
        <v>93</v>
      </c>
      <c r="C15" s="146"/>
      <c r="D15" s="146"/>
      <c r="E15" s="146"/>
      <c r="F15" s="146">
        <v>1</v>
      </c>
      <c r="G15" s="146"/>
      <c r="H15" s="146"/>
      <c r="I15" s="146">
        <v>2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5">
        <f t="shared" si="0"/>
        <v>3</v>
      </c>
      <c r="U15" s="3">
        <v>112378</v>
      </c>
      <c r="V15" s="86">
        <f t="shared" si="1"/>
        <v>2.6695616579757601E-2</v>
      </c>
    </row>
    <row r="16" spans="1:22">
      <c r="A16" s="10" t="s">
        <v>11</v>
      </c>
      <c r="B16" s="3" t="s">
        <v>94</v>
      </c>
      <c r="C16" s="146"/>
      <c r="D16" s="146"/>
      <c r="E16" s="146"/>
      <c r="F16" s="146">
        <v>1</v>
      </c>
      <c r="G16" s="146"/>
      <c r="H16" s="146"/>
      <c r="I16" s="146"/>
      <c r="J16" s="146"/>
      <c r="K16" s="146"/>
      <c r="L16" s="146"/>
      <c r="M16" s="146"/>
      <c r="N16" s="146"/>
      <c r="O16" s="146">
        <v>1</v>
      </c>
      <c r="P16" s="146"/>
      <c r="Q16" s="146"/>
      <c r="R16" s="146"/>
      <c r="S16" s="146"/>
      <c r="T16" s="15">
        <f t="shared" si="0"/>
        <v>2</v>
      </c>
      <c r="U16" s="3">
        <v>69582</v>
      </c>
      <c r="V16" s="86">
        <f t="shared" si="1"/>
        <v>2.8743065735391336E-2</v>
      </c>
    </row>
    <row r="17" spans="1:22">
      <c r="A17" s="10" t="s">
        <v>12</v>
      </c>
      <c r="B17" s="3" t="s">
        <v>95</v>
      </c>
      <c r="C17" s="146">
        <v>1</v>
      </c>
      <c r="D17" s="146"/>
      <c r="E17" s="146"/>
      <c r="F17" s="146">
        <v>1</v>
      </c>
      <c r="G17" s="146"/>
      <c r="H17" s="146"/>
      <c r="I17" s="146"/>
      <c r="J17" s="146"/>
      <c r="K17" s="146">
        <v>1</v>
      </c>
      <c r="L17" s="146"/>
      <c r="M17" s="146"/>
      <c r="N17" s="146"/>
      <c r="O17" s="146"/>
      <c r="P17" s="146"/>
      <c r="Q17" s="146"/>
      <c r="R17" s="146"/>
      <c r="S17" s="146"/>
      <c r="T17" s="15">
        <f t="shared" si="0"/>
        <v>3</v>
      </c>
      <c r="U17" s="3">
        <v>56234</v>
      </c>
      <c r="V17" s="86">
        <f t="shared" si="1"/>
        <v>5.3348508020059041E-2</v>
      </c>
    </row>
    <row r="18" spans="1:22">
      <c r="A18" s="10" t="s">
        <v>13</v>
      </c>
      <c r="B18" s="3" t="s">
        <v>96</v>
      </c>
      <c r="C18" s="146">
        <v>1</v>
      </c>
      <c r="D18" s="146"/>
      <c r="E18" s="146"/>
      <c r="F18" s="146">
        <v>2</v>
      </c>
      <c r="G18" s="146"/>
      <c r="H18" s="146"/>
      <c r="I18" s="146">
        <v>2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5">
        <f t="shared" si="0"/>
        <v>5</v>
      </c>
      <c r="U18" s="3">
        <v>80555</v>
      </c>
      <c r="V18" s="86">
        <f t="shared" si="1"/>
        <v>6.2069393582024707E-2</v>
      </c>
    </row>
    <row r="19" spans="1:22">
      <c r="A19" s="10" t="s">
        <v>14</v>
      </c>
      <c r="B19" s="3" t="s">
        <v>97</v>
      </c>
      <c r="C19" s="146"/>
      <c r="D19" s="146"/>
      <c r="E19" s="146"/>
      <c r="F19" s="146"/>
      <c r="G19" s="146"/>
      <c r="H19" s="146"/>
      <c r="I19" s="146">
        <v>1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5">
        <f t="shared" si="0"/>
        <v>1</v>
      </c>
      <c r="U19" s="3">
        <v>136343</v>
      </c>
      <c r="V19" s="86">
        <f t="shared" si="1"/>
        <v>7.3344432790829013E-3</v>
      </c>
    </row>
    <row r="20" spans="1:22">
      <c r="A20" s="10" t="s">
        <v>15</v>
      </c>
      <c r="B20" s="3" t="s">
        <v>98</v>
      </c>
      <c r="C20" s="146">
        <v>1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5">
        <f t="shared" si="0"/>
        <v>1</v>
      </c>
      <c r="U20" s="3">
        <v>66844</v>
      </c>
      <c r="V20" s="86">
        <f t="shared" si="1"/>
        <v>1.496020585243253E-2</v>
      </c>
    </row>
    <row r="21" spans="1:22">
      <c r="A21" s="10" t="s">
        <v>16</v>
      </c>
      <c r="B21" s="3" t="s">
        <v>99</v>
      </c>
      <c r="C21" s="146">
        <v>13</v>
      </c>
      <c r="D21" s="146">
        <v>1</v>
      </c>
      <c r="E21" s="146"/>
      <c r="F21" s="146">
        <v>14</v>
      </c>
      <c r="G21" s="146">
        <v>3</v>
      </c>
      <c r="H21" s="146">
        <v>5</v>
      </c>
      <c r="I21" s="146">
        <v>9</v>
      </c>
      <c r="J21" s="146">
        <v>5</v>
      </c>
      <c r="K21" s="146">
        <v>13</v>
      </c>
      <c r="L21" s="146"/>
      <c r="M21" s="146"/>
      <c r="N21" s="146">
        <v>1</v>
      </c>
      <c r="O21" s="146">
        <v>12</v>
      </c>
      <c r="P21" s="146"/>
      <c r="Q21" s="146"/>
      <c r="R21" s="146"/>
      <c r="S21" s="146"/>
      <c r="T21" s="15">
        <f t="shared" si="0"/>
        <v>76</v>
      </c>
      <c r="U21" s="3">
        <v>74363</v>
      </c>
      <c r="V21" s="86">
        <f t="shared" si="1"/>
        <v>1.0220136358135095</v>
      </c>
    </row>
    <row r="22" spans="1:22">
      <c r="A22" s="10" t="s">
        <v>17</v>
      </c>
      <c r="B22" s="3" t="s">
        <v>100</v>
      </c>
      <c r="C22" s="146">
        <v>2</v>
      </c>
      <c r="D22" s="146"/>
      <c r="E22" s="146"/>
      <c r="F22" s="146">
        <v>2</v>
      </c>
      <c r="G22" s="146">
        <v>1</v>
      </c>
      <c r="H22" s="146"/>
      <c r="I22" s="146"/>
      <c r="J22" s="146"/>
      <c r="K22" s="146"/>
      <c r="L22" s="146"/>
      <c r="M22" s="146"/>
      <c r="N22" s="146"/>
      <c r="O22" s="146">
        <v>1</v>
      </c>
      <c r="P22" s="146"/>
      <c r="Q22" s="146"/>
      <c r="R22" s="146"/>
      <c r="S22" s="146"/>
      <c r="T22" s="15">
        <f t="shared" si="0"/>
        <v>6</v>
      </c>
      <c r="U22" s="3">
        <v>78617</v>
      </c>
      <c r="V22" s="86">
        <f t="shared" si="1"/>
        <v>7.6319371128381899E-2</v>
      </c>
    </row>
    <row r="23" spans="1:22">
      <c r="A23" s="10" t="s">
        <v>18</v>
      </c>
      <c r="B23" s="3" t="s">
        <v>101</v>
      </c>
      <c r="C23" s="146"/>
      <c r="D23" s="146"/>
      <c r="E23" s="146"/>
      <c r="F23" s="146">
        <v>3</v>
      </c>
      <c r="G23" s="146"/>
      <c r="H23" s="146">
        <v>1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">
        <f t="shared" si="0"/>
        <v>4</v>
      </c>
      <c r="U23" s="3">
        <v>74042</v>
      </c>
      <c r="V23" s="86">
        <f t="shared" si="1"/>
        <v>5.4023392128791765E-2</v>
      </c>
    </row>
    <row r="24" spans="1:22">
      <c r="A24" s="10" t="s">
        <v>19</v>
      </c>
      <c r="B24" s="3" t="s">
        <v>102</v>
      </c>
      <c r="C24" s="146">
        <v>11</v>
      </c>
      <c r="D24" s="146"/>
      <c r="E24" s="146"/>
      <c r="F24" s="146">
        <v>26</v>
      </c>
      <c r="G24" s="146">
        <v>3</v>
      </c>
      <c r="H24" s="146">
        <v>2</v>
      </c>
      <c r="I24" s="146">
        <v>5</v>
      </c>
      <c r="J24" s="146">
        <v>1</v>
      </c>
      <c r="K24" s="146">
        <v>2</v>
      </c>
      <c r="L24" s="146"/>
      <c r="M24" s="146"/>
      <c r="N24" s="146">
        <v>1</v>
      </c>
      <c r="O24" s="146">
        <v>6</v>
      </c>
      <c r="P24" s="146"/>
      <c r="Q24" s="146">
        <v>1</v>
      </c>
      <c r="R24" s="146"/>
      <c r="S24" s="146">
        <v>1</v>
      </c>
      <c r="T24" s="15">
        <f t="shared" si="0"/>
        <v>59</v>
      </c>
      <c r="U24" s="3">
        <v>168096</v>
      </c>
      <c r="V24" s="86">
        <f t="shared" si="1"/>
        <v>0.35098991052731771</v>
      </c>
    </row>
    <row r="25" spans="1:22">
      <c r="A25" s="10" t="s">
        <v>20</v>
      </c>
      <c r="B25" s="3" t="s">
        <v>103</v>
      </c>
      <c r="C25" s="146">
        <v>1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5">
        <f t="shared" si="0"/>
        <v>1</v>
      </c>
      <c r="U25" s="3">
        <v>95184</v>
      </c>
      <c r="V25" s="86">
        <f t="shared" si="1"/>
        <v>1.0505967389477223E-2</v>
      </c>
    </row>
    <row r="26" spans="1:22">
      <c r="A26" s="10">
        <v>1818</v>
      </c>
      <c r="B26" s="3" t="s">
        <v>104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5">
        <f t="shared" si="0"/>
        <v>0</v>
      </c>
      <c r="U26" s="3">
        <v>107396</v>
      </c>
      <c r="V26" s="86">
        <f t="shared" si="1"/>
        <v>0</v>
      </c>
    </row>
    <row r="27" spans="1:22">
      <c r="A27" s="10" t="s">
        <v>22</v>
      </c>
      <c r="B27" s="3" t="s">
        <v>105</v>
      </c>
      <c r="C27" s="146">
        <v>7</v>
      </c>
      <c r="D27" s="146"/>
      <c r="E27" s="146"/>
      <c r="F27" s="146">
        <v>3</v>
      </c>
      <c r="G27" s="146"/>
      <c r="H27" s="146"/>
      <c r="I27" s="146">
        <v>2</v>
      </c>
      <c r="J27" s="146"/>
      <c r="K27" s="146">
        <v>1</v>
      </c>
      <c r="L27" s="146"/>
      <c r="M27" s="146"/>
      <c r="N27" s="146"/>
      <c r="O27" s="146">
        <v>1</v>
      </c>
      <c r="P27" s="146"/>
      <c r="Q27" s="146"/>
      <c r="R27" s="146"/>
      <c r="S27" s="146">
        <v>1</v>
      </c>
      <c r="T27" s="15">
        <f t="shared" si="0"/>
        <v>15</v>
      </c>
      <c r="U27" s="3">
        <v>61717</v>
      </c>
      <c r="V27" s="86">
        <f t="shared" si="1"/>
        <v>0.24304486608227879</v>
      </c>
    </row>
    <row r="28" spans="1:22">
      <c r="A28" s="10" t="s">
        <v>23</v>
      </c>
      <c r="B28" s="3" t="s">
        <v>106</v>
      </c>
      <c r="C28" s="146">
        <v>13</v>
      </c>
      <c r="D28" s="146"/>
      <c r="E28" s="146"/>
      <c r="F28" s="146">
        <v>5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5">
        <f t="shared" si="0"/>
        <v>18</v>
      </c>
      <c r="U28" s="3">
        <v>53413</v>
      </c>
      <c r="V28" s="86">
        <f t="shared" si="1"/>
        <v>0.33699661131185293</v>
      </c>
    </row>
    <row r="29" spans="1:22">
      <c r="A29" s="10">
        <v>1821</v>
      </c>
      <c r="B29" s="3" t="s">
        <v>107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5">
        <f t="shared" si="0"/>
        <v>0</v>
      </c>
      <c r="U29" s="3">
        <v>26664</v>
      </c>
      <c r="V29" s="86">
        <f t="shared" si="1"/>
        <v>0</v>
      </c>
    </row>
    <row r="30" spans="1:22">
      <c r="A30" s="10" t="s">
        <v>229</v>
      </c>
      <c r="B30" s="3" t="s">
        <v>24</v>
      </c>
      <c r="C30" s="146"/>
      <c r="D30" s="146"/>
      <c r="E30" s="146"/>
      <c r="F30" s="146">
        <v>1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5">
        <f t="shared" si="0"/>
        <v>1</v>
      </c>
      <c r="U30" s="3">
        <v>46478</v>
      </c>
      <c r="V30" s="86">
        <f t="shared" si="1"/>
        <v>2.151555574680494E-2</v>
      </c>
    </row>
    <row r="31" spans="1:22">
      <c r="A31" s="10" t="s">
        <v>230</v>
      </c>
      <c r="B31" s="3" t="s">
        <v>25</v>
      </c>
      <c r="C31" s="146">
        <v>17</v>
      </c>
      <c r="D31" s="146">
        <v>1</v>
      </c>
      <c r="E31" s="146"/>
      <c r="F31" s="146">
        <v>23</v>
      </c>
      <c r="G31" s="146">
        <v>2</v>
      </c>
      <c r="H31" s="146">
        <v>3</v>
      </c>
      <c r="I31" s="146">
        <v>4</v>
      </c>
      <c r="J31" s="146">
        <v>2</v>
      </c>
      <c r="K31" s="146">
        <v>4</v>
      </c>
      <c r="L31" s="146"/>
      <c r="M31" s="146"/>
      <c r="N31" s="146">
        <v>1</v>
      </c>
      <c r="O31" s="146">
        <v>18</v>
      </c>
      <c r="P31" s="146"/>
      <c r="Q31" s="146"/>
      <c r="R31" s="146"/>
      <c r="S31" s="146">
        <v>1</v>
      </c>
      <c r="T31" s="15">
        <f t="shared" si="0"/>
        <v>76</v>
      </c>
      <c r="U31" s="3">
        <v>61973</v>
      </c>
      <c r="V31" s="86">
        <f t="shared" si="1"/>
        <v>1.2263405031223276</v>
      </c>
    </row>
    <row r="32" spans="1:22">
      <c r="A32" s="10" t="s">
        <v>231</v>
      </c>
      <c r="B32" s="3" t="s">
        <v>26</v>
      </c>
      <c r="C32" s="146">
        <v>18</v>
      </c>
      <c r="D32" s="146">
        <v>2</v>
      </c>
      <c r="E32" s="146"/>
      <c r="F32" s="146">
        <v>36</v>
      </c>
      <c r="G32" s="146"/>
      <c r="H32" s="146">
        <v>3</v>
      </c>
      <c r="I32" s="146">
        <v>10</v>
      </c>
      <c r="J32" s="146">
        <v>1</v>
      </c>
      <c r="K32" s="146">
        <v>12</v>
      </c>
      <c r="L32" s="146"/>
      <c r="M32" s="146"/>
      <c r="N32" s="146"/>
      <c r="O32" s="146">
        <v>4</v>
      </c>
      <c r="P32" s="146"/>
      <c r="Q32" s="146"/>
      <c r="R32" s="146"/>
      <c r="S32" s="146">
        <v>1</v>
      </c>
      <c r="T32" s="15">
        <f t="shared" si="0"/>
        <v>87</v>
      </c>
      <c r="U32" s="3">
        <v>189111</v>
      </c>
      <c r="V32" s="86">
        <f t="shared" si="1"/>
        <v>0.46004727382331012</v>
      </c>
    </row>
    <row r="33" spans="1:22">
      <c r="A33" s="10">
        <v>1864</v>
      </c>
      <c r="B33" s="3" t="s">
        <v>27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5">
        <f t="shared" si="0"/>
        <v>0</v>
      </c>
      <c r="U33" s="3">
        <v>47527</v>
      </c>
      <c r="V33" s="86">
        <f t="shared" si="1"/>
        <v>0</v>
      </c>
    </row>
    <row r="34" spans="1:22">
      <c r="A34" s="10" t="s">
        <v>233</v>
      </c>
      <c r="B34" s="3" t="s">
        <v>108</v>
      </c>
      <c r="C34" s="146">
        <v>1</v>
      </c>
      <c r="D34" s="146"/>
      <c r="E34" s="146"/>
      <c r="F34" s="146">
        <v>2</v>
      </c>
      <c r="G34" s="146"/>
      <c r="H34" s="146"/>
      <c r="I34" s="146">
        <v>1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5">
        <f t="shared" si="0"/>
        <v>4</v>
      </c>
      <c r="U34" s="15"/>
      <c r="V34" s="15"/>
    </row>
    <row r="35" spans="1:22">
      <c r="B35" s="129" t="s">
        <v>329</v>
      </c>
      <c r="C35" s="10">
        <f t="shared" ref="C35:R35" si="2">SUM(C9:C34)</f>
        <v>170</v>
      </c>
      <c r="D35" s="10">
        <f t="shared" si="2"/>
        <v>5</v>
      </c>
      <c r="E35" s="10">
        <f t="shared" si="2"/>
        <v>0</v>
      </c>
      <c r="F35" s="10">
        <f t="shared" si="2"/>
        <v>218</v>
      </c>
      <c r="G35" s="10">
        <f t="shared" si="2"/>
        <v>11</v>
      </c>
      <c r="H35" s="10">
        <f t="shared" si="2"/>
        <v>22</v>
      </c>
      <c r="I35" s="10">
        <f t="shared" si="2"/>
        <v>61</v>
      </c>
      <c r="J35" s="10">
        <f t="shared" si="2"/>
        <v>12</v>
      </c>
      <c r="K35" s="10">
        <f t="shared" si="2"/>
        <v>37</v>
      </c>
      <c r="L35" s="10">
        <f t="shared" si="2"/>
        <v>0</v>
      </c>
      <c r="M35" s="10">
        <f t="shared" si="2"/>
        <v>0</v>
      </c>
      <c r="N35" s="10">
        <f t="shared" si="2"/>
        <v>3</v>
      </c>
      <c r="O35" s="10">
        <f t="shared" si="2"/>
        <v>46</v>
      </c>
      <c r="P35" s="10">
        <f t="shared" si="2"/>
        <v>0</v>
      </c>
      <c r="Q35" s="10">
        <f t="shared" si="2"/>
        <v>1</v>
      </c>
      <c r="R35" s="10">
        <f t="shared" si="2"/>
        <v>0</v>
      </c>
      <c r="S35" s="10">
        <f t="shared" ref="S35" si="3">SUM(S9:S34)</f>
        <v>4</v>
      </c>
      <c r="T35" s="217">
        <f t="shared" si="0"/>
        <v>590</v>
      </c>
      <c r="U35" s="15"/>
      <c r="V35" s="1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5"/>
  <sheetViews>
    <sheetView topLeftCell="A4" zoomScale="75" zoomScaleNormal="75" workbookViewId="0">
      <selection activeCell="T4" sqref="T1:W1048576"/>
    </sheetView>
  </sheetViews>
  <sheetFormatPr defaultRowHeight="15"/>
  <cols>
    <col min="1" max="1" width="9.140625" style="6"/>
    <col min="2" max="2" width="14.7109375" style="6" customWidth="1"/>
    <col min="3" max="19" width="7.140625" style="6" customWidth="1"/>
    <col min="20" max="16384" width="9.140625" style="6"/>
  </cols>
  <sheetData>
    <row r="1" spans="1:19">
      <c r="A1" s="123" t="s">
        <v>177</v>
      </c>
      <c r="B1" s="123"/>
    </row>
    <row r="2" spans="1:19">
      <c r="A2" s="135" t="s">
        <v>179</v>
      </c>
      <c r="B2" s="153" t="s">
        <v>180</v>
      </c>
    </row>
    <row r="3" spans="1:19" ht="24" customHeight="1">
      <c r="A3" s="11" t="s">
        <v>221</v>
      </c>
      <c r="B3" s="152" t="s">
        <v>222</v>
      </c>
    </row>
    <row r="4" spans="1:19" ht="18.75" customHeight="1">
      <c r="A4" s="154"/>
      <c r="B4" s="39" t="s">
        <v>261</v>
      </c>
    </row>
    <row r="5" spans="1:19" ht="17.25" customHeight="1">
      <c r="A5" s="154"/>
      <c r="B5" s="39" t="s">
        <v>336</v>
      </c>
    </row>
    <row r="6" spans="1:19" ht="14.25" customHeight="1">
      <c r="A6" s="154"/>
      <c r="B6" s="155"/>
    </row>
    <row r="7" spans="1:19" ht="14.25" customHeight="1">
      <c r="A7" s="123"/>
      <c r="B7" s="123"/>
      <c r="C7" s="130" t="s">
        <v>181</v>
      </c>
      <c r="D7" s="130" t="s">
        <v>181</v>
      </c>
      <c r="E7" s="130" t="s">
        <v>181</v>
      </c>
      <c r="F7" s="130" t="s">
        <v>181</v>
      </c>
      <c r="G7" s="130" t="s">
        <v>181</v>
      </c>
      <c r="H7" s="130" t="s">
        <v>181</v>
      </c>
      <c r="I7" s="130" t="s">
        <v>181</v>
      </c>
      <c r="J7" s="130" t="s">
        <v>181</v>
      </c>
      <c r="K7" s="130" t="s">
        <v>181</v>
      </c>
      <c r="L7" s="130" t="s">
        <v>181</v>
      </c>
      <c r="M7" s="130" t="s">
        <v>181</v>
      </c>
      <c r="N7" s="130" t="s">
        <v>181</v>
      </c>
      <c r="O7" s="130" t="s">
        <v>181</v>
      </c>
      <c r="P7" s="130" t="s">
        <v>181</v>
      </c>
      <c r="Q7" s="130" t="s">
        <v>181</v>
      </c>
      <c r="R7" s="130" t="s">
        <v>181</v>
      </c>
      <c r="S7" s="130" t="s">
        <v>181</v>
      </c>
    </row>
    <row r="8" spans="1:19" ht="14.25" customHeight="1">
      <c r="A8" s="135" t="s">
        <v>226</v>
      </c>
      <c r="B8" s="135" t="s">
        <v>227</v>
      </c>
      <c r="C8" s="130" t="s">
        <v>312</v>
      </c>
      <c r="D8" s="130" t="s">
        <v>313</v>
      </c>
      <c r="E8" s="130" t="s">
        <v>314</v>
      </c>
      <c r="F8" s="130" t="s">
        <v>315</v>
      </c>
      <c r="G8" s="130" t="s">
        <v>316</v>
      </c>
      <c r="H8" s="130" t="s">
        <v>317</v>
      </c>
      <c r="I8" s="130" t="s">
        <v>318</v>
      </c>
      <c r="J8" s="130" t="s">
        <v>319</v>
      </c>
      <c r="K8" s="130" t="s">
        <v>320</v>
      </c>
      <c r="L8" s="130" t="s">
        <v>321</v>
      </c>
      <c r="M8" s="130" t="s">
        <v>322</v>
      </c>
      <c r="N8" s="130" t="s">
        <v>323</v>
      </c>
      <c r="O8" s="130" t="s">
        <v>324</v>
      </c>
      <c r="P8" s="130" t="s">
        <v>325</v>
      </c>
      <c r="Q8" s="130" t="s">
        <v>326</v>
      </c>
      <c r="R8" s="130" t="s">
        <v>327</v>
      </c>
      <c r="S8" s="130" t="s">
        <v>328</v>
      </c>
    </row>
    <row r="9" spans="1:19" ht="14.25" customHeight="1">
      <c r="A9" s="10" t="s">
        <v>82</v>
      </c>
      <c r="B9" s="3" t="s">
        <v>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19" ht="14.25" customHeight="1">
      <c r="A10" s="10" t="s">
        <v>4</v>
      </c>
      <c r="B10" s="3" t="s">
        <v>88</v>
      </c>
      <c r="C10" s="146">
        <v>1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</row>
    <row r="11" spans="1:19" ht="14.25" customHeight="1">
      <c r="A11" s="10" t="s">
        <v>5</v>
      </c>
      <c r="B11" s="3" t="s">
        <v>89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1:19" ht="14.25" customHeight="1">
      <c r="A12" s="10" t="s">
        <v>6</v>
      </c>
      <c r="B12" s="3" t="s">
        <v>90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19">
      <c r="A13" s="10">
        <v>1805</v>
      </c>
      <c r="B13" s="3" t="s">
        <v>91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</row>
    <row r="14" spans="1:19">
      <c r="A14" s="10" t="s">
        <v>8</v>
      </c>
      <c r="B14" s="3" t="s">
        <v>92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</row>
    <row r="15" spans="1:19">
      <c r="A15" s="10" t="s">
        <v>9</v>
      </c>
      <c r="B15" s="3" t="s">
        <v>93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</row>
    <row r="16" spans="1:19">
      <c r="A16" s="10" t="s">
        <v>11</v>
      </c>
      <c r="B16" s="3" t="s">
        <v>94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1:19">
      <c r="A17" s="10" t="s">
        <v>12</v>
      </c>
      <c r="B17" s="3" t="s">
        <v>95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1:19">
      <c r="A18" s="10" t="s">
        <v>13</v>
      </c>
      <c r="B18" s="3" t="s">
        <v>96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</row>
    <row r="19" spans="1:19">
      <c r="A19" s="10" t="s">
        <v>14</v>
      </c>
      <c r="B19" s="3" t="s">
        <v>97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</row>
    <row r="20" spans="1:19">
      <c r="A20" s="10" t="s">
        <v>15</v>
      </c>
      <c r="B20" s="3" t="s">
        <v>98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>
      <c r="A21" s="10" t="s">
        <v>16</v>
      </c>
      <c r="B21" s="3" t="s">
        <v>99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1:19">
      <c r="A22" s="10" t="s">
        <v>17</v>
      </c>
      <c r="B22" s="3" t="s">
        <v>100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</row>
    <row r="23" spans="1:19">
      <c r="A23" s="10" t="s">
        <v>18</v>
      </c>
      <c r="B23" s="3" t="s">
        <v>101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</row>
    <row r="24" spans="1:19">
      <c r="A24" s="10" t="s">
        <v>19</v>
      </c>
      <c r="B24" s="3" t="s">
        <v>102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</row>
    <row r="25" spans="1:19">
      <c r="A25" s="10" t="s">
        <v>20</v>
      </c>
      <c r="B25" s="3" t="s">
        <v>103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</row>
    <row r="26" spans="1:19">
      <c r="A26" s="10">
        <v>1818</v>
      </c>
      <c r="B26" s="3" t="s">
        <v>104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</row>
    <row r="27" spans="1:19">
      <c r="A27" s="10" t="s">
        <v>22</v>
      </c>
      <c r="B27" s="3" t="s">
        <v>105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</row>
    <row r="28" spans="1:19">
      <c r="A28" s="10" t="s">
        <v>23</v>
      </c>
      <c r="B28" s="3" t="s">
        <v>106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</row>
    <row r="29" spans="1:19">
      <c r="A29" s="10">
        <v>1821</v>
      </c>
      <c r="B29" s="3" t="s">
        <v>107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</row>
    <row r="30" spans="1:19">
      <c r="A30" s="10" t="s">
        <v>229</v>
      </c>
      <c r="B30" s="3" t="s">
        <v>24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</row>
    <row r="31" spans="1:19">
      <c r="A31" s="10" t="s">
        <v>230</v>
      </c>
      <c r="B31" s="3" t="s">
        <v>25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</row>
    <row r="32" spans="1:19">
      <c r="A32" s="10" t="s">
        <v>231</v>
      </c>
      <c r="B32" s="3" t="s">
        <v>26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</row>
    <row r="33" spans="1:19">
      <c r="A33" s="10">
        <v>1864</v>
      </c>
      <c r="B33" s="3" t="s">
        <v>27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</row>
    <row r="34" spans="1:19">
      <c r="A34" s="10" t="s">
        <v>233</v>
      </c>
      <c r="B34" s="3" t="s">
        <v>108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</row>
    <row r="35" spans="1:19">
      <c r="B35" s="129" t="s">
        <v>329</v>
      </c>
      <c r="C35" s="10">
        <f>SUM(C9:C34)</f>
        <v>1</v>
      </c>
      <c r="D35" s="10">
        <f t="shared" ref="D35:S35" si="0">SUM(D9:D34)</f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0">
        <f t="shared" si="0"/>
        <v>0</v>
      </c>
      <c r="O35" s="10">
        <f t="shared" si="0"/>
        <v>0</v>
      </c>
      <c r="P35" s="10">
        <f t="shared" si="0"/>
        <v>0</v>
      </c>
      <c r="Q35" s="10">
        <f t="shared" si="0"/>
        <v>0</v>
      </c>
      <c r="R35" s="10">
        <f t="shared" si="0"/>
        <v>0</v>
      </c>
      <c r="S35" s="10">
        <f t="shared" si="0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D33"/>
  <sheetViews>
    <sheetView workbookViewId="0">
      <pane xSplit="2" ySplit="5" topLeftCell="DQ15" activePane="bottomRight" state="frozen"/>
      <selection pane="topRight" activeCell="C1" sqref="C1"/>
      <selection pane="bottomLeft" activeCell="A2" sqref="A2"/>
      <selection pane="bottomRight" activeCell="DZ33" sqref="DZ33"/>
    </sheetView>
  </sheetViews>
  <sheetFormatPr defaultRowHeight="15"/>
  <cols>
    <col min="1" max="1" width="9.140625" style="6"/>
    <col min="2" max="2" width="22.42578125" style="6" customWidth="1"/>
    <col min="3" max="3" width="7.5703125" style="6" customWidth="1"/>
    <col min="4" max="8" width="9.140625" style="6"/>
    <col min="9" max="9" width="7.42578125" style="6" customWidth="1"/>
    <col min="10" max="14" width="9.140625" style="6"/>
    <col min="15" max="15" width="21.140625" style="6" customWidth="1"/>
    <col min="16" max="26" width="9.140625" style="6"/>
    <col min="27" max="27" width="22.28515625" style="6" customWidth="1"/>
    <col min="28" max="38" width="9.140625" style="6"/>
    <col min="39" max="39" width="13.140625" style="6" customWidth="1"/>
    <col min="40" max="44" width="9.140625" style="6"/>
    <col min="45" max="45" width="11.5703125" style="6" customWidth="1"/>
    <col min="46" max="50" width="9.140625" style="6"/>
    <col min="51" max="51" width="28.7109375" style="6" customWidth="1"/>
    <col min="52" max="56" width="9.140625" style="6"/>
    <col min="57" max="57" width="9.85546875" style="6" customWidth="1"/>
    <col min="58" max="62" width="9.140625" style="6"/>
    <col min="63" max="63" width="29" style="6" customWidth="1"/>
    <col min="64" max="68" width="9.140625" style="6"/>
    <col min="69" max="69" width="92.42578125" style="6" customWidth="1"/>
    <col min="70" max="74" width="9.140625" style="6"/>
    <col min="75" max="75" width="43" style="6" customWidth="1"/>
    <col min="76" max="80" width="9.140625" style="6"/>
    <col min="81" max="81" width="9.5703125" style="6" customWidth="1"/>
    <col min="82" max="86" width="9.140625" style="6"/>
    <col min="87" max="87" width="16.5703125" style="6" customWidth="1"/>
    <col min="88" max="92" width="9.140625" style="6"/>
    <col min="93" max="93" width="14.28515625" style="6" customWidth="1"/>
    <col min="94" max="98" width="9.140625" style="6"/>
    <col min="99" max="99" width="35.42578125" style="6" customWidth="1"/>
    <col min="100" max="104" width="9.140625" style="6"/>
    <col min="105" max="105" width="36.5703125" style="6" customWidth="1"/>
    <col min="106" max="110" width="9.140625" style="6"/>
    <col min="111" max="111" width="40.85546875" style="6" customWidth="1"/>
    <col min="112" max="116" width="9.140625" style="6"/>
    <col min="117" max="117" width="30" style="6" customWidth="1"/>
    <col min="118" max="122" width="9.140625" style="6"/>
    <col min="123" max="123" width="33.28515625" style="6" customWidth="1"/>
    <col min="124" max="128" width="9.140625" style="6"/>
    <col min="129" max="129" width="11.140625" style="6" customWidth="1"/>
    <col min="130" max="16384" width="9.140625" style="6"/>
  </cols>
  <sheetData>
    <row r="1" spans="1:134">
      <c r="B1" s="39" t="s">
        <v>261</v>
      </c>
    </row>
    <row r="2" spans="1:134">
      <c r="B2" s="6" t="s">
        <v>410</v>
      </c>
    </row>
    <row r="4" spans="1:134">
      <c r="D4" s="11" t="s">
        <v>367</v>
      </c>
      <c r="J4" s="767" t="s">
        <v>368</v>
      </c>
      <c r="K4" s="757"/>
      <c r="L4" s="757"/>
      <c r="M4" s="757"/>
      <c r="N4" s="757"/>
      <c r="P4" s="11" t="s">
        <v>369</v>
      </c>
      <c r="V4" s="11" t="s">
        <v>370</v>
      </c>
      <c r="AB4" s="11" t="s">
        <v>371</v>
      </c>
      <c r="AH4" s="11" t="s">
        <v>372</v>
      </c>
      <c r="AN4" s="11" t="s">
        <v>373</v>
      </c>
      <c r="AT4" s="11" t="s">
        <v>374</v>
      </c>
      <c r="AZ4" s="11" t="s">
        <v>375</v>
      </c>
      <c r="BF4" s="11" t="s">
        <v>374</v>
      </c>
      <c r="BL4" s="11" t="s">
        <v>376</v>
      </c>
      <c r="BR4" s="11" t="s">
        <v>377</v>
      </c>
      <c r="BX4" s="11" t="s">
        <v>378</v>
      </c>
      <c r="CD4" s="11" t="s">
        <v>379</v>
      </c>
      <c r="CJ4" s="11" t="s">
        <v>380</v>
      </c>
      <c r="CP4" s="11" t="s">
        <v>381</v>
      </c>
      <c r="CV4" s="11" t="s">
        <v>382</v>
      </c>
      <c r="DB4" s="11" t="s">
        <v>383</v>
      </c>
      <c r="DH4" s="11" t="s">
        <v>384</v>
      </c>
      <c r="DN4" s="11" t="s">
        <v>385</v>
      </c>
      <c r="DT4" s="11" t="s">
        <v>386</v>
      </c>
      <c r="DZ4" s="11" t="s">
        <v>387</v>
      </c>
    </row>
    <row r="5" spans="1:134">
      <c r="D5" s="757" t="s">
        <v>388</v>
      </c>
      <c r="E5" s="6" t="s">
        <v>388</v>
      </c>
      <c r="F5" s="6" t="s">
        <v>388</v>
      </c>
      <c r="G5" s="6" t="s">
        <v>388</v>
      </c>
      <c r="H5" s="6" t="s">
        <v>388</v>
      </c>
      <c r="J5" s="757" t="s">
        <v>389</v>
      </c>
      <c r="K5" s="157" t="s">
        <v>389</v>
      </c>
      <c r="L5" s="157" t="s">
        <v>389</v>
      </c>
      <c r="M5" s="157" t="s">
        <v>389</v>
      </c>
      <c r="N5" s="157" t="s">
        <v>389</v>
      </c>
      <c r="P5" s="757" t="s">
        <v>390</v>
      </c>
      <c r="Q5" s="6" t="s">
        <v>390</v>
      </c>
      <c r="R5" s="6" t="s">
        <v>390</v>
      </c>
      <c r="S5" s="6" t="s">
        <v>390</v>
      </c>
      <c r="T5" s="6" t="s">
        <v>390</v>
      </c>
      <c r="V5" s="757" t="s">
        <v>391</v>
      </c>
      <c r="W5" s="6" t="s">
        <v>391</v>
      </c>
      <c r="X5" s="6" t="s">
        <v>391</v>
      </c>
      <c r="Y5" s="6" t="s">
        <v>391</v>
      </c>
      <c r="Z5" s="6" t="s">
        <v>391</v>
      </c>
      <c r="AB5" s="757" t="s">
        <v>392</v>
      </c>
      <c r="AC5" s="6" t="s">
        <v>392</v>
      </c>
      <c r="AD5" s="6" t="s">
        <v>392</v>
      </c>
      <c r="AE5" s="6" t="s">
        <v>392</v>
      </c>
      <c r="AF5" s="6" t="s">
        <v>392</v>
      </c>
      <c r="AH5" s="757" t="s">
        <v>393</v>
      </c>
      <c r="AI5" s="6" t="s">
        <v>393</v>
      </c>
      <c r="AJ5" s="6" t="s">
        <v>393</v>
      </c>
      <c r="AK5" s="6" t="s">
        <v>393</v>
      </c>
      <c r="AL5" s="6" t="s">
        <v>393</v>
      </c>
      <c r="AN5" s="757" t="s">
        <v>394</v>
      </c>
      <c r="AO5" s="6" t="s">
        <v>394</v>
      </c>
      <c r="AP5" s="6" t="s">
        <v>394</v>
      </c>
      <c r="AQ5" s="6" t="s">
        <v>394</v>
      </c>
      <c r="AR5" s="6" t="s">
        <v>394</v>
      </c>
      <c r="AT5" s="757" t="s">
        <v>395</v>
      </c>
      <c r="AU5" s="6" t="s">
        <v>395</v>
      </c>
      <c r="AV5" s="6" t="s">
        <v>395</v>
      </c>
      <c r="AW5" s="6" t="s">
        <v>395</v>
      </c>
      <c r="AX5" s="6" t="s">
        <v>395</v>
      </c>
      <c r="AZ5" s="757" t="s">
        <v>396</v>
      </c>
      <c r="BA5" s="6" t="s">
        <v>396</v>
      </c>
      <c r="BB5" s="6" t="s">
        <v>396</v>
      </c>
      <c r="BC5" s="6" t="s">
        <v>396</v>
      </c>
      <c r="BD5" s="6" t="s">
        <v>396</v>
      </c>
      <c r="BF5" s="757" t="s">
        <v>397</v>
      </c>
      <c r="BG5" s="6" t="s">
        <v>397</v>
      </c>
      <c r="BH5" s="6" t="s">
        <v>397</v>
      </c>
      <c r="BI5" s="6" t="s">
        <v>397</v>
      </c>
      <c r="BJ5" s="6" t="s">
        <v>397</v>
      </c>
      <c r="BL5" s="757" t="s">
        <v>398</v>
      </c>
      <c r="BM5" s="6" t="s">
        <v>398</v>
      </c>
      <c r="BN5" s="6" t="s">
        <v>398</v>
      </c>
      <c r="BO5" s="6" t="s">
        <v>398</v>
      </c>
      <c r="BP5" s="6" t="s">
        <v>398</v>
      </c>
      <c r="BR5" s="757" t="s">
        <v>399</v>
      </c>
      <c r="BS5" s="6" t="s">
        <v>399</v>
      </c>
      <c r="BT5" s="6" t="s">
        <v>399</v>
      </c>
      <c r="BU5" s="6" t="s">
        <v>399</v>
      </c>
      <c r="BV5" s="6" t="s">
        <v>399</v>
      </c>
      <c r="BX5" s="757" t="s">
        <v>400</v>
      </c>
      <c r="BY5" s="6" t="s">
        <v>400</v>
      </c>
      <c r="BZ5" s="6" t="s">
        <v>400</v>
      </c>
      <c r="CA5" s="6" t="s">
        <v>400</v>
      </c>
      <c r="CB5" s="6" t="s">
        <v>400</v>
      </c>
      <c r="CD5" s="757" t="s">
        <v>401</v>
      </c>
      <c r="CE5" s="6" t="s">
        <v>401</v>
      </c>
      <c r="CF5" s="6" t="s">
        <v>401</v>
      </c>
      <c r="CG5" s="6" t="s">
        <v>401</v>
      </c>
      <c r="CH5" s="6" t="s">
        <v>401</v>
      </c>
      <c r="CJ5" s="757" t="s">
        <v>402</v>
      </c>
      <c r="CK5" s="6" t="s">
        <v>402</v>
      </c>
      <c r="CL5" s="6" t="s">
        <v>402</v>
      </c>
      <c r="CM5" s="6" t="s">
        <v>402</v>
      </c>
      <c r="CN5" s="6" t="s">
        <v>402</v>
      </c>
      <c r="CP5" s="757" t="s">
        <v>403</v>
      </c>
      <c r="CQ5" s="6" t="s">
        <v>403</v>
      </c>
      <c r="CR5" s="6" t="s">
        <v>403</v>
      </c>
      <c r="CS5" s="6" t="s">
        <v>403</v>
      </c>
      <c r="CT5" s="6" t="s">
        <v>403</v>
      </c>
      <c r="CV5" s="757" t="s">
        <v>404</v>
      </c>
      <c r="CW5" s="6" t="s">
        <v>404</v>
      </c>
      <c r="CX5" s="6" t="s">
        <v>404</v>
      </c>
      <c r="CY5" s="6" t="s">
        <v>404</v>
      </c>
      <c r="CZ5" s="6" t="s">
        <v>404</v>
      </c>
      <c r="DB5" s="757" t="s">
        <v>405</v>
      </c>
      <c r="DC5" s="6" t="s">
        <v>405</v>
      </c>
      <c r="DD5" s="6" t="s">
        <v>405</v>
      </c>
      <c r="DE5" s="6" t="s">
        <v>405</v>
      </c>
      <c r="DF5" s="6" t="s">
        <v>405</v>
      </c>
      <c r="DH5" s="6" t="s">
        <v>406</v>
      </c>
      <c r="DI5" s="6" t="s">
        <v>406</v>
      </c>
      <c r="DJ5" s="6" t="s">
        <v>406</v>
      </c>
      <c r="DK5" s="6" t="s">
        <v>406</v>
      </c>
      <c r="DL5" s="6" t="s">
        <v>406</v>
      </c>
      <c r="DN5" s="6" t="s">
        <v>407</v>
      </c>
      <c r="DO5" s="6" t="s">
        <v>407</v>
      </c>
      <c r="DP5" s="6" t="s">
        <v>407</v>
      </c>
      <c r="DQ5" s="6" t="s">
        <v>407</v>
      </c>
      <c r="DR5" s="6" t="s">
        <v>407</v>
      </c>
      <c r="DT5" s="774" t="s">
        <v>408</v>
      </c>
      <c r="DU5" s="17" t="s">
        <v>408</v>
      </c>
      <c r="DV5" s="17" t="s">
        <v>408</v>
      </c>
      <c r="DW5" s="17" t="s">
        <v>408</v>
      </c>
      <c r="DX5" s="17" t="s">
        <v>408</v>
      </c>
      <c r="DZ5" s="757" t="s">
        <v>409</v>
      </c>
      <c r="EA5" s="6" t="s">
        <v>409</v>
      </c>
      <c r="EB5" s="6" t="s">
        <v>409</v>
      </c>
      <c r="EC5" s="6" t="s">
        <v>409</v>
      </c>
      <c r="ED5" s="6" t="s">
        <v>409</v>
      </c>
    </row>
    <row r="6" spans="1:134" s="17" customFormat="1">
      <c r="A6" s="10" t="s">
        <v>330</v>
      </c>
      <c r="B6" s="10" t="s">
        <v>331</v>
      </c>
      <c r="C6" s="70"/>
      <c r="D6" s="770" t="s">
        <v>181</v>
      </c>
      <c r="E6" s="10" t="s">
        <v>182</v>
      </c>
      <c r="F6" s="10" t="s">
        <v>183</v>
      </c>
      <c r="G6" s="10" t="s">
        <v>184</v>
      </c>
      <c r="H6" s="10" t="s">
        <v>2</v>
      </c>
      <c r="I6" s="70"/>
      <c r="J6" s="770" t="s">
        <v>181</v>
      </c>
      <c r="K6" s="10" t="s">
        <v>182</v>
      </c>
      <c r="L6" s="10" t="s">
        <v>183</v>
      </c>
      <c r="M6" s="10" t="s">
        <v>184</v>
      </c>
      <c r="N6" s="10" t="s">
        <v>2</v>
      </c>
      <c r="O6" s="70"/>
      <c r="P6" s="770" t="s">
        <v>181</v>
      </c>
      <c r="Q6" s="10" t="s">
        <v>182</v>
      </c>
      <c r="R6" s="10" t="s">
        <v>183</v>
      </c>
      <c r="S6" s="10" t="s">
        <v>184</v>
      </c>
      <c r="T6" s="10" t="s">
        <v>2</v>
      </c>
      <c r="V6" s="770" t="s">
        <v>181</v>
      </c>
      <c r="W6" s="10" t="s">
        <v>182</v>
      </c>
      <c r="X6" s="10" t="s">
        <v>183</v>
      </c>
      <c r="Y6" s="10" t="s">
        <v>184</v>
      </c>
      <c r="Z6" s="10" t="s">
        <v>2</v>
      </c>
      <c r="AA6" s="70"/>
      <c r="AB6" s="770" t="s">
        <v>181</v>
      </c>
      <c r="AC6" s="10" t="s">
        <v>182</v>
      </c>
      <c r="AD6" s="10" t="s">
        <v>183</v>
      </c>
      <c r="AE6" s="10" t="s">
        <v>184</v>
      </c>
      <c r="AF6" s="10" t="s">
        <v>2</v>
      </c>
      <c r="AH6" s="770" t="s">
        <v>181</v>
      </c>
      <c r="AI6" s="10" t="s">
        <v>182</v>
      </c>
      <c r="AJ6" s="10" t="s">
        <v>183</v>
      </c>
      <c r="AK6" s="10" t="s">
        <v>184</v>
      </c>
      <c r="AL6" s="10" t="s">
        <v>2</v>
      </c>
      <c r="AM6" s="70"/>
      <c r="AN6" s="770" t="s">
        <v>181</v>
      </c>
      <c r="AO6" s="10" t="s">
        <v>182</v>
      </c>
      <c r="AP6" s="10" t="s">
        <v>183</v>
      </c>
      <c r="AQ6" s="10" t="s">
        <v>184</v>
      </c>
      <c r="AR6" s="10" t="s">
        <v>2</v>
      </c>
      <c r="AT6" s="770" t="s">
        <v>181</v>
      </c>
      <c r="AU6" s="10" t="s">
        <v>182</v>
      </c>
      <c r="AV6" s="10" t="s">
        <v>183</v>
      </c>
      <c r="AW6" s="10" t="s">
        <v>184</v>
      </c>
      <c r="AX6" s="10" t="s">
        <v>2</v>
      </c>
      <c r="AY6" s="70"/>
      <c r="AZ6" s="770" t="s">
        <v>181</v>
      </c>
      <c r="BA6" s="10" t="s">
        <v>182</v>
      </c>
      <c r="BB6" s="10" t="s">
        <v>183</v>
      </c>
      <c r="BC6" s="10" t="s">
        <v>184</v>
      </c>
      <c r="BD6" s="10" t="s">
        <v>2</v>
      </c>
      <c r="BE6" s="70"/>
      <c r="BF6" s="772" t="s">
        <v>181</v>
      </c>
      <c r="BG6" s="210" t="s">
        <v>182</v>
      </c>
      <c r="BH6" s="210" t="s">
        <v>183</v>
      </c>
      <c r="BI6" s="210" t="s">
        <v>184</v>
      </c>
      <c r="BJ6" s="210" t="s">
        <v>2</v>
      </c>
      <c r="BK6" s="158"/>
      <c r="BL6" s="770" t="s">
        <v>181</v>
      </c>
      <c r="BM6" s="10" t="s">
        <v>182</v>
      </c>
      <c r="BN6" s="10" t="s">
        <v>183</v>
      </c>
      <c r="BO6" s="10" t="s">
        <v>184</v>
      </c>
      <c r="BP6" s="10" t="s">
        <v>2</v>
      </c>
      <c r="BR6" s="770" t="s">
        <v>181</v>
      </c>
      <c r="BS6" s="10" t="s">
        <v>182</v>
      </c>
      <c r="BT6" s="10" t="s">
        <v>183</v>
      </c>
      <c r="BU6" s="10" t="s">
        <v>184</v>
      </c>
      <c r="BV6" s="10" t="s">
        <v>2</v>
      </c>
      <c r="BW6" s="158"/>
      <c r="BX6" s="770" t="s">
        <v>181</v>
      </c>
      <c r="BY6" s="10" t="s">
        <v>182</v>
      </c>
      <c r="BZ6" s="10" t="s">
        <v>183</v>
      </c>
      <c r="CA6" s="10" t="s">
        <v>184</v>
      </c>
      <c r="CB6" s="10" t="s">
        <v>2</v>
      </c>
      <c r="CC6" s="158"/>
      <c r="CD6" s="772" t="s">
        <v>181</v>
      </c>
      <c r="CE6" s="210" t="s">
        <v>182</v>
      </c>
      <c r="CF6" s="210" t="s">
        <v>183</v>
      </c>
      <c r="CG6" s="210" t="s">
        <v>184</v>
      </c>
      <c r="CH6" s="210" t="s">
        <v>2</v>
      </c>
      <c r="CI6" s="158"/>
      <c r="CJ6" s="773" t="s">
        <v>181</v>
      </c>
      <c r="CK6" s="156" t="s">
        <v>182</v>
      </c>
      <c r="CL6" s="156" t="s">
        <v>183</v>
      </c>
      <c r="CM6" s="156" t="s">
        <v>184</v>
      </c>
      <c r="CN6" s="156" t="s">
        <v>2</v>
      </c>
      <c r="CO6" s="158"/>
      <c r="CP6" s="772" t="s">
        <v>181</v>
      </c>
      <c r="CQ6" s="210" t="s">
        <v>182</v>
      </c>
      <c r="CR6" s="210" t="s">
        <v>183</v>
      </c>
      <c r="CS6" s="210" t="s">
        <v>184</v>
      </c>
      <c r="CT6" s="210" t="s">
        <v>2</v>
      </c>
      <c r="CU6" s="158"/>
      <c r="CV6" s="770" t="s">
        <v>181</v>
      </c>
      <c r="CW6" s="10" t="s">
        <v>182</v>
      </c>
      <c r="CX6" s="10" t="s">
        <v>183</v>
      </c>
      <c r="CY6" s="10" t="s">
        <v>184</v>
      </c>
      <c r="CZ6" s="10" t="s">
        <v>2</v>
      </c>
      <c r="DB6" s="772" t="s">
        <v>181</v>
      </c>
      <c r="DC6" s="210" t="s">
        <v>182</v>
      </c>
      <c r="DD6" s="210" t="s">
        <v>183</v>
      </c>
      <c r="DE6" s="210" t="s">
        <v>184</v>
      </c>
      <c r="DF6" s="210" t="s">
        <v>2</v>
      </c>
      <c r="DH6" s="772" t="s">
        <v>181</v>
      </c>
      <c r="DI6" s="210" t="s">
        <v>182</v>
      </c>
      <c r="DJ6" s="210" t="s">
        <v>183</v>
      </c>
      <c r="DK6" s="210" t="s">
        <v>184</v>
      </c>
      <c r="DL6" s="210" t="s">
        <v>2</v>
      </c>
      <c r="DN6" s="772" t="s">
        <v>181</v>
      </c>
      <c r="DO6" s="210" t="s">
        <v>182</v>
      </c>
      <c r="DP6" s="210" t="s">
        <v>183</v>
      </c>
      <c r="DQ6" s="210" t="s">
        <v>184</v>
      </c>
      <c r="DR6" s="210" t="s">
        <v>2</v>
      </c>
      <c r="DT6" s="772" t="s">
        <v>181</v>
      </c>
      <c r="DU6" s="210" t="s">
        <v>182</v>
      </c>
      <c r="DV6" s="210" t="s">
        <v>183</v>
      </c>
      <c r="DW6" s="210" t="s">
        <v>184</v>
      </c>
      <c r="DX6" s="210" t="s">
        <v>2</v>
      </c>
      <c r="DZ6" s="773" t="s">
        <v>181</v>
      </c>
      <c r="EA6" s="156" t="s">
        <v>182</v>
      </c>
      <c r="EB6" s="156" t="s">
        <v>183</v>
      </c>
      <c r="EC6" s="156" t="s">
        <v>184</v>
      </c>
      <c r="ED6" s="156" t="s">
        <v>2</v>
      </c>
    </row>
    <row r="7" spans="1:134">
      <c r="A7" s="3" t="s">
        <v>82</v>
      </c>
      <c r="B7" s="3" t="s">
        <v>3</v>
      </c>
      <c r="C7" s="161"/>
      <c r="D7" s="771">
        <v>10</v>
      </c>
      <c r="E7" s="3">
        <v>22</v>
      </c>
      <c r="F7" s="3">
        <v>172</v>
      </c>
      <c r="G7" s="3">
        <v>51</v>
      </c>
      <c r="H7" s="3">
        <v>255</v>
      </c>
      <c r="I7" s="161"/>
      <c r="J7" s="771">
        <v>28</v>
      </c>
      <c r="K7" s="3">
        <v>0</v>
      </c>
      <c r="L7" s="3">
        <v>0</v>
      </c>
      <c r="M7" s="3">
        <v>0</v>
      </c>
      <c r="N7" s="3">
        <v>28</v>
      </c>
      <c r="O7" s="161"/>
      <c r="P7" s="771">
        <v>2</v>
      </c>
      <c r="Q7" s="3">
        <v>37</v>
      </c>
      <c r="R7" s="3">
        <v>378</v>
      </c>
      <c r="S7" s="3">
        <v>104</v>
      </c>
      <c r="T7" s="3">
        <v>518</v>
      </c>
      <c r="V7" s="771">
        <v>13</v>
      </c>
      <c r="W7" s="3">
        <v>0</v>
      </c>
      <c r="X7" s="3">
        <v>0</v>
      </c>
      <c r="Y7" s="3">
        <v>0</v>
      </c>
      <c r="Z7" s="3">
        <v>13</v>
      </c>
      <c r="AA7" s="161"/>
      <c r="AB7" s="771">
        <v>5</v>
      </c>
      <c r="AC7" s="3">
        <v>33</v>
      </c>
      <c r="AD7" s="3">
        <v>391</v>
      </c>
      <c r="AE7" s="3">
        <v>96</v>
      </c>
      <c r="AF7" s="3">
        <v>517</v>
      </c>
      <c r="AH7" s="771">
        <v>4</v>
      </c>
      <c r="AI7" s="3">
        <v>0</v>
      </c>
      <c r="AJ7" s="3">
        <v>0</v>
      </c>
      <c r="AK7" s="3">
        <v>0</v>
      </c>
      <c r="AL7" s="3">
        <v>4</v>
      </c>
      <c r="AM7" s="161"/>
      <c r="AN7" s="771">
        <v>6</v>
      </c>
      <c r="AO7" s="3">
        <v>18</v>
      </c>
      <c r="AP7" s="3">
        <v>73</v>
      </c>
      <c r="AQ7" s="3">
        <v>20</v>
      </c>
      <c r="AR7" s="3">
        <v>117</v>
      </c>
      <c r="AT7" s="771">
        <v>9</v>
      </c>
      <c r="AU7" s="3">
        <v>0</v>
      </c>
      <c r="AV7" s="3">
        <v>0</v>
      </c>
      <c r="AW7" s="3">
        <v>0</v>
      </c>
      <c r="AX7" s="3">
        <v>9</v>
      </c>
      <c r="AY7" s="161"/>
      <c r="AZ7" s="771">
        <v>8</v>
      </c>
      <c r="BA7" s="3">
        <v>25</v>
      </c>
      <c r="BB7" s="3">
        <v>99</v>
      </c>
      <c r="BC7" s="3">
        <v>27</v>
      </c>
      <c r="BD7" s="3">
        <v>156</v>
      </c>
      <c r="BE7" s="161"/>
      <c r="BF7" s="771"/>
      <c r="BG7" s="3"/>
      <c r="BH7" s="3"/>
      <c r="BI7" s="3"/>
      <c r="BJ7" s="3"/>
      <c r="BK7" s="161"/>
      <c r="BL7" s="771">
        <v>4</v>
      </c>
      <c r="BM7" s="3">
        <v>0</v>
      </c>
      <c r="BN7" s="3">
        <v>9</v>
      </c>
      <c r="BO7" s="3">
        <v>1</v>
      </c>
      <c r="BP7" s="3">
        <v>14</v>
      </c>
      <c r="BR7" s="771">
        <v>1</v>
      </c>
      <c r="BS7" s="3">
        <v>7</v>
      </c>
      <c r="BT7" s="3">
        <v>12</v>
      </c>
      <c r="BU7" s="3">
        <v>2</v>
      </c>
      <c r="BV7" s="3">
        <v>22</v>
      </c>
      <c r="BW7" s="161"/>
      <c r="BX7" s="771">
        <v>2</v>
      </c>
      <c r="BY7" s="3">
        <v>0</v>
      </c>
      <c r="BZ7" s="3">
        <v>3</v>
      </c>
      <c r="CA7" s="3">
        <v>0</v>
      </c>
      <c r="CB7" s="3">
        <v>5</v>
      </c>
      <c r="CC7" s="161"/>
      <c r="CD7" s="771"/>
      <c r="CE7" s="3"/>
      <c r="CF7" s="3"/>
      <c r="CG7" s="3"/>
      <c r="CH7" s="3"/>
      <c r="CI7" s="161"/>
      <c r="CJ7" s="767"/>
      <c r="CK7" s="126"/>
      <c r="CL7" s="126"/>
      <c r="CM7" s="126"/>
      <c r="CN7" s="126"/>
      <c r="CO7" s="161"/>
      <c r="CP7" s="771">
        <v>1</v>
      </c>
      <c r="CQ7" s="3"/>
      <c r="CR7" s="3"/>
      <c r="CS7" s="3"/>
      <c r="CT7" s="3">
        <v>1</v>
      </c>
      <c r="CU7" s="161"/>
      <c r="CV7" s="771">
        <v>2</v>
      </c>
      <c r="CW7" s="3">
        <v>0</v>
      </c>
      <c r="CX7" s="3">
        <v>0</v>
      </c>
      <c r="CY7" s="3">
        <v>0</v>
      </c>
      <c r="CZ7" s="3">
        <v>2</v>
      </c>
      <c r="DB7" s="771"/>
      <c r="DC7" s="3"/>
      <c r="DD7" s="3"/>
      <c r="DE7" s="3"/>
      <c r="DF7" s="3"/>
      <c r="DH7" s="771"/>
      <c r="DI7" s="3"/>
      <c r="DJ7" s="3"/>
      <c r="DK7" s="3"/>
      <c r="DL7" s="3"/>
      <c r="DN7" s="771"/>
      <c r="DO7" s="3"/>
      <c r="DP7" s="3"/>
      <c r="DQ7" s="3"/>
      <c r="DR7" s="3"/>
      <c r="DT7" s="771"/>
      <c r="DU7" s="3">
        <v>1</v>
      </c>
      <c r="DV7" s="3">
        <v>8</v>
      </c>
      <c r="DW7" s="3">
        <v>15</v>
      </c>
      <c r="DX7" s="3">
        <v>24</v>
      </c>
      <c r="DZ7" s="767"/>
      <c r="EA7" s="126"/>
      <c r="EB7" s="126"/>
      <c r="EC7" s="126"/>
      <c r="ED7" s="126"/>
    </row>
    <row r="8" spans="1:134">
      <c r="A8" s="3" t="s">
        <v>4</v>
      </c>
      <c r="B8" s="3" t="s">
        <v>88</v>
      </c>
      <c r="C8" s="161"/>
      <c r="D8" s="771">
        <v>36</v>
      </c>
      <c r="E8" s="3">
        <v>49</v>
      </c>
      <c r="F8" s="3">
        <v>178</v>
      </c>
      <c r="G8" s="3">
        <v>34</v>
      </c>
      <c r="H8" s="3">
        <v>297</v>
      </c>
      <c r="I8" s="161"/>
      <c r="J8" s="771">
        <v>24</v>
      </c>
      <c r="K8" s="3">
        <v>0</v>
      </c>
      <c r="L8" s="3">
        <v>0</v>
      </c>
      <c r="M8" s="3">
        <v>0</v>
      </c>
      <c r="N8" s="3">
        <v>24</v>
      </c>
      <c r="O8" s="161"/>
      <c r="P8" s="771">
        <v>34</v>
      </c>
      <c r="Q8" s="3">
        <v>56</v>
      </c>
      <c r="R8" s="3">
        <v>466</v>
      </c>
      <c r="S8" s="3">
        <v>76</v>
      </c>
      <c r="T8" s="3">
        <v>630</v>
      </c>
      <c r="V8" s="771">
        <v>62</v>
      </c>
      <c r="W8" s="3">
        <v>2</v>
      </c>
      <c r="X8" s="3">
        <v>0</v>
      </c>
      <c r="Y8" s="3">
        <v>0</v>
      </c>
      <c r="Z8" s="3">
        <v>64</v>
      </c>
      <c r="AA8" s="161"/>
      <c r="AB8" s="771">
        <v>40</v>
      </c>
      <c r="AC8" s="3">
        <v>124</v>
      </c>
      <c r="AD8" s="3">
        <v>1210</v>
      </c>
      <c r="AE8" s="3">
        <v>270</v>
      </c>
      <c r="AF8" s="3">
        <v>1617</v>
      </c>
      <c r="AH8" s="771">
        <v>29</v>
      </c>
      <c r="AI8" s="3">
        <v>0</v>
      </c>
      <c r="AJ8" s="3">
        <v>0</v>
      </c>
      <c r="AK8" s="3">
        <v>0</v>
      </c>
      <c r="AL8" s="3">
        <v>29</v>
      </c>
      <c r="AM8" s="161"/>
      <c r="AN8" s="771">
        <v>4</v>
      </c>
      <c r="AO8" s="3">
        <v>26</v>
      </c>
      <c r="AP8" s="3">
        <v>64</v>
      </c>
      <c r="AQ8" s="3">
        <v>12</v>
      </c>
      <c r="AR8" s="3">
        <v>106</v>
      </c>
      <c r="AT8" s="771">
        <v>10</v>
      </c>
      <c r="AU8" s="3">
        <v>0</v>
      </c>
      <c r="AV8" s="3">
        <v>0</v>
      </c>
      <c r="AW8" s="3">
        <v>0</v>
      </c>
      <c r="AX8" s="3">
        <v>10</v>
      </c>
      <c r="AY8" s="161"/>
      <c r="AZ8" s="771">
        <v>23</v>
      </c>
      <c r="BA8" s="3">
        <v>53</v>
      </c>
      <c r="BB8" s="3">
        <v>128</v>
      </c>
      <c r="BC8" s="3">
        <v>10</v>
      </c>
      <c r="BD8" s="3">
        <v>212</v>
      </c>
      <c r="BE8" s="161"/>
      <c r="BF8" s="771">
        <v>16</v>
      </c>
      <c r="BG8" s="3"/>
      <c r="BH8" s="3"/>
      <c r="BI8" s="3"/>
      <c r="BJ8" s="3">
        <v>16</v>
      </c>
      <c r="BK8" s="161"/>
      <c r="BL8" s="771">
        <v>4</v>
      </c>
      <c r="BM8" s="3">
        <v>11</v>
      </c>
      <c r="BN8" s="3">
        <v>8</v>
      </c>
      <c r="BO8" s="3">
        <v>0</v>
      </c>
      <c r="BP8" s="3">
        <v>22</v>
      </c>
      <c r="BR8" s="771">
        <v>2</v>
      </c>
      <c r="BS8" s="3">
        <v>8</v>
      </c>
      <c r="BT8" s="3">
        <v>14</v>
      </c>
      <c r="BU8" s="3">
        <v>0</v>
      </c>
      <c r="BV8" s="3">
        <v>24</v>
      </c>
      <c r="BW8" s="161"/>
      <c r="BX8" s="771">
        <v>0</v>
      </c>
      <c r="BY8" s="3">
        <v>0</v>
      </c>
      <c r="BZ8" s="3">
        <v>2</v>
      </c>
      <c r="CA8" s="3">
        <v>0</v>
      </c>
      <c r="CB8" s="3">
        <v>2</v>
      </c>
      <c r="CC8" s="161"/>
      <c r="CD8" s="771"/>
      <c r="CE8" s="3"/>
      <c r="CF8" s="3">
        <v>2</v>
      </c>
      <c r="CG8" s="3"/>
      <c r="CH8" s="3">
        <v>2</v>
      </c>
      <c r="CI8" s="161"/>
      <c r="CJ8" s="771">
        <v>13</v>
      </c>
      <c r="CK8" s="3">
        <v>1</v>
      </c>
      <c r="CL8" s="3"/>
      <c r="CM8" s="3"/>
      <c r="CN8" s="3">
        <v>13</v>
      </c>
      <c r="CO8" s="161"/>
      <c r="CP8" s="771"/>
      <c r="CQ8" s="3"/>
      <c r="CR8" s="3"/>
      <c r="CS8" s="3"/>
      <c r="CT8" s="3"/>
      <c r="CU8" s="161"/>
      <c r="CV8" s="771">
        <v>13</v>
      </c>
      <c r="CW8" s="3">
        <v>0</v>
      </c>
      <c r="CX8" s="3">
        <v>0</v>
      </c>
      <c r="CY8" s="3">
        <v>0</v>
      </c>
      <c r="CZ8" s="3">
        <v>13</v>
      </c>
      <c r="DB8" s="771">
        <v>3</v>
      </c>
      <c r="DC8" s="3"/>
      <c r="DD8" s="3"/>
      <c r="DE8" s="3"/>
      <c r="DF8" s="3">
        <v>3</v>
      </c>
      <c r="DH8" s="771"/>
      <c r="DI8" s="3">
        <v>1</v>
      </c>
      <c r="DJ8" s="3">
        <v>6</v>
      </c>
      <c r="DK8" s="3">
        <v>13</v>
      </c>
      <c r="DL8" s="3">
        <v>20</v>
      </c>
      <c r="DN8" s="771">
        <v>1</v>
      </c>
      <c r="DO8" s="3">
        <v>2</v>
      </c>
      <c r="DP8" s="3">
        <v>23</v>
      </c>
      <c r="DQ8" s="3">
        <v>78</v>
      </c>
      <c r="DR8" s="3">
        <v>104</v>
      </c>
      <c r="DT8" s="771"/>
      <c r="DU8" s="3"/>
      <c r="DV8" s="3"/>
      <c r="DW8" s="3"/>
      <c r="DX8" s="3"/>
      <c r="DZ8" s="767"/>
      <c r="EA8" s="126"/>
      <c r="EB8" s="126"/>
      <c r="EC8" s="126"/>
      <c r="ED8" s="126"/>
    </row>
    <row r="9" spans="1:134">
      <c r="A9" s="3" t="s">
        <v>5</v>
      </c>
      <c r="B9" s="3" t="s">
        <v>89</v>
      </c>
      <c r="C9" s="161"/>
      <c r="D9" s="771">
        <v>9</v>
      </c>
      <c r="E9" s="3">
        <v>37</v>
      </c>
      <c r="F9" s="3">
        <v>242</v>
      </c>
      <c r="G9" s="3">
        <v>27</v>
      </c>
      <c r="H9" s="3">
        <v>315</v>
      </c>
      <c r="I9" s="161"/>
      <c r="J9" s="771">
        <v>54</v>
      </c>
      <c r="K9" s="3">
        <v>0</v>
      </c>
      <c r="L9" s="3">
        <v>0</v>
      </c>
      <c r="M9" s="3">
        <v>0</v>
      </c>
      <c r="N9" s="3">
        <v>54</v>
      </c>
      <c r="O9" s="161"/>
      <c r="P9" s="771">
        <v>12</v>
      </c>
      <c r="Q9" s="3">
        <v>92</v>
      </c>
      <c r="R9" s="3">
        <v>1008</v>
      </c>
      <c r="S9" s="3">
        <v>245</v>
      </c>
      <c r="T9" s="3">
        <v>1339</v>
      </c>
      <c r="V9" s="771">
        <v>90</v>
      </c>
      <c r="W9" s="3">
        <v>1</v>
      </c>
      <c r="X9" s="3">
        <v>0</v>
      </c>
      <c r="Y9" s="3">
        <v>0</v>
      </c>
      <c r="Z9" s="3">
        <v>91</v>
      </c>
      <c r="AA9" s="161"/>
      <c r="AB9" s="771">
        <v>4</v>
      </c>
      <c r="AC9" s="3">
        <v>15</v>
      </c>
      <c r="AD9" s="3">
        <v>366</v>
      </c>
      <c r="AE9" s="3">
        <v>27</v>
      </c>
      <c r="AF9" s="3">
        <v>412</v>
      </c>
      <c r="AH9" s="771">
        <v>41</v>
      </c>
      <c r="AI9" s="3">
        <v>0</v>
      </c>
      <c r="AJ9" s="3">
        <v>0</v>
      </c>
      <c r="AK9" s="3">
        <v>0</v>
      </c>
      <c r="AL9" s="3">
        <v>41</v>
      </c>
      <c r="AM9" s="161"/>
      <c r="AN9" s="771">
        <v>6</v>
      </c>
      <c r="AO9" s="3">
        <v>35</v>
      </c>
      <c r="AP9" s="3">
        <v>107</v>
      </c>
      <c r="AQ9" s="3">
        <v>43</v>
      </c>
      <c r="AR9" s="3">
        <v>191</v>
      </c>
      <c r="AT9" s="771">
        <v>12</v>
      </c>
      <c r="AU9" s="3">
        <v>0</v>
      </c>
      <c r="AV9" s="3">
        <v>0</v>
      </c>
      <c r="AW9" s="3">
        <v>0</v>
      </c>
      <c r="AX9" s="3">
        <v>12</v>
      </c>
      <c r="AY9" s="161"/>
      <c r="AZ9" s="771">
        <v>5</v>
      </c>
      <c r="BA9" s="3">
        <v>19</v>
      </c>
      <c r="BB9" s="3">
        <v>83</v>
      </c>
      <c r="BC9" s="3">
        <v>23</v>
      </c>
      <c r="BD9" s="3">
        <v>128</v>
      </c>
      <c r="BE9" s="161"/>
      <c r="BF9" s="771">
        <v>13</v>
      </c>
      <c r="BG9" s="3"/>
      <c r="BH9" s="3"/>
      <c r="BI9" s="3"/>
      <c r="BJ9" s="3">
        <v>13</v>
      </c>
      <c r="BK9" s="161"/>
      <c r="BL9" s="771">
        <v>10</v>
      </c>
      <c r="BM9" s="3">
        <v>20</v>
      </c>
      <c r="BN9" s="3">
        <v>36</v>
      </c>
      <c r="BO9" s="3">
        <v>1</v>
      </c>
      <c r="BP9" s="3">
        <v>64</v>
      </c>
      <c r="BR9" s="771">
        <v>1</v>
      </c>
      <c r="BS9" s="3">
        <v>31</v>
      </c>
      <c r="BT9" s="3">
        <v>57</v>
      </c>
      <c r="BU9" s="3">
        <v>4</v>
      </c>
      <c r="BV9" s="3">
        <v>91</v>
      </c>
      <c r="BW9" s="161"/>
      <c r="BX9" s="771">
        <v>2</v>
      </c>
      <c r="BY9" s="3">
        <v>0</v>
      </c>
      <c r="BZ9" s="3">
        <v>4</v>
      </c>
      <c r="CA9" s="3">
        <v>1</v>
      </c>
      <c r="CB9" s="3">
        <v>7</v>
      </c>
      <c r="CC9" s="161"/>
      <c r="CD9" s="771"/>
      <c r="CE9" s="3">
        <v>1</v>
      </c>
      <c r="CF9" s="3"/>
      <c r="CG9" s="3"/>
      <c r="CH9" s="3">
        <v>1</v>
      </c>
      <c r="CI9" s="161"/>
      <c r="CJ9" s="771"/>
      <c r="CK9" s="3"/>
      <c r="CL9" s="3">
        <v>1</v>
      </c>
      <c r="CM9" s="3"/>
      <c r="CN9" s="3">
        <v>1</v>
      </c>
      <c r="CO9" s="161"/>
      <c r="CP9" s="771"/>
      <c r="CQ9" s="3"/>
      <c r="CR9" s="3"/>
      <c r="CS9" s="3"/>
      <c r="CT9" s="3"/>
      <c r="CU9" s="161"/>
      <c r="CV9" s="771">
        <v>21</v>
      </c>
      <c r="CW9" s="3">
        <v>0</v>
      </c>
      <c r="CX9" s="3">
        <v>0</v>
      </c>
      <c r="CY9" s="3">
        <v>0</v>
      </c>
      <c r="CZ9" s="3">
        <v>21</v>
      </c>
      <c r="DB9" s="771">
        <v>5</v>
      </c>
      <c r="DC9" s="3"/>
      <c r="DD9" s="3"/>
      <c r="DE9" s="3"/>
      <c r="DF9" s="3">
        <v>5</v>
      </c>
      <c r="DH9" s="771"/>
      <c r="DI9" s="3"/>
      <c r="DJ9" s="3"/>
      <c r="DK9" s="3"/>
      <c r="DL9" s="3"/>
      <c r="DN9" s="771"/>
      <c r="DO9" s="3"/>
      <c r="DP9" s="3"/>
      <c r="DQ9" s="3"/>
      <c r="DR9" s="3"/>
      <c r="DT9" s="771"/>
      <c r="DU9" s="3"/>
      <c r="DV9" s="3">
        <v>19</v>
      </c>
      <c r="DW9" s="3">
        <v>11</v>
      </c>
      <c r="DX9" s="3">
        <v>30</v>
      </c>
      <c r="DZ9" s="767"/>
      <c r="EA9" s="126"/>
      <c r="EB9" s="126"/>
      <c r="EC9" s="126"/>
      <c r="ED9" s="126"/>
    </row>
    <row r="10" spans="1:134">
      <c r="A10" s="3" t="s">
        <v>6</v>
      </c>
      <c r="B10" s="3" t="s">
        <v>90</v>
      </c>
      <c r="C10" s="161"/>
      <c r="D10" s="771">
        <v>15</v>
      </c>
      <c r="E10" s="3">
        <v>78</v>
      </c>
      <c r="F10" s="3">
        <v>347</v>
      </c>
      <c r="G10" s="3">
        <v>80</v>
      </c>
      <c r="H10" s="3">
        <v>520</v>
      </c>
      <c r="I10" s="161"/>
      <c r="J10" s="771">
        <v>122</v>
      </c>
      <c r="K10" s="3">
        <v>0</v>
      </c>
      <c r="L10" s="3">
        <v>0</v>
      </c>
      <c r="M10" s="3">
        <v>0</v>
      </c>
      <c r="N10" s="3">
        <v>122</v>
      </c>
      <c r="O10" s="161"/>
      <c r="P10" s="771">
        <v>12</v>
      </c>
      <c r="Q10" s="3">
        <v>167</v>
      </c>
      <c r="R10" s="3">
        <v>1486</v>
      </c>
      <c r="S10" s="3">
        <v>303</v>
      </c>
      <c r="T10" s="3">
        <v>1958</v>
      </c>
      <c r="V10" s="771">
        <v>172</v>
      </c>
      <c r="W10" s="3">
        <v>1</v>
      </c>
      <c r="X10" s="3">
        <v>0</v>
      </c>
      <c r="Y10" s="3">
        <v>0</v>
      </c>
      <c r="Z10" s="3">
        <v>173</v>
      </c>
      <c r="AA10" s="161"/>
      <c r="AB10" s="771">
        <v>11</v>
      </c>
      <c r="AC10" s="3">
        <v>203</v>
      </c>
      <c r="AD10" s="3">
        <v>2209</v>
      </c>
      <c r="AE10" s="3">
        <v>462</v>
      </c>
      <c r="AF10" s="3">
        <v>2839</v>
      </c>
      <c r="AH10" s="771">
        <v>36</v>
      </c>
      <c r="AI10" s="3">
        <v>0</v>
      </c>
      <c r="AJ10" s="3">
        <v>0</v>
      </c>
      <c r="AK10" s="3">
        <v>0</v>
      </c>
      <c r="AL10" s="3">
        <v>36</v>
      </c>
      <c r="AM10" s="161"/>
      <c r="AN10" s="771">
        <v>15</v>
      </c>
      <c r="AO10" s="3">
        <v>62</v>
      </c>
      <c r="AP10" s="3">
        <v>198</v>
      </c>
      <c r="AQ10" s="3">
        <v>60</v>
      </c>
      <c r="AR10" s="3">
        <v>335</v>
      </c>
      <c r="AT10" s="771">
        <v>4</v>
      </c>
      <c r="AU10" s="3">
        <v>0</v>
      </c>
      <c r="AV10" s="3">
        <v>0</v>
      </c>
      <c r="AW10" s="3">
        <v>0</v>
      </c>
      <c r="AX10" s="3">
        <v>4</v>
      </c>
      <c r="AY10" s="161"/>
      <c r="AZ10" s="771">
        <v>13</v>
      </c>
      <c r="BA10" s="3">
        <v>59</v>
      </c>
      <c r="BB10" s="3">
        <v>200</v>
      </c>
      <c r="BC10" s="3">
        <v>25</v>
      </c>
      <c r="BD10" s="3">
        <v>295</v>
      </c>
      <c r="BE10" s="161"/>
      <c r="BF10" s="771">
        <v>36</v>
      </c>
      <c r="BG10" s="3"/>
      <c r="BH10" s="3"/>
      <c r="BI10" s="3"/>
      <c r="BJ10" s="3">
        <v>36</v>
      </c>
      <c r="BK10" s="161"/>
      <c r="BL10" s="771">
        <v>8</v>
      </c>
      <c r="BM10" s="3">
        <v>15</v>
      </c>
      <c r="BN10" s="3">
        <v>31</v>
      </c>
      <c r="BO10" s="3">
        <v>0</v>
      </c>
      <c r="BP10" s="3">
        <v>53</v>
      </c>
      <c r="BR10" s="771">
        <v>0</v>
      </c>
      <c r="BS10" s="3">
        <v>4</v>
      </c>
      <c r="BT10" s="3">
        <v>14</v>
      </c>
      <c r="BU10" s="3">
        <v>0</v>
      </c>
      <c r="BV10" s="3">
        <v>18</v>
      </c>
      <c r="BW10" s="161"/>
      <c r="BX10" s="771">
        <v>1</v>
      </c>
      <c r="BY10" s="3">
        <v>0</v>
      </c>
      <c r="BZ10" s="3">
        <v>1</v>
      </c>
      <c r="CA10" s="3">
        <v>0</v>
      </c>
      <c r="CB10" s="3">
        <v>2</v>
      </c>
      <c r="CC10" s="161"/>
      <c r="CD10" s="771"/>
      <c r="CE10" s="3">
        <v>1</v>
      </c>
      <c r="CF10" s="3"/>
      <c r="CG10" s="3"/>
      <c r="CH10" s="3">
        <v>1</v>
      </c>
      <c r="CI10" s="161"/>
      <c r="CJ10" s="771"/>
      <c r="CK10" s="3"/>
      <c r="CL10" s="3"/>
      <c r="CM10" s="3"/>
      <c r="CN10" s="3"/>
      <c r="CO10" s="161"/>
      <c r="CP10" s="771">
        <v>33</v>
      </c>
      <c r="CQ10" s="3"/>
      <c r="CR10" s="3"/>
      <c r="CS10" s="3"/>
      <c r="CT10" s="3">
        <v>33</v>
      </c>
      <c r="CU10" s="161"/>
      <c r="CV10" s="771">
        <v>70</v>
      </c>
      <c r="CW10" s="3">
        <v>0</v>
      </c>
      <c r="CX10" s="3">
        <v>0</v>
      </c>
      <c r="CY10" s="3">
        <v>0</v>
      </c>
      <c r="CZ10" s="3">
        <v>70</v>
      </c>
      <c r="DB10" s="771">
        <v>22</v>
      </c>
      <c r="DC10" s="3"/>
      <c r="DD10" s="3"/>
      <c r="DE10" s="3"/>
      <c r="DF10" s="3">
        <v>22</v>
      </c>
      <c r="DH10" s="771"/>
      <c r="DI10" s="3">
        <v>3</v>
      </c>
      <c r="DJ10" s="3">
        <v>22</v>
      </c>
      <c r="DK10" s="3">
        <v>8</v>
      </c>
      <c r="DL10" s="3">
        <v>32</v>
      </c>
      <c r="DN10" s="771"/>
      <c r="DO10" s="3">
        <v>4</v>
      </c>
      <c r="DP10" s="3">
        <v>23</v>
      </c>
      <c r="DQ10" s="3">
        <v>4</v>
      </c>
      <c r="DR10" s="3">
        <v>31</v>
      </c>
      <c r="DT10" s="771"/>
      <c r="DU10" s="3">
        <v>1</v>
      </c>
      <c r="DV10" s="3">
        <v>24</v>
      </c>
      <c r="DW10" s="3">
        <v>103</v>
      </c>
      <c r="DX10" s="3">
        <v>127</v>
      </c>
      <c r="DZ10" s="767"/>
      <c r="EA10" s="126"/>
      <c r="EB10" s="126"/>
      <c r="EC10" s="126"/>
      <c r="ED10" s="126"/>
    </row>
    <row r="11" spans="1:134">
      <c r="A11" s="3" t="s">
        <v>7</v>
      </c>
      <c r="B11" s="3" t="s">
        <v>91</v>
      </c>
      <c r="C11" s="161"/>
      <c r="D11" s="771">
        <v>20</v>
      </c>
      <c r="E11" s="3">
        <v>43</v>
      </c>
      <c r="F11" s="3">
        <v>287</v>
      </c>
      <c r="G11" s="3">
        <v>97</v>
      </c>
      <c r="H11" s="3">
        <v>446</v>
      </c>
      <c r="I11" s="161"/>
      <c r="J11" s="771">
        <v>58</v>
      </c>
      <c r="K11" s="3">
        <v>0</v>
      </c>
      <c r="L11" s="3">
        <v>0</v>
      </c>
      <c r="M11" s="3">
        <v>0</v>
      </c>
      <c r="N11" s="3">
        <v>58</v>
      </c>
      <c r="O11" s="161"/>
      <c r="P11" s="771">
        <v>22</v>
      </c>
      <c r="Q11" s="3">
        <v>61</v>
      </c>
      <c r="R11" s="3">
        <v>831</v>
      </c>
      <c r="S11" s="3">
        <v>152</v>
      </c>
      <c r="T11" s="3">
        <v>1060</v>
      </c>
      <c r="V11" s="771">
        <v>65</v>
      </c>
      <c r="W11" s="3">
        <v>0</v>
      </c>
      <c r="X11" s="3">
        <v>0</v>
      </c>
      <c r="Y11" s="3">
        <v>0</v>
      </c>
      <c r="Z11" s="3">
        <v>65</v>
      </c>
      <c r="AA11" s="161"/>
      <c r="AB11" s="771">
        <v>35</v>
      </c>
      <c r="AC11" s="3">
        <v>127</v>
      </c>
      <c r="AD11" s="3">
        <v>1655</v>
      </c>
      <c r="AE11" s="3">
        <v>368</v>
      </c>
      <c r="AF11" s="3">
        <v>2162</v>
      </c>
      <c r="AH11" s="771">
        <v>37</v>
      </c>
      <c r="AI11" s="3">
        <v>0</v>
      </c>
      <c r="AJ11" s="3">
        <v>0</v>
      </c>
      <c r="AK11" s="3">
        <v>0</v>
      </c>
      <c r="AL11" s="3">
        <v>37</v>
      </c>
      <c r="AM11" s="161"/>
      <c r="AN11" s="771">
        <v>47</v>
      </c>
      <c r="AO11" s="3">
        <v>89</v>
      </c>
      <c r="AP11" s="3">
        <v>422</v>
      </c>
      <c r="AQ11" s="3">
        <v>54</v>
      </c>
      <c r="AR11" s="3">
        <v>610</v>
      </c>
      <c r="AT11" s="771">
        <v>42</v>
      </c>
      <c r="AU11" s="3">
        <v>0</v>
      </c>
      <c r="AV11" s="3">
        <v>0</v>
      </c>
      <c r="AW11" s="3">
        <v>0</v>
      </c>
      <c r="AX11" s="3">
        <v>42</v>
      </c>
      <c r="AY11" s="161"/>
      <c r="AZ11" s="771">
        <v>27</v>
      </c>
      <c r="BA11" s="3">
        <v>61</v>
      </c>
      <c r="BB11" s="3">
        <v>344</v>
      </c>
      <c r="BC11" s="3">
        <v>34</v>
      </c>
      <c r="BD11" s="3">
        <v>465</v>
      </c>
      <c r="BE11" s="161"/>
      <c r="BF11" s="771">
        <v>11</v>
      </c>
      <c r="BG11" s="3"/>
      <c r="BH11" s="3"/>
      <c r="BI11" s="3"/>
      <c r="BJ11" s="3">
        <v>11</v>
      </c>
      <c r="BK11" s="161"/>
      <c r="BL11" s="771">
        <v>41</v>
      </c>
      <c r="BM11" s="3">
        <v>36</v>
      </c>
      <c r="BN11" s="3">
        <v>151</v>
      </c>
      <c r="BO11" s="3">
        <v>5</v>
      </c>
      <c r="BP11" s="3">
        <v>230</v>
      </c>
      <c r="BR11" s="771">
        <v>1</v>
      </c>
      <c r="BS11" s="3">
        <v>7</v>
      </c>
      <c r="BT11" s="3">
        <v>10</v>
      </c>
      <c r="BU11" s="3">
        <v>0</v>
      </c>
      <c r="BV11" s="3">
        <v>16</v>
      </c>
      <c r="BW11" s="161"/>
      <c r="BX11" s="771">
        <v>1</v>
      </c>
      <c r="BY11" s="3">
        <v>0</v>
      </c>
      <c r="BZ11" s="3">
        <v>2</v>
      </c>
      <c r="CA11" s="3">
        <v>0</v>
      </c>
      <c r="CB11" s="3">
        <v>3</v>
      </c>
      <c r="CC11" s="161"/>
      <c r="CD11" s="771"/>
      <c r="CE11" s="3">
        <v>1</v>
      </c>
      <c r="CF11" s="3">
        <v>2</v>
      </c>
      <c r="CG11" s="3"/>
      <c r="CH11" s="3">
        <v>3</v>
      </c>
      <c r="CI11" s="161"/>
      <c r="CJ11" s="771"/>
      <c r="CK11" s="3"/>
      <c r="CL11" s="3"/>
      <c r="CM11" s="3"/>
      <c r="CN11" s="3"/>
      <c r="CO11" s="161"/>
      <c r="CP11" s="771"/>
      <c r="CQ11" s="3"/>
      <c r="CR11" s="3"/>
      <c r="CS11" s="3"/>
      <c r="CT11" s="3"/>
      <c r="CU11" s="161"/>
      <c r="CV11" s="771">
        <v>13</v>
      </c>
      <c r="CW11" s="3">
        <v>0</v>
      </c>
      <c r="CX11" s="3">
        <v>0</v>
      </c>
      <c r="CY11" s="3">
        <v>0</v>
      </c>
      <c r="CZ11" s="3">
        <v>13</v>
      </c>
      <c r="DB11" s="771">
        <v>2</v>
      </c>
      <c r="DC11" s="3"/>
      <c r="DD11" s="3"/>
      <c r="DE11" s="3"/>
      <c r="DF11" s="3">
        <v>2</v>
      </c>
      <c r="DH11" s="771"/>
      <c r="DI11" s="3"/>
      <c r="DJ11" s="3"/>
      <c r="DK11" s="3"/>
      <c r="DL11" s="3"/>
      <c r="DN11" s="771"/>
      <c r="DO11" s="3"/>
      <c r="DP11" s="3"/>
      <c r="DQ11" s="3"/>
      <c r="DR11" s="3"/>
      <c r="DT11" s="771"/>
      <c r="DU11" s="3"/>
      <c r="DV11" s="3"/>
      <c r="DW11" s="3">
        <v>2</v>
      </c>
      <c r="DX11" s="3">
        <v>2</v>
      </c>
      <c r="DZ11" s="767"/>
      <c r="EA11" s="126"/>
      <c r="EB11" s="126"/>
      <c r="EC11" s="126"/>
      <c r="ED11" s="126"/>
    </row>
    <row r="12" spans="1:134">
      <c r="A12" s="3" t="s">
        <v>8</v>
      </c>
      <c r="B12" s="3" t="s">
        <v>92</v>
      </c>
      <c r="C12" s="161"/>
      <c r="D12" s="771">
        <v>8</v>
      </c>
      <c r="E12" s="3">
        <v>41</v>
      </c>
      <c r="F12" s="3">
        <v>196</v>
      </c>
      <c r="G12" s="3">
        <v>53</v>
      </c>
      <c r="H12" s="3">
        <v>298</v>
      </c>
      <c r="I12" s="161"/>
      <c r="J12" s="771">
        <v>39</v>
      </c>
      <c r="K12" s="3">
        <v>0</v>
      </c>
      <c r="L12" s="3">
        <v>0</v>
      </c>
      <c r="M12" s="3">
        <v>0</v>
      </c>
      <c r="N12" s="3">
        <v>39</v>
      </c>
      <c r="O12" s="161"/>
      <c r="P12" s="771">
        <v>7</v>
      </c>
      <c r="Q12" s="3">
        <v>84</v>
      </c>
      <c r="R12" s="3">
        <v>722</v>
      </c>
      <c r="S12" s="3">
        <v>129</v>
      </c>
      <c r="T12" s="3">
        <v>934</v>
      </c>
      <c r="V12" s="771">
        <v>56</v>
      </c>
      <c r="W12" s="3">
        <v>0</v>
      </c>
      <c r="X12" s="3">
        <v>0</v>
      </c>
      <c r="Y12" s="3">
        <v>0</v>
      </c>
      <c r="Z12" s="3">
        <v>56</v>
      </c>
      <c r="AA12" s="161"/>
      <c r="AB12" s="771">
        <v>6</v>
      </c>
      <c r="AC12" s="3">
        <v>84</v>
      </c>
      <c r="AD12" s="3">
        <v>862</v>
      </c>
      <c r="AE12" s="3">
        <v>180</v>
      </c>
      <c r="AF12" s="3">
        <v>1123</v>
      </c>
      <c r="AH12" s="771">
        <v>34</v>
      </c>
      <c r="AI12" s="3">
        <v>0</v>
      </c>
      <c r="AJ12" s="3">
        <v>0</v>
      </c>
      <c r="AK12" s="3">
        <v>0</v>
      </c>
      <c r="AL12" s="3">
        <v>34</v>
      </c>
      <c r="AM12" s="161"/>
      <c r="AN12" s="771">
        <v>8</v>
      </c>
      <c r="AO12" s="3">
        <v>49</v>
      </c>
      <c r="AP12" s="3">
        <v>165</v>
      </c>
      <c r="AQ12" s="3">
        <v>22</v>
      </c>
      <c r="AR12" s="3">
        <v>244</v>
      </c>
      <c r="AT12" s="771">
        <v>2</v>
      </c>
      <c r="AU12" s="3">
        <v>0</v>
      </c>
      <c r="AV12" s="3">
        <v>0</v>
      </c>
      <c r="AW12" s="3">
        <v>0</v>
      </c>
      <c r="AX12" s="3">
        <v>2</v>
      </c>
      <c r="AY12" s="161"/>
      <c r="AZ12" s="771">
        <v>4</v>
      </c>
      <c r="BA12" s="3">
        <v>48</v>
      </c>
      <c r="BB12" s="3">
        <v>160</v>
      </c>
      <c r="BC12" s="3">
        <v>15</v>
      </c>
      <c r="BD12" s="3">
        <v>224</v>
      </c>
      <c r="BE12" s="161"/>
      <c r="BF12" s="771">
        <v>36</v>
      </c>
      <c r="BG12" s="3"/>
      <c r="BH12" s="3"/>
      <c r="BI12" s="3"/>
      <c r="BJ12" s="3">
        <v>36</v>
      </c>
      <c r="BK12" s="161"/>
      <c r="BL12" s="771">
        <v>26</v>
      </c>
      <c r="BM12" s="3">
        <v>28</v>
      </c>
      <c r="BN12" s="3">
        <v>60</v>
      </c>
      <c r="BO12" s="3">
        <v>1</v>
      </c>
      <c r="BP12" s="3">
        <v>112</v>
      </c>
      <c r="BR12" s="771">
        <v>1</v>
      </c>
      <c r="BS12" s="3">
        <v>14</v>
      </c>
      <c r="BT12" s="3">
        <v>31</v>
      </c>
      <c r="BU12" s="3">
        <v>0</v>
      </c>
      <c r="BV12" s="3">
        <v>45</v>
      </c>
      <c r="BW12" s="161"/>
      <c r="BX12" s="771">
        <v>0</v>
      </c>
      <c r="BY12" s="3">
        <v>1</v>
      </c>
      <c r="BZ12" s="3">
        <v>0</v>
      </c>
      <c r="CA12" s="3">
        <v>0</v>
      </c>
      <c r="CB12" s="3">
        <v>1</v>
      </c>
      <c r="CC12" s="161"/>
      <c r="CD12" s="771"/>
      <c r="CE12" s="3">
        <v>2</v>
      </c>
      <c r="CF12" s="3">
        <v>1</v>
      </c>
      <c r="CG12" s="3"/>
      <c r="CH12" s="3">
        <v>3</v>
      </c>
      <c r="CI12" s="161"/>
      <c r="CJ12" s="771"/>
      <c r="CK12" s="3"/>
      <c r="CL12" s="3"/>
      <c r="CM12" s="3"/>
      <c r="CN12" s="3"/>
      <c r="CO12" s="161"/>
      <c r="CP12" s="771"/>
      <c r="CQ12" s="3"/>
      <c r="CR12" s="3"/>
      <c r="CS12" s="3"/>
      <c r="CT12" s="3"/>
      <c r="CU12" s="161"/>
      <c r="CV12" s="771">
        <v>8</v>
      </c>
      <c r="CW12" s="3">
        <v>0</v>
      </c>
      <c r="CX12" s="3">
        <v>0</v>
      </c>
      <c r="CY12" s="3">
        <v>0</v>
      </c>
      <c r="CZ12" s="3">
        <v>8</v>
      </c>
      <c r="DB12" s="771">
        <v>1</v>
      </c>
      <c r="DC12" s="3"/>
      <c r="DD12" s="3"/>
      <c r="DE12" s="3"/>
      <c r="DF12" s="3">
        <v>1</v>
      </c>
      <c r="DH12" s="771"/>
      <c r="DI12" s="3"/>
      <c r="DJ12" s="3"/>
      <c r="DK12" s="3">
        <v>1</v>
      </c>
      <c r="DL12" s="3">
        <v>1</v>
      </c>
      <c r="DN12" s="771"/>
      <c r="DO12" s="3"/>
      <c r="DP12" s="3">
        <v>9</v>
      </c>
      <c r="DQ12" s="3">
        <v>6</v>
      </c>
      <c r="DR12" s="3">
        <v>14</v>
      </c>
      <c r="DT12" s="771"/>
      <c r="DU12" s="3"/>
      <c r="DV12" s="3">
        <v>5</v>
      </c>
      <c r="DW12" s="3">
        <v>2</v>
      </c>
      <c r="DX12" s="3">
        <v>7</v>
      </c>
      <c r="DZ12" s="771"/>
      <c r="EA12" s="3"/>
      <c r="EB12" s="3">
        <v>8</v>
      </c>
      <c r="EC12" s="3">
        <v>4</v>
      </c>
      <c r="ED12" s="3">
        <v>12</v>
      </c>
    </row>
    <row r="13" spans="1:134">
      <c r="A13" s="3" t="s">
        <v>9</v>
      </c>
      <c r="B13" s="3" t="s">
        <v>93</v>
      </c>
      <c r="C13" s="161"/>
      <c r="D13" s="771">
        <v>15</v>
      </c>
      <c r="E13" s="3">
        <v>50</v>
      </c>
      <c r="F13" s="3">
        <v>294</v>
      </c>
      <c r="G13" s="3">
        <v>33</v>
      </c>
      <c r="H13" s="3">
        <v>392</v>
      </c>
      <c r="I13" s="161"/>
      <c r="J13" s="771">
        <v>44</v>
      </c>
      <c r="K13" s="3">
        <v>0</v>
      </c>
      <c r="L13" s="3">
        <v>0</v>
      </c>
      <c r="M13" s="3">
        <v>0</v>
      </c>
      <c r="N13" s="3">
        <v>44</v>
      </c>
      <c r="O13" s="161"/>
      <c r="P13" s="771">
        <v>36</v>
      </c>
      <c r="Q13" s="3">
        <v>158</v>
      </c>
      <c r="R13" s="3">
        <v>1631</v>
      </c>
      <c r="S13" s="3">
        <v>188</v>
      </c>
      <c r="T13" s="3">
        <v>1997</v>
      </c>
      <c r="V13" s="771">
        <v>85</v>
      </c>
      <c r="W13" s="3">
        <v>2</v>
      </c>
      <c r="X13" s="3">
        <v>0</v>
      </c>
      <c r="Y13" s="3">
        <v>0</v>
      </c>
      <c r="Z13" s="3">
        <v>87</v>
      </c>
      <c r="AA13" s="161"/>
      <c r="AB13" s="771">
        <v>30</v>
      </c>
      <c r="AC13" s="3">
        <v>197</v>
      </c>
      <c r="AD13" s="3">
        <v>2085</v>
      </c>
      <c r="AE13" s="3">
        <v>213</v>
      </c>
      <c r="AF13" s="3">
        <v>2509</v>
      </c>
      <c r="AH13" s="771">
        <v>31</v>
      </c>
      <c r="AI13" s="3">
        <v>0</v>
      </c>
      <c r="AJ13" s="3">
        <v>0</v>
      </c>
      <c r="AK13" s="3">
        <v>0</v>
      </c>
      <c r="AL13" s="3">
        <v>31</v>
      </c>
      <c r="AM13" s="161"/>
      <c r="AN13" s="771">
        <v>17</v>
      </c>
      <c r="AO13" s="3">
        <v>71</v>
      </c>
      <c r="AP13" s="3">
        <v>520</v>
      </c>
      <c r="AQ13" s="3">
        <v>38</v>
      </c>
      <c r="AR13" s="3">
        <v>646</v>
      </c>
      <c r="AT13" s="771">
        <v>5</v>
      </c>
      <c r="AU13" s="3">
        <v>0</v>
      </c>
      <c r="AV13" s="3">
        <v>0</v>
      </c>
      <c r="AW13" s="3">
        <v>0</v>
      </c>
      <c r="AX13" s="3">
        <v>5</v>
      </c>
      <c r="AY13" s="161"/>
      <c r="AZ13" s="771">
        <v>19</v>
      </c>
      <c r="BA13" s="3">
        <v>95</v>
      </c>
      <c r="BB13" s="3">
        <v>453</v>
      </c>
      <c r="BC13" s="3">
        <v>15</v>
      </c>
      <c r="BD13" s="3">
        <v>577</v>
      </c>
      <c r="BE13" s="161"/>
      <c r="BF13" s="771">
        <v>11</v>
      </c>
      <c r="BG13" s="3">
        <v>1</v>
      </c>
      <c r="BH13" s="3"/>
      <c r="BI13" s="3"/>
      <c r="BJ13" s="3">
        <v>12</v>
      </c>
      <c r="BK13" s="161"/>
      <c r="BL13" s="771">
        <v>60</v>
      </c>
      <c r="BM13" s="3">
        <v>49</v>
      </c>
      <c r="BN13" s="3">
        <v>145</v>
      </c>
      <c r="BO13" s="3">
        <v>2</v>
      </c>
      <c r="BP13" s="3">
        <v>252</v>
      </c>
      <c r="BR13" s="771">
        <v>8</v>
      </c>
      <c r="BS13" s="3">
        <v>14</v>
      </c>
      <c r="BT13" s="3">
        <v>42</v>
      </c>
      <c r="BU13" s="3">
        <v>0</v>
      </c>
      <c r="BV13" s="3">
        <v>63</v>
      </c>
      <c r="BW13" s="161"/>
      <c r="BX13" s="771">
        <v>1</v>
      </c>
      <c r="BY13" s="3">
        <v>0</v>
      </c>
      <c r="BZ13" s="3">
        <v>2</v>
      </c>
      <c r="CA13" s="3">
        <v>0</v>
      </c>
      <c r="CB13" s="3">
        <v>3</v>
      </c>
      <c r="CC13" s="161"/>
      <c r="CD13" s="771"/>
      <c r="CE13" s="3">
        <v>1</v>
      </c>
      <c r="CF13" s="3">
        <v>6</v>
      </c>
      <c r="CG13" s="3"/>
      <c r="CH13" s="3">
        <v>7</v>
      </c>
      <c r="CI13" s="161"/>
      <c r="CJ13" s="771"/>
      <c r="CK13" s="3"/>
      <c r="CL13" s="3"/>
      <c r="CM13" s="3"/>
      <c r="CN13" s="3"/>
      <c r="CO13" s="161"/>
      <c r="CP13" s="771">
        <v>1</v>
      </c>
      <c r="CQ13" s="3"/>
      <c r="CR13" s="3"/>
      <c r="CS13" s="3"/>
      <c r="CT13" s="3">
        <v>1</v>
      </c>
      <c r="CU13" s="161"/>
      <c r="CV13" s="771">
        <v>12</v>
      </c>
      <c r="CW13" s="3">
        <v>0</v>
      </c>
      <c r="CX13" s="3">
        <v>0</v>
      </c>
      <c r="CY13" s="3">
        <v>0</v>
      </c>
      <c r="CZ13" s="3">
        <v>12</v>
      </c>
      <c r="DB13" s="771">
        <v>5</v>
      </c>
      <c r="DC13" s="3"/>
      <c r="DD13" s="3"/>
      <c r="DE13" s="3"/>
      <c r="DF13" s="3">
        <v>5</v>
      </c>
      <c r="DH13" s="771"/>
      <c r="DI13" s="3"/>
      <c r="DJ13" s="3"/>
      <c r="DK13" s="3"/>
      <c r="DL13" s="3"/>
      <c r="DN13" s="771"/>
      <c r="DO13" s="3">
        <v>1</v>
      </c>
      <c r="DP13" s="3"/>
      <c r="DQ13" s="3"/>
      <c r="DR13" s="3">
        <v>1</v>
      </c>
      <c r="DT13" s="771"/>
      <c r="DU13" s="3"/>
      <c r="DV13" s="3"/>
      <c r="DW13" s="3">
        <v>2</v>
      </c>
      <c r="DX13" s="3">
        <v>2</v>
      </c>
      <c r="DZ13" s="771"/>
      <c r="EA13" s="3"/>
      <c r="EB13" s="3"/>
      <c r="EC13" s="3"/>
      <c r="ED13" s="3"/>
    </row>
    <row r="14" spans="1:134">
      <c r="A14" s="3" t="s">
        <v>11</v>
      </c>
      <c r="B14" s="3" t="s">
        <v>94</v>
      </c>
      <c r="C14" s="161"/>
      <c r="D14" s="771">
        <v>6</v>
      </c>
      <c r="E14" s="3">
        <v>34</v>
      </c>
      <c r="F14" s="3">
        <v>196</v>
      </c>
      <c r="G14" s="3">
        <v>64</v>
      </c>
      <c r="H14" s="3">
        <v>300</v>
      </c>
      <c r="I14" s="161"/>
      <c r="J14" s="771">
        <v>31</v>
      </c>
      <c r="K14" s="3">
        <v>0</v>
      </c>
      <c r="L14" s="3">
        <v>0</v>
      </c>
      <c r="M14" s="3">
        <v>0</v>
      </c>
      <c r="N14" s="3">
        <v>31</v>
      </c>
      <c r="O14" s="161"/>
      <c r="P14" s="771">
        <v>5</v>
      </c>
      <c r="Q14" s="3">
        <v>92</v>
      </c>
      <c r="R14" s="3">
        <v>889</v>
      </c>
      <c r="S14" s="3">
        <v>215</v>
      </c>
      <c r="T14" s="3">
        <v>1190</v>
      </c>
      <c r="V14" s="771">
        <v>51</v>
      </c>
      <c r="W14" s="3">
        <v>1</v>
      </c>
      <c r="X14" s="3">
        <v>0</v>
      </c>
      <c r="Y14" s="3">
        <v>0</v>
      </c>
      <c r="Z14" s="3">
        <v>52</v>
      </c>
      <c r="AA14" s="161"/>
      <c r="AB14" s="771">
        <v>6</v>
      </c>
      <c r="AC14" s="3">
        <v>87</v>
      </c>
      <c r="AD14" s="3">
        <v>826</v>
      </c>
      <c r="AE14" s="3">
        <v>162</v>
      </c>
      <c r="AF14" s="3">
        <v>1075</v>
      </c>
      <c r="AH14" s="771">
        <v>20</v>
      </c>
      <c r="AI14" s="3">
        <v>0</v>
      </c>
      <c r="AJ14" s="3">
        <v>0</v>
      </c>
      <c r="AK14" s="3">
        <v>0</v>
      </c>
      <c r="AL14" s="3">
        <v>20</v>
      </c>
      <c r="AM14" s="161"/>
      <c r="AN14" s="771">
        <v>3</v>
      </c>
      <c r="AO14" s="3">
        <v>17</v>
      </c>
      <c r="AP14" s="3">
        <v>41</v>
      </c>
      <c r="AQ14" s="3">
        <v>12</v>
      </c>
      <c r="AR14" s="3">
        <v>73</v>
      </c>
      <c r="AT14" s="771">
        <v>2</v>
      </c>
      <c r="AU14" s="3">
        <v>0</v>
      </c>
      <c r="AV14" s="3">
        <v>0</v>
      </c>
      <c r="AW14" s="3">
        <v>0</v>
      </c>
      <c r="AX14" s="3">
        <v>2</v>
      </c>
      <c r="AY14" s="161"/>
      <c r="AZ14" s="771">
        <v>12</v>
      </c>
      <c r="BA14" s="3">
        <v>71</v>
      </c>
      <c r="BB14" s="3">
        <v>238</v>
      </c>
      <c r="BC14" s="3">
        <v>17</v>
      </c>
      <c r="BD14" s="3">
        <v>337</v>
      </c>
      <c r="BE14" s="161"/>
      <c r="BF14" s="771">
        <v>5</v>
      </c>
      <c r="BG14" s="3">
        <v>1</v>
      </c>
      <c r="BH14" s="3"/>
      <c r="BI14" s="3"/>
      <c r="BJ14" s="3">
        <v>6</v>
      </c>
      <c r="BK14" s="161"/>
      <c r="BL14" s="771">
        <v>6</v>
      </c>
      <c r="BM14" s="3">
        <v>21</v>
      </c>
      <c r="BN14" s="3">
        <v>42</v>
      </c>
      <c r="BO14" s="3">
        <v>2</v>
      </c>
      <c r="BP14" s="3">
        <v>70</v>
      </c>
      <c r="BR14" s="771">
        <v>1</v>
      </c>
      <c r="BS14" s="3">
        <v>8</v>
      </c>
      <c r="BT14" s="3">
        <v>9</v>
      </c>
      <c r="BU14" s="3">
        <v>1</v>
      </c>
      <c r="BV14" s="3">
        <v>19</v>
      </c>
      <c r="BW14" s="161"/>
      <c r="BX14" s="771"/>
      <c r="BY14" s="3"/>
      <c r="BZ14" s="3"/>
      <c r="CA14" s="3"/>
      <c r="CB14" s="3"/>
      <c r="CC14" s="161"/>
      <c r="CD14" s="771"/>
      <c r="CE14" s="3"/>
      <c r="CF14" s="3">
        <v>1</v>
      </c>
      <c r="CG14" s="3"/>
      <c r="CH14" s="3">
        <v>1</v>
      </c>
      <c r="CI14" s="161"/>
      <c r="CJ14" s="771"/>
      <c r="CK14" s="3"/>
      <c r="CL14" s="3"/>
      <c r="CM14" s="3"/>
      <c r="CN14" s="3"/>
      <c r="CO14" s="161"/>
      <c r="CP14" s="771">
        <v>14</v>
      </c>
      <c r="CQ14" s="3">
        <v>4</v>
      </c>
      <c r="CR14" s="3">
        <v>1</v>
      </c>
      <c r="CS14" s="3"/>
      <c r="CT14" s="3">
        <v>19</v>
      </c>
      <c r="CU14" s="161"/>
      <c r="CV14" s="771">
        <v>28</v>
      </c>
      <c r="CW14" s="3">
        <v>3</v>
      </c>
      <c r="CX14" s="3">
        <v>1</v>
      </c>
      <c r="CY14" s="3">
        <v>0</v>
      </c>
      <c r="CZ14" s="3">
        <v>32</v>
      </c>
      <c r="DB14" s="771">
        <v>16</v>
      </c>
      <c r="DC14" s="3">
        <v>4</v>
      </c>
      <c r="DD14" s="3">
        <v>1</v>
      </c>
      <c r="DE14" s="3"/>
      <c r="DF14" s="3">
        <v>20</v>
      </c>
      <c r="DH14" s="771"/>
      <c r="DI14" s="3"/>
      <c r="DJ14" s="3"/>
      <c r="DK14" s="3"/>
      <c r="DL14" s="3"/>
      <c r="DN14" s="771"/>
      <c r="DO14" s="3"/>
      <c r="DP14" s="3"/>
      <c r="DQ14" s="3"/>
      <c r="DR14" s="3"/>
      <c r="DT14" s="771"/>
      <c r="DU14" s="3"/>
      <c r="DV14" s="3"/>
      <c r="DW14" s="3"/>
      <c r="DX14" s="3"/>
      <c r="DZ14" s="771"/>
      <c r="EA14" s="3"/>
      <c r="EB14" s="3"/>
      <c r="EC14" s="3"/>
      <c r="ED14" s="3"/>
    </row>
    <row r="15" spans="1:134">
      <c r="A15" s="3" t="s">
        <v>12</v>
      </c>
      <c r="B15" s="3" t="s">
        <v>95</v>
      </c>
      <c r="C15" s="161"/>
      <c r="D15" s="771">
        <v>18</v>
      </c>
      <c r="E15" s="3">
        <v>66</v>
      </c>
      <c r="F15" s="3">
        <v>257</v>
      </c>
      <c r="G15" s="3">
        <v>91</v>
      </c>
      <c r="H15" s="3">
        <v>432</v>
      </c>
      <c r="I15" s="161"/>
      <c r="J15" s="771">
        <v>46</v>
      </c>
      <c r="K15" s="3">
        <v>0</v>
      </c>
      <c r="L15" s="3">
        <v>0</v>
      </c>
      <c r="M15" s="3">
        <v>0</v>
      </c>
      <c r="N15" s="3">
        <v>46</v>
      </c>
      <c r="O15" s="161"/>
      <c r="P15" s="771">
        <v>4</v>
      </c>
      <c r="Q15" s="3">
        <v>53</v>
      </c>
      <c r="R15" s="3">
        <v>529</v>
      </c>
      <c r="S15" s="3">
        <v>158</v>
      </c>
      <c r="T15" s="3">
        <v>739</v>
      </c>
      <c r="V15" s="771">
        <v>77</v>
      </c>
      <c r="W15" s="3">
        <v>2</v>
      </c>
      <c r="X15" s="3">
        <v>0</v>
      </c>
      <c r="Y15" s="3">
        <v>0</v>
      </c>
      <c r="Z15" s="3">
        <v>79</v>
      </c>
      <c r="AA15" s="161"/>
      <c r="AB15" s="771">
        <v>20</v>
      </c>
      <c r="AC15" s="3">
        <v>82</v>
      </c>
      <c r="AD15" s="3">
        <v>971</v>
      </c>
      <c r="AE15" s="3">
        <v>252</v>
      </c>
      <c r="AF15" s="3">
        <v>1313</v>
      </c>
      <c r="AH15" s="771">
        <v>17</v>
      </c>
      <c r="AI15" s="3">
        <v>1</v>
      </c>
      <c r="AJ15" s="3">
        <v>0</v>
      </c>
      <c r="AK15" s="3">
        <v>0</v>
      </c>
      <c r="AL15" s="3">
        <v>18</v>
      </c>
      <c r="AM15" s="161"/>
      <c r="AN15" s="771">
        <v>10</v>
      </c>
      <c r="AO15" s="3">
        <v>24</v>
      </c>
      <c r="AP15" s="3">
        <v>64</v>
      </c>
      <c r="AQ15" s="3">
        <v>18</v>
      </c>
      <c r="AR15" s="3">
        <v>116</v>
      </c>
      <c r="AT15" s="771">
        <v>4</v>
      </c>
      <c r="AU15" s="3">
        <v>0</v>
      </c>
      <c r="AV15" s="3">
        <v>0</v>
      </c>
      <c r="AW15" s="3">
        <v>0</v>
      </c>
      <c r="AX15" s="3">
        <v>4</v>
      </c>
      <c r="AY15" s="161"/>
      <c r="AZ15" s="771">
        <v>142</v>
      </c>
      <c r="BA15" s="3">
        <v>55</v>
      </c>
      <c r="BB15" s="3">
        <v>133</v>
      </c>
      <c r="BC15" s="3">
        <v>11</v>
      </c>
      <c r="BD15" s="3">
        <v>338</v>
      </c>
      <c r="BE15" s="161"/>
      <c r="BF15" s="771">
        <v>7</v>
      </c>
      <c r="BG15" s="3"/>
      <c r="BH15" s="3"/>
      <c r="BI15" s="3"/>
      <c r="BJ15" s="3">
        <v>7</v>
      </c>
      <c r="BK15" s="161"/>
      <c r="BL15" s="771">
        <v>3</v>
      </c>
      <c r="BM15" s="3">
        <v>12</v>
      </c>
      <c r="BN15" s="3">
        <v>20</v>
      </c>
      <c r="BO15" s="3">
        <v>0</v>
      </c>
      <c r="BP15" s="3">
        <v>35</v>
      </c>
      <c r="BR15" s="771">
        <v>0</v>
      </c>
      <c r="BS15" s="3">
        <v>7</v>
      </c>
      <c r="BT15" s="3">
        <v>11</v>
      </c>
      <c r="BU15" s="3">
        <v>0</v>
      </c>
      <c r="BV15" s="3">
        <v>18</v>
      </c>
      <c r="BW15" s="161"/>
      <c r="BX15" s="771">
        <v>2</v>
      </c>
      <c r="BY15" s="3">
        <v>0</v>
      </c>
      <c r="BZ15" s="3">
        <v>2</v>
      </c>
      <c r="CA15" s="3">
        <v>0</v>
      </c>
      <c r="CB15" s="3">
        <v>4</v>
      </c>
      <c r="CC15" s="161"/>
      <c r="CD15" s="771"/>
      <c r="CE15" s="3"/>
      <c r="CF15" s="3"/>
      <c r="CG15" s="3"/>
      <c r="CH15" s="3"/>
      <c r="CI15" s="161"/>
      <c r="CJ15" s="771"/>
      <c r="CK15" s="3"/>
      <c r="CL15" s="3"/>
      <c r="CM15" s="3"/>
      <c r="CN15" s="3"/>
      <c r="CO15" s="161"/>
      <c r="CP15" s="771">
        <v>5</v>
      </c>
      <c r="CQ15" s="3"/>
      <c r="CR15" s="3"/>
      <c r="CS15" s="3"/>
      <c r="CT15" s="3">
        <v>5</v>
      </c>
      <c r="CU15" s="161"/>
      <c r="CV15" s="771">
        <v>23</v>
      </c>
      <c r="CW15" s="3">
        <v>0</v>
      </c>
      <c r="CX15" s="3">
        <v>0</v>
      </c>
      <c r="CY15" s="3">
        <v>0</v>
      </c>
      <c r="CZ15" s="3">
        <v>23</v>
      </c>
      <c r="DB15" s="771">
        <v>5</v>
      </c>
      <c r="DC15" s="3"/>
      <c r="DD15" s="3"/>
      <c r="DE15" s="3"/>
      <c r="DF15" s="3">
        <v>5</v>
      </c>
      <c r="DH15" s="771"/>
      <c r="DI15" s="3"/>
      <c r="DJ15" s="3"/>
      <c r="DK15" s="3"/>
      <c r="DL15" s="3"/>
      <c r="DN15" s="771"/>
      <c r="DO15" s="3"/>
      <c r="DP15" s="3"/>
      <c r="DQ15" s="3"/>
      <c r="DR15" s="3"/>
      <c r="DT15" s="771"/>
      <c r="DU15" s="3"/>
      <c r="DV15" s="3"/>
      <c r="DW15" s="3">
        <v>1</v>
      </c>
      <c r="DX15" s="3">
        <v>1</v>
      </c>
      <c r="DZ15" s="771"/>
      <c r="EA15" s="3"/>
      <c r="EB15" s="3"/>
      <c r="EC15" s="3"/>
      <c r="ED15" s="3"/>
    </row>
    <row r="16" spans="1:134">
      <c r="A16" s="3" t="s">
        <v>13</v>
      </c>
      <c r="B16" s="3" t="s">
        <v>96</v>
      </c>
      <c r="C16" s="161"/>
      <c r="D16" s="771">
        <v>25</v>
      </c>
      <c r="E16" s="3">
        <v>102</v>
      </c>
      <c r="F16" s="3">
        <v>430</v>
      </c>
      <c r="G16" s="3">
        <v>117</v>
      </c>
      <c r="H16" s="3">
        <v>671</v>
      </c>
      <c r="I16" s="161"/>
      <c r="J16" s="771">
        <v>133</v>
      </c>
      <c r="K16" s="3">
        <v>0</v>
      </c>
      <c r="L16" s="3">
        <v>0</v>
      </c>
      <c r="M16" s="3">
        <v>0</v>
      </c>
      <c r="N16" s="3">
        <v>133</v>
      </c>
      <c r="O16" s="161"/>
      <c r="P16" s="771">
        <v>14</v>
      </c>
      <c r="Q16" s="3">
        <v>179</v>
      </c>
      <c r="R16" s="3">
        <v>1334</v>
      </c>
      <c r="S16" s="3">
        <v>315</v>
      </c>
      <c r="T16" s="3">
        <v>1824</v>
      </c>
      <c r="V16" s="771">
        <v>159</v>
      </c>
      <c r="W16" s="3">
        <v>3</v>
      </c>
      <c r="X16" s="3">
        <v>0</v>
      </c>
      <c r="Y16" s="3">
        <v>0</v>
      </c>
      <c r="Z16" s="3">
        <v>162</v>
      </c>
      <c r="AA16" s="161"/>
      <c r="AB16" s="771">
        <v>8</v>
      </c>
      <c r="AC16" s="3">
        <v>170</v>
      </c>
      <c r="AD16" s="3">
        <v>1932</v>
      </c>
      <c r="AE16" s="3">
        <v>521</v>
      </c>
      <c r="AF16" s="3">
        <v>2596</v>
      </c>
      <c r="AH16" s="771">
        <v>40</v>
      </c>
      <c r="AI16" s="3">
        <v>1</v>
      </c>
      <c r="AJ16" s="3">
        <v>0</v>
      </c>
      <c r="AK16" s="3">
        <v>0</v>
      </c>
      <c r="AL16" s="3">
        <v>41</v>
      </c>
      <c r="AM16" s="161"/>
      <c r="AN16" s="771">
        <v>8</v>
      </c>
      <c r="AO16" s="3">
        <v>53</v>
      </c>
      <c r="AP16" s="3">
        <v>166</v>
      </c>
      <c r="AQ16" s="3">
        <v>67</v>
      </c>
      <c r="AR16" s="3">
        <v>294</v>
      </c>
      <c r="AT16" s="771">
        <v>1</v>
      </c>
      <c r="AU16" s="3">
        <v>0</v>
      </c>
      <c r="AV16" s="3">
        <v>0</v>
      </c>
      <c r="AW16" s="3">
        <v>0</v>
      </c>
      <c r="AX16" s="3">
        <v>1</v>
      </c>
      <c r="AY16" s="161"/>
      <c r="AZ16" s="771">
        <v>12</v>
      </c>
      <c r="BA16" s="3">
        <v>75</v>
      </c>
      <c r="BB16" s="3">
        <v>277</v>
      </c>
      <c r="BC16" s="3">
        <v>25</v>
      </c>
      <c r="BD16" s="3">
        <v>383</v>
      </c>
      <c r="BE16" s="161"/>
      <c r="BF16" s="771">
        <v>239</v>
      </c>
      <c r="BG16" s="3">
        <v>1</v>
      </c>
      <c r="BH16" s="3"/>
      <c r="BI16" s="3"/>
      <c r="BJ16" s="3">
        <v>240</v>
      </c>
      <c r="BK16" s="161"/>
      <c r="BL16" s="771">
        <v>52</v>
      </c>
      <c r="BM16" s="3">
        <v>32</v>
      </c>
      <c r="BN16" s="3">
        <v>72</v>
      </c>
      <c r="BO16" s="3">
        <v>2</v>
      </c>
      <c r="BP16" s="3">
        <v>155</v>
      </c>
      <c r="BR16" s="771">
        <v>9</v>
      </c>
      <c r="BS16" s="3">
        <v>12</v>
      </c>
      <c r="BT16" s="3">
        <v>26</v>
      </c>
      <c r="BU16" s="3">
        <v>0</v>
      </c>
      <c r="BV16" s="3">
        <v>46</v>
      </c>
      <c r="BW16" s="161"/>
      <c r="BX16" s="771">
        <v>15</v>
      </c>
      <c r="BY16" s="3">
        <v>2</v>
      </c>
      <c r="BZ16" s="3">
        <v>19</v>
      </c>
      <c r="CA16" s="3">
        <v>0</v>
      </c>
      <c r="CB16" s="3">
        <v>36</v>
      </c>
      <c r="CC16" s="161"/>
      <c r="CD16" s="771"/>
      <c r="CE16" s="3"/>
      <c r="CF16" s="3">
        <v>1</v>
      </c>
      <c r="CG16" s="3"/>
      <c r="CH16" s="3">
        <v>1</v>
      </c>
      <c r="CI16" s="161"/>
      <c r="CJ16" s="771"/>
      <c r="CK16" s="3"/>
      <c r="CL16" s="3"/>
      <c r="CM16" s="3"/>
      <c r="CN16" s="3"/>
      <c r="CO16" s="161"/>
      <c r="CP16" s="771">
        <v>7</v>
      </c>
      <c r="CQ16" s="3"/>
      <c r="CR16" s="3"/>
      <c r="CS16" s="3"/>
      <c r="CT16" s="3">
        <v>7</v>
      </c>
      <c r="CU16" s="161"/>
      <c r="CV16" s="771">
        <v>25</v>
      </c>
      <c r="CW16" s="3">
        <v>0</v>
      </c>
      <c r="CX16" s="3">
        <v>0</v>
      </c>
      <c r="CY16" s="3">
        <v>0</v>
      </c>
      <c r="CZ16" s="3">
        <v>25</v>
      </c>
      <c r="DB16" s="771">
        <v>16</v>
      </c>
      <c r="DC16" s="3"/>
      <c r="DD16" s="3"/>
      <c r="DE16" s="3"/>
      <c r="DF16" s="3">
        <v>16</v>
      </c>
      <c r="DH16" s="771"/>
      <c r="DI16" s="3"/>
      <c r="DJ16" s="3"/>
      <c r="DK16" s="3"/>
      <c r="DL16" s="3"/>
      <c r="DN16" s="771"/>
      <c r="DO16" s="3"/>
      <c r="DP16" s="3">
        <v>2</v>
      </c>
      <c r="DQ16" s="3"/>
      <c r="DR16" s="3">
        <v>2</v>
      </c>
      <c r="DT16" s="771"/>
      <c r="DU16" s="3">
        <v>2</v>
      </c>
      <c r="DV16" s="3">
        <v>3</v>
      </c>
      <c r="DW16" s="3">
        <v>3</v>
      </c>
      <c r="DX16" s="3">
        <v>8</v>
      </c>
      <c r="DZ16" s="771"/>
      <c r="EA16" s="3"/>
      <c r="EB16" s="3"/>
      <c r="EC16" s="3"/>
      <c r="ED16" s="3"/>
    </row>
    <row r="17" spans="1:134">
      <c r="A17" s="3" t="s">
        <v>14</v>
      </c>
      <c r="B17" s="3" t="s">
        <v>97</v>
      </c>
      <c r="C17" s="161"/>
      <c r="D17" s="771">
        <v>23</v>
      </c>
      <c r="E17" s="3">
        <v>76</v>
      </c>
      <c r="F17" s="3">
        <v>416</v>
      </c>
      <c r="G17" s="3">
        <v>106</v>
      </c>
      <c r="H17" s="3">
        <v>621</v>
      </c>
      <c r="I17" s="161"/>
      <c r="J17" s="771">
        <v>100</v>
      </c>
      <c r="K17" s="3">
        <v>0</v>
      </c>
      <c r="L17" s="3">
        <v>0</v>
      </c>
      <c r="M17" s="3">
        <v>0</v>
      </c>
      <c r="N17" s="3">
        <v>100</v>
      </c>
      <c r="O17" s="161"/>
      <c r="P17" s="771">
        <v>21</v>
      </c>
      <c r="Q17" s="3">
        <v>150</v>
      </c>
      <c r="R17" s="3">
        <v>1464</v>
      </c>
      <c r="S17" s="3">
        <v>377</v>
      </c>
      <c r="T17" s="3">
        <v>2000</v>
      </c>
      <c r="V17" s="771">
        <v>204</v>
      </c>
      <c r="W17" s="3">
        <v>2</v>
      </c>
      <c r="X17" s="3">
        <v>0</v>
      </c>
      <c r="Y17" s="3">
        <v>0</v>
      </c>
      <c r="Z17" s="3">
        <v>205</v>
      </c>
      <c r="AA17" s="161"/>
      <c r="AB17" s="771">
        <v>23</v>
      </c>
      <c r="AC17" s="3">
        <v>171</v>
      </c>
      <c r="AD17" s="3">
        <v>2155</v>
      </c>
      <c r="AE17" s="3">
        <v>657</v>
      </c>
      <c r="AF17" s="3">
        <v>2969</v>
      </c>
      <c r="AH17" s="771">
        <v>115</v>
      </c>
      <c r="AI17" s="3">
        <v>0</v>
      </c>
      <c r="AJ17" s="3">
        <v>0</v>
      </c>
      <c r="AK17" s="3">
        <v>0</v>
      </c>
      <c r="AL17" s="3">
        <v>115</v>
      </c>
      <c r="AM17" s="161"/>
      <c r="AN17" s="771">
        <v>13</v>
      </c>
      <c r="AO17" s="3">
        <v>45</v>
      </c>
      <c r="AP17" s="3">
        <v>177</v>
      </c>
      <c r="AQ17" s="3">
        <v>31</v>
      </c>
      <c r="AR17" s="3">
        <v>263</v>
      </c>
      <c r="AT17" s="771">
        <v>97</v>
      </c>
      <c r="AU17" s="3">
        <v>0</v>
      </c>
      <c r="AV17" s="3">
        <v>0</v>
      </c>
      <c r="AW17" s="3">
        <v>0</v>
      </c>
      <c r="AX17" s="3">
        <v>97</v>
      </c>
      <c r="AY17" s="161"/>
      <c r="AZ17" s="771">
        <v>4</v>
      </c>
      <c r="BA17" s="3">
        <v>17</v>
      </c>
      <c r="BB17" s="3">
        <v>69</v>
      </c>
      <c r="BC17" s="3">
        <v>3</v>
      </c>
      <c r="BD17" s="3">
        <v>92</v>
      </c>
      <c r="BE17" s="161"/>
      <c r="BF17" s="771">
        <v>30</v>
      </c>
      <c r="BG17" s="3"/>
      <c r="BH17" s="3"/>
      <c r="BI17" s="3"/>
      <c r="BJ17" s="3">
        <v>30</v>
      </c>
      <c r="BK17" s="161"/>
      <c r="BL17" s="771">
        <v>12</v>
      </c>
      <c r="BM17" s="3">
        <v>25</v>
      </c>
      <c r="BN17" s="3">
        <v>75</v>
      </c>
      <c r="BO17" s="3">
        <v>3</v>
      </c>
      <c r="BP17" s="3">
        <v>114</v>
      </c>
      <c r="BR17" s="771">
        <v>1</v>
      </c>
      <c r="BS17" s="3">
        <v>7</v>
      </c>
      <c r="BT17" s="3">
        <v>4</v>
      </c>
      <c r="BU17" s="3">
        <v>0</v>
      </c>
      <c r="BV17" s="3">
        <v>12</v>
      </c>
      <c r="BW17" s="161"/>
      <c r="BX17" s="771">
        <v>1</v>
      </c>
      <c r="BY17" s="3">
        <v>0</v>
      </c>
      <c r="BZ17" s="3">
        <v>6</v>
      </c>
      <c r="CA17" s="3">
        <v>0</v>
      </c>
      <c r="CB17" s="3">
        <v>7</v>
      </c>
      <c r="CC17" s="161"/>
      <c r="CD17" s="771"/>
      <c r="CE17" s="3">
        <v>1</v>
      </c>
      <c r="CF17" s="3"/>
      <c r="CG17" s="3"/>
      <c r="CH17" s="3">
        <v>1</v>
      </c>
      <c r="CI17" s="161"/>
      <c r="CJ17" s="771"/>
      <c r="CK17" s="3"/>
      <c r="CL17" s="3"/>
      <c r="CM17" s="3"/>
      <c r="CN17" s="3"/>
      <c r="CO17" s="161"/>
      <c r="CP17" s="771"/>
      <c r="CQ17" s="3"/>
      <c r="CR17" s="3"/>
      <c r="CS17" s="3"/>
      <c r="CT17" s="3"/>
      <c r="CU17" s="161"/>
      <c r="CV17" s="771">
        <v>30</v>
      </c>
      <c r="CW17" s="3">
        <v>0</v>
      </c>
      <c r="CX17" s="3">
        <v>0</v>
      </c>
      <c r="CY17" s="3">
        <v>0</v>
      </c>
      <c r="CZ17" s="3">
        <v>30</v>
      </c>
      <c r="DB17" s="771">
        <v>8</v>
      </c>
      <c r="DC17" s="3"/>
      <c r="DD17" s="3"/>
      <c r="DE17" s="3"/>
      <c r="DF17" s="3">
        <v>8</v>
      </c>
      <c r="DH17" s="771"/>
      <c r="DI17" s="3"/>
      <c r="DJ17" s="3"/>
      <c r="DK17" s="3"/>
      <c r="DL17" s="3"/>
      <c r="DN17" s="771"/>
      <c r="DO17" s="3"/>
      <c r="DP17" s="3"/>
      <c r="DQ17" s="3"/>
      <c r="DR17" s="3"/>
      <c r="DT17" s="771"/>
      <c r="DU17" s="3">
        <v>3</v>
      </c>
      <c r="DV17" s="3">
        <v>5</v>
      </c>
      <c r="DW17" s="3">
        <v>13</v>
      </c>
      <c r="DX17" s="3">
        <v>21</v>
      </c>
      <c r="DZ17" s="771"/>
      <c r="EA17" s="3"/>
      <c r="EB17" s="3"/>
      <c r="EC17" s="3"/>
      <c r="ED17" s="3"/>
    </row>
    <row r="18" spans="1:134">
      <c r="A18" s="3" t="s">
        <v>15</v>
      </c>
      <c r="B18" s="3" t="s">
        <v>98</v>
      </c>
      <c r="C18" s="161"/>
      <c r="D18" s="771">
        <v>8</v>
      </c>
      <c r="E18" s="3">
        <v>39</v>
      </c>
      <c r="F18" s="3">
        <v>190</v>
      </c>
      <c r="G18" s="3">
        <v>45</v>
      </c>
      <c r="H18" s="3">
        <v>282</v>
      </c>
      <c r="I18" s="161"/>
      <c r="J18" s="771">
        <v>33</v>
      </c>
      <c r="K18" s="3">
        <v>0</v>
      </c>
      <c r="L18" s="3">
        <v>0</v>
      </c>
      <c r="M18" s="3">
        <v>0</v>
      </c>
      <c r="N18" s="3">
        <v>33</v>
      </c>
      <c r="O18" s="161"/>
      <c r="P18" s="771">
        <v>4</v>
      </c>
      <c r="Q18" s="3">
        <v>79</v>
      </c>
      <c r="R18" s="3">
        <v>869</v>
      </c>
      <c r="S18" s="3">
        <v>217</v>
      </c>
      <c r="T18" s="3">
        <v>1155</v>
      </c>
      <c r="V18" s="771">
        <v>50</v>
      </c>
      <c r="W18" s="3">
        <v>0</v>
      </c>
      <c r="X18" s="3">
        <v>0</v>
      </c>
      <c r="Y18" s="3">
        <v>0</v>
      </c>
      <c r="Z18" s="3">
        <v>50</v>
      </c>
      <c r="AA18" s="161"/>
      <c r="AB18" s="771">
        <v>6</v>
      </c>
      <c r="AC18" s="3">
        <v>61</v>
      </c>
      <c r="AD18" s="3">
        <v>635</v>
      </c>
      <c r="AE18" s="3">
        <v>151</v>
      </c>
      <c r="AF18" s="3">
        <v>847</v>
      </c>
      <c r="AH18" s="771">
        <v>11</v>
      </c>
      <c r="AI18" s="3">
        <v>0</v>
      </c>
      <c r="AJ18" s="3">
        <v>0</v>
      </c>
      <c r="AK18" s="3">
        <v>0</v>
      </c>
      <c r="AL18" s="3">
        <v>11</v>
      </c>
      <c r="AM18" s="161"/>
      <c r="AN18" s="771">
        <v>2</v>
      </c>
      <c r="AO18" s="3">
        <v>9</v>
      </c>
      <c r="AP18" s="3">
        <v>19</v>
      </c>
      <c r="AQ18" s="3">
        <v>8</v>
      </c>
      <c r="AR18" s="3">
        <v>38</v>
      </c>
      <c r="AT18" s="771">
        <v>17</v>
      </c>
      <c r="AU18" s="3">
        <v>0</v>
      </c>
      <c r="AV18" s="3">
        <v>0</v>
      </c>
      <c r="AW18" s="3">
        <v>0</v>
      </c>
      <c r="AX18" s="3">
        <v>17</v>
      </c>
      <c r="AY18" s="161"/>
      <c r="AZ18" s="771">
        <v>2</v>
      </c>
      <c r="BA18" s="3">
        <v>17</v>
      </c>
      <c r="BB18" s="3">
        <v>51</v>
      </c>
      <c r="BC18" s="3">
        <v>3</v>
      </c>
      <c r="BD18" s="3">
        <v>73</v>
      </c>
      <c r="BE18" s="161"/>
      <c r="BF18" s="771">
        <v>11</v>
      </c>
      <c r="BG18" s="3"/>
      <c r="BH18" s="3"/>
      <c r="BI18" s="3"/>
      <c r="BJ18" s="3">
        <v>11</v>
      </c>
      <c r="BK18" s="161"/>
      <c r="BL18" s="771">
        <v>3</v>
      </c>
      <c r="BM18" s="3">
        <v>9</v>
      </c>
      <c r="BN18" s="3">
        <v>19</v>
      </c>
      <c r="BO18" s="3">
        <v>1</v>
      </c>
      <c r="BP18" s="3">
        <v>30</v>
      </c>
      <c r="BR18" s="771">
        <v>0</v>
      </c>
      <c r="BS18" s="3">
        <v>3</v>
      </c>
      <c r="BT18" s="3">
        <v>4</v>
      </c>
      <c r="BU18" s="3">
        <v>0</v>
      </c>
      <c r="BV18" s="3">
        <v>7</v>
      </c>
      <c r="BW18" s="161"/>
      <c r="BX18" s="771">
        <v>1</v>
      </c>
      <c r="BY18" s="3">
        <v>0</v>
      </c>
      <c r="BZ18" s="3">
        <v>1</v>
      </c>
      <c r="CA18" s="3">
        <v>0</v>
      </c>
      <c r="CB18" s="3">
        <v>2</v>
      </c>
      <c r="CC18" s="161"/>
      <c r="CD18" s="771"/>
      <c r="CE18" s="3">
        <v>1</v>
      </c>
      <c r="CF18" s="3">
        <v>1</v>
      </c>
      <c r="CG18" s="3"/>
      <c r="CH18" s="3">
        <v>2</v>
      </c>
      <c r="CI18" s="161"/>
      <c r="CJ18" s="771"/>
      <c r="CK18" s="3"/>
      <c r="CL18" s="3"/>
      <c r="CM18" s="3"/>
      <c r="CN18" s="3"/>
      <c r="CO18" s="161"/>
      <c r="CP18" s="771">
        <v>9</v>
      </c>
      <c r="CQ18" s="3">
        <v>1</v>
      </c>
      <c r="CR18" s="3"/>
      <c r="CS18" s="3"/>
      <c r="CT18" s="3">
        <v>10</v>
      </c>
      <c r="CU18" s="161"/>
      <c r="CV18" s="771">
        <v>21</v>
      </c>
      <c r="CW18" s="3">
        <v>1</v>
      </c>
      <c r="CX18" s="3">
        <v>0</v>
      </c>
      <c r="CY18" s="3">
        <v>0</v>
      </c>
      <c r="CZ18" s="3">
        <v>22</v>
      </c>
      <c r="DB18" s="771">
        <v>8</v>
      </c>
      <c r="DC18" s="3"/>
      <c r="DD18" s="3"/>
      <c r="DE18" s="3"/>
      <c r="DF18" s="3">
        <v>8</v>
      </c>
      <c r="DH18" s="771"/>
      <c r="DI18" s="3"/>
      <c r="DJ18" s="3"/>
      <c r="DK18" s="3"/>
      <c r="DL18" s="3"/>
      <c r="DN18" s="771"/>
      <c r="DO18" s="3"/>
      <c r="DP18" s="3"/>
      <c r="DQ18" s="3"/>
      <c r="DR18" s="3"/>
      <c r="DT18" s="771"/>
      <c r="DU18" s="3"/>
      <c r="DV18" s="3">
        <v>1</v>
      </c>
      <c r="DW18" s="3"/>
      <c r="DX18" s="3">
        <v>1</v>
      </c>
      <c r="DZ18" s="771"/>
      <c r="EA18" s="3"/>
      <c r="EB18" s="3"/>
      <c r="EC18" s="3"/>
      <c r="ED18" s="3"/>
    </row>
    <row r="19" spans="1:134">
      <c r="A19" s="3" t="s">
        <v>16</v>
      </c>
      <c r="B19" s="3" t="s">
        <v>99</v>
      </c>
      <c r="C19" s="161"/>
      <c r="D19" s="771">
        <v>8</v>
      </c>
      <c r="E19" s="3">
        <v>46</v>
      </c>
      <c r="F19" s="3">
        <v>202</v>
      </c>
      <c r="G19" s="3">
        <v>40</v>
      </c>
      <c r="H19" s="3">
        <v>296</v>
      </c>
      <c r="I19" s="161"/>
      <c r="J19" s="771">
        <v>73</v>
      </c>
      <c r="K19" s="3">
        <v>0</v>
      </c>
      <c r="L19" s="3">
        <v>0</v>
      </c>
      <c r="M19" s="3">
        <v>0</v>
      </c>
      <c r="N19" s="3">
        <v>73</v>
      </c>
      <c r="O19" s="161"/>
      <c r="P19" s="771">
        <v>12</v>
      </c>
      <c r="Q19" s="3">
        <v>77</v>
      </c>
      <c r="R19" s="3">
        <v>576</v>
      </c>
      <c r="S19" s="3">
        <v>95</v>
      </c>
      <c r="T19" s="3">
        <v>759</v>
      </c>
      <c r="V19" s="771">
        <v>140</v>
      </c>
      <c r="W19" s="3">
        <v>2</v>
      </c>
      <c r="X19" s="3">
        <v>0</v>
      </c>
      <c r="Y19" s="3">
        <v>0</v>
      </c>
      <c r="Z19" s="3">
        <v>142</v>
      </c>
      <c r="AA19" s="161"/>
      <c r="AB19" s="771">
        <v>16</v>
      </c>
      <c r="AC19" s="3">
        <v>150</v>
      </c>
      <c r="AD19" s="3">
        <v>1401</v>
      </c>
      <c r="AE19" s="3">
        <v>263</v>
      </c>
      <c r="AF19" s="3">
        <v>1799</v>
      </c>
      <c r="AH19" s="771">
        <v>69</v>
      </c>
      <c r="AI19" s="3">
        <v>0</v>
      </c>
      <c r="AJ19" s="3">
        <v>0</v>
      </c>
      <c r="AK19" s="3">
        <v>0</v>
      </c>
      <c r="AL19" s="3">
        <v>69</v>
      </c>
      <c r="AM19" s="161"/>
      <c r="AN19" s="771">
        <v>16</v>
      </c>
      <c r="AO19" s="3">
        <v>44</v>
      </c>
      <c r="AP19" s="3">
        <v>125</v>
      </c>
      <c r="AQ19" s="3">
        <v>13</v>
      </c>
      <c r="AR19" s="3">
        <v>196</v>
      </c>
      <c r="AT19" s="771">
        <v>8</v>
      </c>
      <c r="AU19" s="3">
        <v>0</v>
      </c>
      <c r="AV19" s="3">
        <v>0</v>
      </c>
      <c r="AW19" s="3">
        <v>0</v>
      </c>
      <c r="AX19" s="3">
        <v>8</v>
      </c>
      <c r="AY19" s="161"/>
      <c r="AZ19" s="771">
        <v>12</v>
      </c>
      <c r="BA19" s="3">
        <v>52</v>
      </c>
      <c r="BB19" s="3">
        <v>191</v>
      </c>
      <c r="BC19" s="3">
        <v>12</v>
      </c>
      <c r="BD19" s="3">
        <v>265</v>
      </c>
      <c r="BE19" s="161"/>
      <c r="BF19" s="771">
        <v>46</v>
      </c>
      <c r="BG19" s="3">
        <v>1</v>
      </c>
      <c r="BH19" s="3"/>
      <c r="BI19" s="3"/>
      <c r="BJ19" s="3">
        <v>47</v>
      </c>
      <c r="BK19" s="161"/>
      <c r="BL19" s="771">
        <v>10</v>
      </c>
      <c r="BM19" s="3">
        <v>14</v>
      </c>
      <c r="BN19" s="3">
        <v>36</v>
      </c>
      <c r="BO19" s="3">
        <v>1</v>
      </c>
      <c r="BP19" s="3">
        <v>58</v>
      </c>
      <c r="BR19" s="771">
        <v>10</v>
      </c>
      <c r="BS19" s="3">
        <v>17</v>
      </c>
      <c r="BT19" s="3">
        <v>33</v>
      </c>
      <c r="BU19" s="3">
        <v>0</v>
      </c>
      <c r="BV19" s="3">
        <v>57</v>
      </c>
      <c r="BW19" s="161"/>
      <c r="BX19" s="771">
        <v>0</v>
      </c>
      <c r="BY19" s="3">
        <v>0</v>
      </c>
      <c r="BZ19" s="3">
        <v>2</v>
      </c>
      <c r="CA19" s="3">
        <v>0</v>
      </c>
      <c r="CB19" s="3">
        <v>2</v>
      </c>
      <c r="CC19" s="161"/>
      <c r="CD19" s="771"/>
      <c r="CE19" s="3"/>
      <c r="CF19" s="3"/>
      <c r="CG19" s="3"/>
      <c r="CH19" s="3"/>
      <c r="CI19" s="161"/>
      <c r="CJ19" s="771"/>
      <c r="CK19" s="3"/>
      <c r="CL19" s="3"/>
      <c r="CM19" s="3"/>
      <c r="CN19" s="3"/>
      <c r="CO19" s="161"/>
      <c r="CP19" s="771">
        <v>12</v>
      </c>
      <c r="CQ19" s="3"/>
      <c r="CR19" s="3"/>
      <c r="CS19" s="3"/>
      <c r="CT19" s="3">
        <v>12</v>
      </c>
      <c r="CU19" s="161"/>
      <c r="CV19" s="771">
        <v>16</v>
      </c>
      <c r="CW19" s="3">
        <v>0</v>
      </c>
      <c r="CX19" s="3">
        <v>0</v>
      </c>
      <c r="CY19" s="3">
        <v>0</v>
      </c>
      <c r="CZ19" s="3">
        <v>16</v>
      </c>
      <c r="DB19" s="771">
        <v>5</v>
      </c>
      <c r="DC19" s="3"/>
      <c r="DD19" s="3"/>
      <c r="DE19" s="3"/>
      <c r="DF19" s="3">
        <v>5</v>
      </c>
      <c r="DH19" s="771"/>
      <c r="DI19" s="3"/>
      <c r="DJ19" s="3"/>
      <c r="DK19" s="3"/>
      <c r="DL19" s="3"/>
      <c r="DN19" s="771"/>
      <c r="DO19" s="3"/>
      <c r="DP19" s="3">
        <v>2</v>
      </c>
      <c r="DQ19" s="3">
        <v>1</v>
      </c>
      <c r="DR19" s="3">
        <v>3</v>
      </c>
      <c r="DT19" s="771"/>
      <c r="DU19" s="3"/>
      <c r="DV19" s="3">
        <v>7</v>
      </c>
      <c r="DW19" s="3"/>
      <c r="DX19" s="3">
        <v>7</v>
      </c>
      <c r="DZ19" s="771"/>
      <c r="EA19" s="3"/>
      <c r="EB19" s="3">
        <v>1</v>
      </c>
      <c r="EC19" s="3"/>
      <c r="ED19" s="3">
        <v>1</v>
      </c>
    </row>
    <row r="20" spans="1:134">
      <c r="A20" s="3" t="s">
        <v>17</v>
      </c>
      <c r="B20" s="3" t="s">
        <v>100</v>
      </c>
      <c r="C20" s="161"/>
      <c r="D20" s="771">
        <v>13</v>
      </c>
      <c r="E20" s="3">
        <v>74</v>
      </c>
      <c r="F20" s="3">
        <v>309</v>
      </c>
      <c r="G20" s="3">
        <v>91</v>
      </c>
      <c r="H20" s="3">
        <v>487</v>
      </c>
      <c r="I20" s="161"/>
      <c r="J20" s="771">
        <v>104</v>
      </c>
      <c r="K20" s="3">
        <v>0</v>
      </c>
      <c r="L20" s="3">
        <v>0</v>
      </c>
      <c r="M20" s="3">
        <v>0</v>
      </c>
      <c r="N20" s="3">
        <v>104</v>
      </c>
      <c r="O20" s="161"/>
      <c r="P20" s="771">
        <v>8</v>
      </c>
      <c r="Q20" s="3">
        <v>163</v>
      </c>
      <c r="R20" s="3">
        <v>1770</v>
      </c>
      <c r="S20" s="3">
        <v>400</v>
      </c>
      <c r="T20" s="3">
        <v>2317</v>
      </c>
      <c r="V20" s="771">
        <v>132</v>
      </c>
      <c r="W20" s="3">
        <v>1</v>
      </c>
      <c r="X20" s="3">
        <v>0</v>
      </c>
      <c r="Y20" s="3">
        <v>0</v>
      </c>
      <c r="Z20" s="3">
        <v>133</v>
      </c>
      <c r="AA20" s="161"/>
      <c r="AB20" s="771">
        <v>4</v>
      </c>
      <c r="AC20" s="3">
        <v>99</v>
      </c>
      <c r="AD20" s="3">
        <v>912</v>
      </c>
      <c r="AE20" s="3">
        <v>139</v>
      </c>
      <c r="AF20" s="3">
        <v>1145</v>
      </c>
      <c r="AH20" s="771">
        <v>31</v>
      </c>
      <c r="AI20" s="3">
        <v>0</v>
      </c>
      <c r="AJ20" s="3">
        <v>0</v>
      </c>
      <c r="AK20" s="3">
        <v>0</v>
      </c>
      <c r="AL20" s="3">
        <v>31</v>
      </c>
      <c r="AM20" s="161"/>
      <c r="AN20" s="771">
        <v>4</v>
      </c>
      <c r="AO20" s="3">
        <v>45</v>
      </c>
      <c r="AP20" s="3">
        <v>165</v>
      </c>
      <c r="AQ20" s="3">
        <v>58</v>
      </c>
      <c r="AR20" s="3">
        <v>272</v>
      </c>
      <c r="AT20" s="771">
        <v>20</v>
      </c>
      <c r="AU20" s="3">
        <v>0</v>
      </c>
      <c r="AV20" s="3">
        <v>0</v>
      </c>
      <c r="AW20" s="3">
        <v>0</v>
      </c>
      <c r="AX20" s="3">
        <v>20</v>
      </c>
      <c r="AY20" s="161"/>
      <c r="AZ20" s="771">
        <v>7</v>
      </c>
      <c r="BA20" s="3">
        <v>59</v>
      </c>
      <c r="BB20" s="3">
        <v>148</v>
      </c>
      <c r="BC20" s="3">
        <v>10</v>
      </c>
      <c r="BD20" s="3">
        <v>223</v>
      </c>
      <c r="BE20" s="161"/>
      <c r="BF20" s="771">
        <v>57</v>
      </c>
      <c r="BG20" s="3"/>
      <c r="BH20" s="3"/>
      <c r="BI20" s="3"/>
      <c r="BJ20" s="3">
        <v>57</v>
      </c>
      <c r="BK20" s="161"/>
      <c r="BL20" s="771">
        <v>14</v>
      </c>
      <c r="BM20" s="3">
        <v>26</v>
      </c>
      <c r="BN20" s="3">
        <v>29</v>
      </c>
      <c r="BO20" s="3">
        <v>1</v>
      </c>
      <c r="BP20" s="3">
        <v>70</v>
      </c>
      <c r="BR20" s="771">
        <v>0</v>
      </c>
      <c r="BS20" s="3">
        <v>8</v>
      </c>
      <c r="BT20" s="3">
        <v>6</v>
      </c>
      <c r="BU20" s="3">
        <v>0</v>
      </c>
      <c r="BV20" s="3">
        <v>14</v>
      </c>
      <c r="BW20" s="161"/>
      <c r="BX20" s="771">
        <v>1</v>
      </c>
      <c r="BY20" s="3">
        <v>0</v>
      </c>
      <c r="BZ20" s="3">
        <v>1</v>
      </c>
      <c r="CA20" s="3">
        <v>0</v>
      </c>
      <c r="CB20" s="3">
        <v>2</v>
      </c>
      <c r="CC20" s="161"/>
      <c r="CD20" s="771"/>
      <c r="CE20" s="3"/>
      <c r="CF20" s="3"/>
      <c r="CG20" s="3"/>
      <c r="CH20" s="3"/>
      <c r="CI20" s="161"/>
      <c r="CJ20" s="771"/>
      <c r="CK20" s="3"/>
      <c r="CL20" s="3"/>
      <c r="CM20" s="3"/>
      <c r="CN20" s="3"/>
      <c r="CO20" s="161"/>
      <c r="CP20" s="771">
        <v>7</v>
      </c>
      <c r="CQ20" s="3"/>
      <c r="CR20" s="3"/>
      <c r="CS20" s="3"/>
      <c r="CT20" s="3">
        <v>7</v>
      </c>
      <c r="CU20" s="161"/>
      <c r="CV20" s="771">
        <v>33</v>
      </c>
      <c r="CW20" s="3">
        <v>0</v>
      </c>
      <c r="CX20" s="3">
        <v>0</v>
      </c>
      <c r="CY20" s="3">
        <v>0</v>
      </c>
      <c r="CZ20" s="3">
        <v>33</v>
      </c>
      <c r="DB20" s="771">
        <v>16</v>
      </c>
      <c r="DC20" s="3"/>
      <c r="DD20" s="3"/>
      <c r="DE20" s="3"/>
      <c r="DF20" s="3">
        <v>16</v>
      </c>
      <c r="DH20" s="771"/>
      <c r="DI20" s="3"/>
      <c r="DJ20" s="3"/>
      <c r="DK20" s="3"/>
      <c r="DL20" s="3"/>
      <c r="DN20" s="771"/>
      <c r="DO20" s="3"/>
      <c r="DP20" s="3">
        <v>3</v>
      </c>
      <c r="DQ20" s="3">
        <v>1</v>
      </c>
      <c r="DR20" s="3">
        <v>4</v>
      </c>
      <c r="DT20" s="771"/>
      <c r="DU20" s="3"/>
      <c r="DV20" s="3">
        <v>2</v>
      </c>
      <c r="DW20" s="3">
        <v>5</v>
      </c>
      <c r="DX20" s="3">
        <v>7</v>
      </c>
      <c r="DZ20" s="771"/>
      <c r="EA20" s="3"/>
      <c r="EB20" s="3"/>
      <c r="EC20" s="3"/>
      <c r="ED20" s="3"/>
    </row>
    <row r="21" spans="1:134">
      <c r="A21" s="3" t="s">
        <v>18</v>
      </c>
      <c r="B21" s="3" t="s">
        <v>101</v>
      </c>
      <c r="C21" s="161"/>
      <c r="D21" s="771">
        <v>21</v>
      </c>
      <c r="E21" s="3">
        <v>67</v>
      </c>
      <c r="F21" s="3">
        <v>345</v>
      </c>
      <c r="G21" s="3">
        <v>100</v>
      </c>
      <c r="H21" s="3">
        <v>533</v>
      </c>
      <c r="I21" s="161"/>
      <c r="J21" s="771">
        <v>60</v>
      </c>
      <c r="K21" s="3">
        <v>0</v>
      </c>
      <c r="L21" s="3">
        <v>0</v>
      </c>
      <c r="M21" s="3">
        <v>0</v>
      </c>
      <c r="N21" s="3">
        <v>60</v>
      </c>
      <c r="O21" s="161"/>
      <c r="P21" s="771">
        <v>20</v>
      </c>
      <c r="Q21" s="3">
        <v>143</v>
      </c>
      <c r="R21" s="3">
        <v>1388</v>
      </c>
      <c r="S21" s="3">
        <v>280</v>
      </c>
      <c r="T21" s="3">
        <v>1812</v>
      </c>
      <c r="V21" s="771">
        <v>94</v>
      </c>
      <c r="W21" s="3">
        <v>0</v>
      </c>
      <c r="X21" s="3">
        <v>0</v>
      </c>
      <c r="Y21" s="3">
        <v>0</v>
      </c>
      <c r="Z21" s="3">
        <v>94</v>
      </c>
      <c r="AA21" s="161"/>
      <c r="AB21" s="771">
        <v>12</v>
      </c>
      <c r="AC21" s="3">
        <v>101</v>
      </c>
      <c r="AD21" s="3">
        <v>1334</v>
      </c>
      <c r="AE21" s="3">
        <v>279</v>
      </c>
      <c r="AF21" s="3">
        <v>1711</v>
      </c>
      <c r="AH21" s="771">
        <v>55</v>
      </c>
      <c r="AI21" s="3">
        <v>2</v>
      </c>
      <c r="AJ21" s="3">
        <v>0</v>
      </c>
      <c r="AK21" s="3">
        <v>0</v>
      </c>
      <c r="AL21" s="3">
        <v>57</v>
      </c>
      <c r="AM21" s="161"/>
      <c r="AN21" s="771">
        <v>12</v>
      </c>
      <c r="AO21" s="3">
        <v>38</v>
      </c>
      <c r="AP21" s="3">
        <v>102</v>
      </c>
      <c r="AQ21" s="3">
        <v>27</v>
      </c>
      <c r="AR21" s="3">
        <v>179</v>
      </c>
      <c r="AT21" s="771">
        <v>10</v>
      </c>
      <c r="AU21" s="3">
        <v>0</v>
      </c>
      <c r="AV21" s="3">
        <v>0</v>
      </c>
      <c r="AW21" s="3">
        <v>0</v>
      </c>
      <c r="AX21" s="3">
        <v>10</v>
      </c>
      <c r="AY21" s="161"/>
      <c r="AZ21" s="771">
        <v>9</v>
      </c>
      <c r="BA21" s="3">
        <v>40</v>
      </c>
      <c r="BB21" s="3">
        <v>135</v>
      </c>
      <c r="BC21" s="3">
        <v>21</v>
      </c>
      <c r="BD21" s="3">
        <v>202</v>
      </c>
      <c r="BE21" s="161"/>
      <c r="BF21" s="771">
        <v>48</v>
      </c>
      <c r="BG21" s="3"/>
      <c r="BH21" s="3"/>
      <c r="BI21" s="3"/>
      <c r="BJ21" s="3">
        <v>48</v>
      </c>
      <c r="BK21" s="161"/>
      <c r="BL21" s="771">
        <v>19</v>
      </c>
      <c r="BM21" s="3">
        <v>25</v>
      </c>
      <c r="BN21" s="3">
        <v>21</v>
      </c>
      <c r="BO21" s="3">
        <v>1</v>
      </c>
      <c r="BP21" s="3">
        <v>65</v>
      </c>
      <c r="BR21" s="771">
        <v>5</v>
      </c>
      <c r="BS21" s="3">
        <v>10</v>
      </c>
      <c r="BT21" s="3">
        <v>17</v>
      </c>
      <c r="BU21" s="3">
        <v>1</v>
      </c>
      <c r="BV21" s="3">
        <v>33</v>
      </c>
      <c r="BW21" s="161"/>
      <c r="BX21" s="771">
        <v>6</v>
      </c>
      <c r="BY21" s="3">
        <v>0</v>
      </c>
      <c r="BZ21" s="3">
        <v>8</v>
      </c>
      <c r="CA21" s="3">
        <v>0</v>
      </c>
      <c r="CB21" s="3">
        <v>14</v>
      </c>
      <c r="CC21" s="161"/>
      <c r="CD21" s="771"/>
      <c r="CE21" s="3"/>
      <c r="CF21" s="3">
        <v>1</v>
      </c>
      <c r="CG21" s="3"/>
      <c r="CH21" s="3">
        <v>1</v>
      </c>
      <c r="CI21" s="161"/>
      <c r="CJ21" s="771"/>
      <c r="CK21" s="3"/>
      <c r="CL21" s="3">
        <v>1</v>
      </c>
      <c r="CM21" s="3"/>
      <c r="CN21" s="3">
        <v>1</v>
      </c>
      <c r="CO21" s="161"/>
      <c r="CP21" s="771"/>
      <c r="CQ21" s="3"/>
      <c r="CR21" s="3"/>
      <c r="CS21" s="3"/>
      <c r="CT21" s="3"/>
      <c r="CU21" s="161"/>
      <c r="CV21" s="771">
        <v>18</v>
      </c>
      <c r="CW21" s="3">
        <v>0</v>
      </c>
      <c r="CX21" s="3">
        <v>0</v>
      </c>
      <c r="CY21" s="3">
        <v>0</v>
      </c>
      <c r="CZ21" s="3">
        <v>18</v>
      </c>
      <c r="DB21" s="771">
        <v>1</v>
      </c>
      <c r="DC21" s="3"/>
      <c r="DD21" s="3"/>
      <c r="DE21" s="3"/>
      <c r="DF21" s="3">
        <v>1</v>
      </c>
      <c r="DH21" s="771"/>
      <c r="DI21" s="3"/>
      <c r="DJ21" s="3"/>
      <c r="DK21" s="3"/>
      <c r="DL21" s="3"/>
      <c r="DN21" s="771"/>
      <c r="DO21" s="3"/>
      <c r="DP21" s="3">
        <v>3</v>
      </c>
      <c r="DQ21" s="3"/>
      <c r="DR21" s="3">
        <v>3</v>
      </c>
      <c r="DT21" s="771">
        <v>1</v>
      </c>
      <c r="DU21" s="3">
        <v>1</v>
      </c>
      <c r="DV21" s="3">
        <v>6</v>
      </c>
      <c r="DW21" s="3">
        <v>12</v>
      </c>
      <c r="DX21" s="3">
        <v>20</v>
      </c>
      <c r="DZ21" s="771"/>
      <c r="EA21" s="3"/>
      <c r="EB21" s="3"/>
      <c r="EC21" s="3"/>
      <c r="ED21" s="3"/>
    </row>
    <row r="22" spans="1:134">
      <c r="A22" s="3" t="s">
        <v>19</v>
      </c>
      <c r="B22" s="3" t="s">
        <v>102</v>
      </c>
      <c r="C22" s="161"/>
      <c r="D22" s="771">
        <v>26</v>
      </c>
      <c r="E22" s="3">
        <v>155</v>
      </c>
      <c r="F22" s="3">
        <v>778</v>
      </c>
      <c r="G22" s="3">
        <v>160</v>
      </c>
      <c r="H22" s="3">
        <v>1118</v>
      </c>
      <c r="I22" s="161"/>
      <c r="J22" s="771">
        <v>162</v>
      </c>
      <c r="K22" s="3">
        <v>0</v>
      </c>
      <c r="L22" s="3">
        <v>0</v>
      </c>
      <c r="M22" s="3">
        <v>0</v>
      </c>
      <c r="N22" s="3">
        <v>162</v>
      </c>
      <c r="O22" s="161"/>
      <c r="P22" s="771">
        <v>26</v>
      </c>
      <c r="Q22" s="3">
        <v>286</v>
      </c>
      <c r="R22" s="3">
        <v>2907</v>
      </c>
      <c r="S22" s="3">
        <v>463</v>
      </c>
      <c r="T22" s="3">
        <v>3647</v>
      </c>
      <c r="V22" s="771">
        <v>279</v>
      </c>
      <c r="W22" s="3">
        <v>4</v>
      </c>
      <c r="X22" s="3">
        <v>0</v>
      </c>
      <c r="Y22" s="3">
        <v>0</v>
      </c>
      <c r="Z22" s="3">
        <v>283</v>
      </c>
      <c r="AA22" s="161"/>
      <c r="AB22" s="771">
        <v>23</v>
      </c>
      <c r="AC22" s="3">
        <v>267</v>
      </c>
      <c r="AD22" s="3">
        <v>2929</v>
      </c>
      <c r="AE22" s="3">
        <v>513</v>
      </c>
      <c r="AF22" s="3">
        <v>3685</v>
      </c>
      <c r="AH22" s="771">
        <v>131</v>
      </c>
      <c r="AI22" s="3">
        <v>2</v>
      </c>
      <c r="AJ22" s="3">
        <v>0</v>
      </c>
      <c r="AK22" s="3">
        <v>0</v>
      </c>
      <c r="AL22" s="3">
        <v>133</v>
      </c>
      <c r="AM22" s="161"/>
      <c r="AN22" s="771">
        <v>37</v>
      </c>
      <c r="AO22" s="3">
        <v>124</v>
      </c>
      <c r="AP22" s="3">
        <v>444</v>
      </c>
      <c r="AQ22" s="3">
        <v>104</v>
      </c>
      <c r="AR22" s="3">
        <v>707</v>
      </c>
      <c r="AT22" s="771">
        <v>29</v>
      </c>
      <c r="AU22" s="3">
        <v>0</v>
      </c>
      <c r="AV22" s="3">
        <v>0</v>
      </c>
      <c r="AW22" s="3">
        <v>0</v>
      </c>
      <c r="AX22" s="3">
        <v>29</v>
      </c>
      <c r="AY22" s="161"/>
      <c r="AZ22" s="771">
        <v>21</v>
      </c>
      <c r="BA22" s="3">
        <v>95</v>
      </c>
      <c r="BB22" s="3">
        <v>429</v>
      </c>
      <c r="BC22" s="3">
        <v>44</v>
      </c>
      <c r="BD22" s="3">
        <v>583</v>
      </c>
      <c r="BE22" s="161"/>
      <c r="BF22" s="771">
        <v>300</v>
      </c>
      <c r="BG22" s="3"/>
      <c r="BH22" s="3"/>
      <c r="BI22" s="3"/>
      <c r="BJ22" s="3">
        <v>300</v>
      </c>
      <c r="BK22" s="161"/>
      <c r="BL22" s="771">
        <v>124</v>
      </c>
      <c r="BM22" s="3">
        <v>70</v>
      </c>
      <c r="BN22" s="3">
        <v>161</v>
      </c>
      <c r="BO22" s="3">
        <v>1</v>
      </c>
      <c r="BP22" s="3">
        <v>351</v>
      </c>
      <c r="BR22" s="771">
        <v>41</v>
      </c>
      <c r="BS22" s="3">
        <v>54</v>
      </c>
      <c r="BT22" s="3">
        <v>120</v>
      </c>
      <c r="BU22" s="3">
        <v>3</v>
      </c>
      <c r="BV22" s="3">
        <v>216</v>
      </c>
      <c r="BW22" s="161"/>
      <c r="BX22" s="771">
        <v>46</v>
      </c>
      <c r="BY22" s="3">
        <v>4</v>
      </c>
      <c r="BZ22" s="3">
        <v>57</v>
      </c>
      <c r="CA22" s="3">
        <v>0</v>
      </c>
      <c r="CB22" s="3">
        <v>107</v>
      </c>
      <c r="CC22" s="161"/>
      <c r="CD22" s="771"/>
      <c r="CE22" s="3">
        <v>5</v>
      </c>
      <c r="CF22" s="3">
        <v>6</v>
      </c>
      <c r="CG22" s="3"/>
      <c r="CH22" s="3">
        <v>11</v>
      </c>
      <c r="CI22" s="161"/>
      <c r="CJ22" s="771"/>
      <c r="CK22" s="3"/>
      <c r="CL22" s="3"/>
      <c r="CM22" s="3"/>
      <c r="CN22" s="3"/>
      <c r="CO22" s="161"/>
      <c r="CP22" s="771">
        <v>9</v>
      </c>
      <c r="CQ22" s="3"/>
      <c r="CR22" s="3"/>
      <c r="CS22" s="3"/>
      <c r="CT22" s="3">
        <v>9</v>
      </c>
      <c r="CU22" s="161"/>
      <c r="CV22" s="771">
        <v>64</v>
      </c>
      <c r="CW22" s="3">
        <v>0</v>
      </c>
      <c r="CX22" s="3">
        <v>1</v>
      </c>
      <c r="CY22" s="3">
        <v>0</v>
      </c>
      <c r="CZ22" s="3">
        <v>65</v>
      </c>
      <c r="DB22" s="771">
        <v>11</v>
      </c>
      <c r="DC22" s="3"/>
      <c r="DD22" s="3"/>
      <c r="DE22" s="3"/>
      <c r="DF22" s="3">
        <v>11</v>
      </c>
      <c r="DH22" s="771"/>
      <c r="DI22" s="3"/>
      <c r="DJ22" s="3"/>
      <c r="DK22" s="3">
        <v>1</v>
      </c>
      <c r="DL22" s="3">
        <v>1</v>
      </c>
      <c r="DN22" s="771"/>
      <c r="DO22" s="3">
        <v>2</v>
      </c>
      <c r="DP22" s="3">
        <v>17</v>
      </c>
      <c r="DQ22" s="3">
        <v>24</v>
      </c>
      <c r="DR22" s="3">
        <v>42</v>
      </c>
      <c r="DT22" s="771">
        <v>3</v>
      </c>
      <c r="DU22" s="3">
        <v>3</v>
      </c>
      <c r="DV22" s="3">
        <v>35</v>
      </c>
      <c r="DW22" s="3">
        <v>19</v>
      </c>
      <c r="DX22" s="3">
        <v>60</v>
      </c>
      <c r="DZ22" s="771"/>
      <c r="EA22" s="3"/>
      <c r="EB22" s="3"/>
      <c r="EC22" s="3"/>
      <c r="ED22" s="3"/>
    </row>
    <row r="23" spans="1:134">
      <c r="A23" s="3" t="s">
        <v>20</v>
      </c>
      <c r="B23" s="3" t="s">
        <v>103</v>
      </c>
      <c r="C23" s="161"/>
      <c r="D23" s="771">
        <v>45</v>
      </c>
      <c r="E23" s="3">
        <v>79</v>
      </c>
      <c r="F23" s="3">
        <v>367</v>
      </c>
      <c r="G23" s="3">
        <v>67</v>
      </c>
      <c r="H23" s="3">
        <v>557</v>
      </c>
      <c r="I23" s="161"/>
      <c r="J23" s="771">
        <v>69</v>
      </c>
      <c r="K23" s="3">
        <v>0</v>
      </c>
      <c r="L23" s="3">
        <v>0</v>
      </c>
      <c r="M23" s="3">
        <v>0</v>
      </c>
      <c r="N23" s="3">
        <v>69</v>
      </c>
      <c r="O23" s="161"/>
      <c r="P23" s="771">
        <v>24</v>
      </c>
      <c r="Q23" s="3">
        <v>87</v>
      </c>
      <c r="R23" s="3">
        <v>846</v>
      </c>
      <c r="S23" s="3">
        <v>126</v>
      </c>
      <c r="T23" s="3">
        <v>1081</v>
      </c>
      <c r="V23" s="771">
        <v>79</v>
      </c>
      <c r="W23" s="3">
        <v>0</v>
      </c>
      <c r="X23" s="3">
        <v>0</v>
      </c>
      <c r="Y23" s="3">
        <v>0</v>
      </c>
      <c r="Z23" s="3">
        <v>79</v>
      </c>
      <c r="AA23" s="161"/>
      <c r="AB23" s="771">
        <v>20</v>
      </c>
      <c r="AC23" s="3">
        <v>149</v>
      </c>
      <c r="AD23" s="3">
        <v>1886</v>
      </c>
      <c r="AE23" s="3">
        <v>354</v>
      </c>
      <c r="AF23" s="3">
        <v>2381</v>
      </c>
      <c r="AH23" s="771">
        <v>47</v>
      </c>
      <c r="AI23" s="3">
        <v>0</v>
      </c>
      <c r="AJ23" s="3">
        <v>0</v>
      </c>
      <c r="AK23" s="3">
        <v>0</v>
      </c>
      <c r="AL23" s="3">
        <v>47</v>
      </c>
      <c r="AM23" s="161"/>
      <c r="AN23" s="771">
        <v>15</v>
      </c>
      <c r="AO23" s="3">
        <v>25</v>
      </c>
      <c r="AP23" s="3">
        <v>67</v>
      </c>
      <c r="AQ23" s="3">
        <v>2</v>
      </c>
      <c r="AR23" s="3">
        <v>109</v>
      </c>
      <c r="AT23" s="771">
        <v>44</v>
      </c>
      <c r="AU23" s="3">
        <v>0</v>
      </c>
      <c r="AV23" s="3">
        <v>0</v>
      </c>
      <c r="AW23" s="3">
        <v>0</v>
      </c>
      <c r="AX23" s="3">
        <v>44</v>
      </c>
      <c r="AY23" s="161"/>
      <c r="AZ23" s="771">
        <v>23</v>
      </c>
      <c r="BA23" s="3">
        <v>53</v>
      </c>
      <c r="BB23" s="3">
        <v>246</v>
      </c>
      <c r="BC23" s="3">
        <v>24</v>
      </c>
      <c r="BD23" s="3">
        <v>344</v>
      </c>
      <c r="BE23" s="161"/>
      <c r="BF23" s="771">
        <v>14</v>
      </c>
      <c r="BG23" s="3"/>
      <c r="BH23" s="3"/>
      <c r="BI23" s="3"/>
      <c r="BJ23" s="3">
        <v>14</v>
      </c>
      <c r="BK23" s="161"/>
      <c r="BL23" s="771">
        <v>8</v>
      </c>
      <c r="BM23" s="3">
        <v>27</v>
      </c>
      <c r="BN23" s="3">
        <v>31</v>
      </c>
      <c r="BO23" s="3">
        <v>2</v>
      </c>
      <c r="BP23" s="3">
        <v>68</v>
      </c>
      <c r="BR23" s="771">
        <v>0</v>
      </c>
      <c r="BS23" s="3">
        <v>10</v>
      </c>
      <c r="BT23" s="3">
        <v>10</v>
      </c>
      <c r="BU23" s="3">
        <v>0</v>
      </c>
      <c r="BV23" s="3">
        <v>20</v>
      </c>
      <c r="BW23" s="161"/>
      <c r="BX23" s="771"/>
      <c r="BY23" s="3"/>
      <c r="BZ23" s="3"/>
      <c r="CA23" s="3"/>
      <c r="CB23" s="3"/>
      <c r="CC23" s="161"/>
      <c r="CD23" s="771"/>
      <c r="CE23" s="3">
        <v>1</v>
      </c>
      <c r="CF23" s="3"/>
      <c r="CG23" s="3"/>
      <c r="CH23" s="3">
        <v>1</v>
      </c>
      <c r="CI23" s="161"/>
      <c r="CJ23" s="771">
        <v>1</v>
      </c>
      <c r="CK23" s="3"/>
      <c r="CL23" s="3"/>
      <c r="CM23" s="3"/>
      <c r="CN23" s="3">
        <v>1</v>
      </c>
      <c r="CO23" s="161"/>
      <c r="CP23" s="771">
        <v>1</v>
      </c>
      <c r="CQ23" s="3"/>
      <c r="CR23" s="3"/>
      <c r="CS23" s="3"/>
      <c r="CT23" s="3">
        <v>1</v>
      </c>
      <c r="CU23" s="161"/>
      <c r="CV23" s="771">
        <v>18</v>
      </c>
      <c r="CW23" s="3">
        <v>0</v>
      </c>
      <c r="CX23" s="3">
        <v>0</v>
      </c>
      <c r="CY23" s="3">
        <v>0</v>
      </c>
      <c r="CZ23" s="3">
        <v>18</v>
      </c>
      <c r="DB23" s="771">
        <v>2</v>
      </c>
      <c r="DC23" s="3"/>
      <c r="DD23" s="3"/>
      <c r="DE23" s="3"/>
      <c r="DF23" s="3">
        <v>2</v>
      </c>
      <c r="DH23" s="771"/>
      <c r="DI23" s="3"/>
      <c r="DJ23" s="3"/>
      <c r="DK23" s="3">
        <v>1</v>
      </c>
      <c r="DL23" s="3">
        <v>1</v>
      </c>
      <c r="DN23" s="771"/>
      <c r="DO23" s="3"/>
      <c r="DP23" s="3"/>
      <c r="DQ23" s="3"/>
      <c r="DR23" s="3"/>
      <c r="DT23" s="771"/>
      <c r="DU23" s="3"/>
      <c r="DV23" s="3">
        <v>3</v>
      </c>
      <c r="DW23" s="3">
        <v>2</v>
      </c>
      <c r="DX23" s="3">
        <v>5</v>
      </c>
      <c r="DZ23" s="771"/>
      <c r="EA23" s="3"/>
      <c r="EB23" s="3"/>
      <c r="EC23" s="3"/>
      <c r="ED23" s="3"/>
    </row>
    <row r="24" spans="1:134">
      <c r="A24" s="3" t="s">
        <v>21</v>
      </c>
      <c r="B24" s="3" t="s">
        <v>104</v>
      </c>
      <c r="C24" s="161"/>
      <c r="D24" s="771">
        <v>12</v>
      </c>
      <c r="E24" s="3">
        <v>49</v>
      </c>
      <c r="F24" s="3">
        <v>320</v>
      </c>
      <c r="G24" s="3">
        <v>89</v>
      </c>
      <c r="H24" s="3">
        <v>469</v>
      </c>
      <c r="I24" s="161"/>
      <c r="J24" s="771">
        <v>97</v>
      </c>
      <c r="K24" s="3">
        <v>0</v>
      </c>
      <c r="L24" s="3">
        <v>0</v>
      </c>
      <c r="M24" s="3">
        <v>0</v>
      </c>
      <c r="N24" s="3">
        <v>97</v>
      </c>
      <c r="O24" s="161"/>
      <c r="P24" s="771">
        <v>9</v>
      </c>
      <c r="Q24" s="3">
        <v>120</v>
      </c>
      <c r="R24" s="3">
        <v>982</v>
      </c>
      <c r="S24" s="3">
        <v>270</v>
      </c>
      <c r="T24" s="3">
        <v>1372</v>
      </c>
      <c r="V24" s="771">
        <v>146</v>
      </c>
      <c r="W24" s="3">
        <v>3</v>
      </c>
      <c r="X24" s="3">
        <v>0</v>
      </c>
      <c r="Y24" s="3">
        <v>0</v>
      </c>
      <c r="Z24" s="3">
        <v>147</v>
      </c>
      <c r="AA24" s="161"/>
      <c r="AB24" s="771">
        <v>9</v>
      </c>
      <c r="AC24" s="3">
        <v>125</v>
      </c>
      <c r="AD24" s="3">
        <v>1587</v>
      </c>
      <c r="AE24" s="3">
        <v>418</v>
      </c>
      <c r="AF24" s="3">
        <v>2111</v>
      </c>
      <c r="AH24" s="771">
        <v>51</v>
      </c>
      <c r="AI24" s="3">
        <v>0</v>
      </c>
      <c r="AJ24" s="3">
        <v>0</v>
      </c>
      <c r="AK24" s="3">
        <v>0</v>
      </c>
      <c r="AL24" s="3">
        <v>51</v>
      </c>
      <c r="AM24" s="161"/>
      <c r="AN24" s="771">
        <v>3</v>
      </c>
      <c r="AO24" s="3">
        <v>10</v>
      </c>
      <c r="AP24" s="3">
        <v>42</v>
      </c>
      <c r="AQ24" s="3">
        <v>14</v>
      </c>
      <c r="AR24" s="3">
        <v>69</v>
      </c>
      <c r="AT24" s="771">
        <v>264</v>
      </c>
      <c r="AU24" s="3">
        <v>0</v>
      </c>
      <c r="AV24" s="3">
        <v>0</v>
      </c>
      <c r="AW24" s="3">
        <v>0</v>
      </c>
      <c r="AX24" s="3">
        <v>264</v>
      </c>
      <c r="AY24" s="161"/>
      <c r="AZ24" s="771">
        <v>4</v>
      </c>
      <c r="BA24" s="3">
        <v>33</v>
      </c>
      <c r="BB24" s="3">
        <v>151</v>
      </c>
      <c r="BC24" s="3">
        <v>21</v>
      </c>
      <c r="BD24" s="3">
        <v>205</v>
      </c>
      <c r="BE24" s="161"/>
      <c r="BF24" s="771">
        <v>21</v>
      </c>
      <c r="BG24" s="3"/>
      <c r="BH24" s="3"/>
      <c r="BI24" s="3"/>
      <c r="BJ24" s="3">
        <v>21</v>
      </c>
      <c r="BK24" s="161"/>
      <c r="BL24" s="771">
        <v>9</v>
      </c>
      <c r="BM24" s="3">
        <v>14</v>
      </c>
      <c r="BN24" s="3">
        <v>42</v>
      </c>
      <c r="BO24" s="3">
        <v>1</v>
      </c>
      <c r="BP24" s="3">
        <v>63</v>
      </c>
      <c r="BR24" s="771">
        <v>1</v>
      </c>
      <c r="BS24" s="3">
        <v>7</v>
      </c>
      <c r="BT24" s="3">
        <v>21</v>
      </c>
      <c r="BU24" s="3">
        <v>0</v>
      </c>
      <c r="BV24" s="3">
        <v>28</v>
      </c>
      <c r="BW24" s="161"/>
      <c r="BX24" s="771">
        <v>7</v>
      </c>
      <c r="BY24" s="3">
        <v>1</v>
      </c>
      <c r="BZ24" s="3">
        <v>8</v>
      </c>
      <c r="CA24" s="3">
        <v>0</v>
      </c>
      <c r="CB24" s="3">
        <v>16</v>
      </c>
      <c r="CC24" s="161"/>
      <c r="CD24" s="771"/>
      <c r="CE24" s="3"/>
      <c r="CF24" s="3">
        <v>6</v>
      </c>
      <c r="CG24" s="3"/>
      <c r="CH24" s="3">
        <v>6</v>
      </c>
      <c r="CI24" s="161"/>
      <c r="CJ24" s="771"/>
      <c r="CK24" s="3"/>
      <c r="CL24" s="3"/>
      <c r="CM24" s="3"/>
      <c r="CN24" s="3"/>
      <c r="CO24" s="161"/>
      <c r="CP24" s="771">
        <v>6</v>
      </c>
      <c r="CQ24" s="3"/>
      <c r="CR24" s="3"/>
      <c r="CS24" s="3"/>
      <c r="CT24" s="3">
        <v>6</v>
      </c>
      <c r="CU24" s="161"/>
      <c r="CV24" s="771">
        <v>58</v>
      </c>
      <c r="CW24" s="3">
        <v>0</v>
      </c>
      <c r="CX24" s="3">
        <v>0</v>
      </c>
      <c r="CY24" s="3">
        <v>0</v>
      </c>
      <c r="CZ24" s="3">
        <v>58</v>
      </c>
      <c r="DB24" s="771">
        <v>5</v>
      </c>
      <c r="DC24" s="3"/>
      <c r="DD24" s="3"/>
      <c r="DE24" s="3"/>
      <c r="DF24" s="3">
        <v>5</v>
      </c>
      <c r="DH24" s="771"/>
      <c r="DI24" s="3"/>
      <c r="DJ24" s="3"/>
      <c r="DK24" s="3"/>
      <c r="DL24" s="3"/>
      <c r="DN24" s="771"/>
      <c r="DO24" s="3"/>
      <c r="DP24" s="3"/>
      <c r="DQ24" s="3"/>
      <c r="DR24" s="3"/>
      <c r="DT24" s="771"/>
      <c r="DU24" s="3"/>
      <c r="DV24" s="3">
        <v>1</v>
      </c>
      <c r="DW24" s="3">
        <v>3</v>
      </c>
      <c r="DX24" s="3">
        <v>4</v>
      </c>
      <c r="DZ24" s="771"/>
      <c r="EA24" s="3"/>
      <c r="EB24" s="3"/>
      <c r="EC24" s="3"/>
      <c r="ED24" s="3"/>
    </row>
    <row r="25" spans="1:134">
      <c r="A25" s="3" t="s">
        <v>22</v>
      </c>
      <c r="B25" s="3" t="s">
        <v>105</v>
      </c>
      <c r="C25" s="161"/>
      <c r="D25" s="771">
        <v>11</v>
      </c>
      <c r="E25" s="3">
        <v>61</v>
      </c>
      <c r="F25" s="3">
        <v>244</v>
      </c>
      <c r="G25" s="3">
        <v>60</v>
      </c>
      <c r="H25" s="3">
        <v>376</v>
      </c>
      <c r="I25" s="161"/>
      <c r="J25" s="771">
        <v>51</v>
      </c>
      <c r="K25" s="3">
        <v>0</v>
      </c>
      <c r="L25" s="3">
        <v>0</v>
      </c>
      <c r="M25" s="3">
        <v>0</v>
      </c>
      <c r="N25" s="3">
        <v>51</v>
      </c>
      <c r="O25" s="161"/>
      <c r="P25" s="771">
        <v>12</v>
      </c>
      <c r="Q25" s="3">
        <v>117</v>
      </c>
      <c r="R25" s="3">
        <v>940</v>
      </c>
      <c r="S25" s="3">
        <v>192</v>
      </c>
      <c r="T25" s="3">
        <v>1250</v>
      </c>
      <c r="V25" s="771">
        <v>96</v>
      </c>
      <c r="W25" s="3">
        <v>2</v>
      </c>
      <c r="X25" s="3">
        <v>0</v>
      </c>
      <c r="Y25" s="3">
        <v>0</v>
      </c>
      <c r="Z25" s="3">
        <v>98</v>
      </c>
      <c r="AA25" s="161"/>
      <c r="AB25" s="771">
        <v>4</v>
      </c>
      <c r="AC25" s="3">
        <v>83</v>
      </c>
      <c r="AD25" s="3">
        <v>781</v>
      </c>
      <c r="AE25" s="3">
        <v>161</v>
      </c>
      <c r="AF25" s="3">
        <v>1018</v>
      </c>
      <c r="AH25" s="771">
        <v>39</v>
      </c>
      <c r="AI25" s="3">
        <v>2</v>
      </c>
      <c r="AJ25" s="3">
        <v>0</v>
      </c>
      <c r="AK25" s="3">
        <v>0</v>
      </c>
      <c r="AL25" s="3">
        <v>41</v>
      </c>
      <c r="AM25" s="161"/>
      <c r="AN25" s="771">
        <v>6</v>
      </c>
      <c r="AO25" s="3">
        <v>28</v>
      </c>
      <c r="AP25" s="3">
        <v>77</v>
      </c>
      <c r="AQ25" s="3">
        <v>17</v>
      </c>
      <c r="AR25" s="3">
        <v>128</v>
      </c>
      <c r="AT25" s="771">
        <v>307</v>
      </c>
      <c r="AU25" s="3">
        <v>1</v>
      </c>
      <c r="AV25" s="3">
        <v>0</v>
      </c>
      <c r="AW25" s="3">
        <v>0</v>
      </c>
      <c r="AX25" s="3">
        <v>308</v>
      </c>
      <c r="AY25" s="161"/>
      <c r="AZ25" s="771">
        <v>51</v>
      </c>
      <c r="BA25" s="3">
        <v>50</v>
      </c>
      <c r="BB25" s="3">
        <v>185</v>
      </c>
      <c r="BC25" s="3">
        <v>20</v>
      </c>
      <c r="BD25" s="3">
        <v>304</v>
      </c>
      <c r="BE25" s="161"/>
      <c r="BF25" s="771">
        <v>30</v>
      </c>
      <c r="BG25" s="3">
        <v>1</v>
      </c>
      <c r="BH25" s="3"/>
      <c r="BI25" s="3"/>
      <c r="BJ25" s="3">
        <v>30</v>
      </c>
      <c r="BK25" s="161"/>
      <c r="BL25" s="771">
        <v>13</v>
      </c>
      <c r="BM25" s="3">
        <v>24</v>
      </c>
      <c r="BN25" s="3">
        <v>28</v>
      </c>
      <c r="BO25" s="3">
        <v>0</v>
      </c>
      <c r="BP25" s="3">
        <v>63</v>
      </c>
      <c r="BR25" s="771">
        <v>5</v>
      </c>
      <c r="BS25" s="3">
        <v>13</v>
      </c>
      <c r="BT25" s="3">
        <v>23</v>
      </c>
      <c r="BU25" s="3">
        <v>0</v>
      </c>
      <c r="BV25" s="3">
        <v>40</v>
      </c>
      <c r="BW25" s="161"/>
      <c r="BX25" s="771">
        <v>6</v>
      </c>
      <c r="BY25" s="3">
        <v>0</v>
      </c>
      <c r="BZ25" s="3">
        <v>8</v>
      </c>
      <c r="CA25" s="3">
        <v>0</v>
      </c>
      <c r="CB25" s="3">
        <v>14</v>
      </c>
      <c r="CC25" s="161"/>
      <c r="CD25" s="771"/>
      <c r="CE25" s="3">
        <v>2</v>
      </c>
      <c r="CF25" s="3">
        <v>1</v>
      </c>
      <c r="CG25" s="3"/>
      <c r="CH25" s="3">
        <v>3</v>
      </c>
      <c r="CI25" s="161"/>
      <c r="CJ25" s="771"/>
      <c r="CK25" s="3"/>
      <c r="CL25" s="3"/>
      <c r="CM25" s="3"/>
      <c r="CN25" s="3"/>
      <c r="CO25" s="161"/>
      <c r="CP25" s="771"/>
      <c r="CQ25" s="3"/>
      <c r="CR25" s="3"/>
      <c r="CS25" s="3"/>
      <c r="CT25" s="3"/>
      <c r="CU25" s="161"/>
      <c r="CV25" s="771">
        <v>23</v>
      </c>
      <c r="CW25" s="3">
        <v>0</v>
      </c>
      <c r="CX25" s="3">
        <v>0</v>
      </c>
      <c r="CY25" s="3">
        <v>0</v>
      </c>
      <c r="CZ25" s="3">
        <v>23</v>
      </c>
      <c r="DB25" s="771">
        <v>2</v>
      </c>
      <c r="DC25" s="3"/>
      <c r="DD25" s="3"/>
      <c r="DE25" s="3"/>
      <c r="DF25" s="3">
        <v>2</v>
      </c>
      <c r="DH25" s="771"/>
      <c r="DI25" s="3"/>
      <c r="DJ25" s="3"/>
      <c r="DK25" s="3">
        <v>1</v>
      </c>
      <c r="DL25" s="3">
        <v>1</v>
      </c>
      <c r="DN25" s="771"/>
      <c r="DO25" s="3"/>
      <c r="DP25" s="3">
        <v>4</v>
      </c>
      <c r="DQ25" s="3">
        <v>6</v>
      </c>
      <c r="DR25" s="3">
        <v>10</v>
      </c>
      <c r="DT25" s="771"/>
      <c r="DU25" s="3"/>
      <c r="DV25" s="3">
        <v>31</v>
      </c>
      <c r="DW25" s="3">
        <v>18</v>
      </c>
      <c r="DX25" s="3">
        <v>49</v>
      </c>
      <c r="DZ25" s="771"/>
      <c r="EA25" s="3"/>
      <c r="EB25" s="3"/>
      <c r="EC25" s="3"/>
      <c r="ED25" s="3"/>
    </row>
    <row r="26" spans="1:134">
      <c r="A26" s="3" t="s">
        <v>23</v>
      </c>
      <c r="B26" s="3" t="s">
        <v>106</v>
      </c>
      <c r="C26" s="161"/>
      <c r="D26" s="771">
        <v>8</v>
      </c>
      <c r="E26" s="3">
        <v>42</v>
      </c>
      <c r="F26" s="3">
        <v>215</v>
      </c>
      <c r="G26" s="3">
        <v>54</v>
      </c>
      <c r="H26" s="3">
        <v>319</v>
      </c>
      <c r="I26" s="161"/>
      <c r="J26" s="771">
        <v>44</v>
      </c>
      <c r="K26" s="3">
        <v>0</v>
      </c>
      <c r="L26" s="3">
        <v>0</v>
      </c>
      <c r="M26" s="3">
        <v>0</v>
      </c>
      <c r="N26" s="3">
        <v>44</v>
      </c>
      <c r="O26" s="161"/>
      <c r="P26" s="771">
        <v>3</v>
      </c>
      <c r="Q26" s="3">
        <v>39</v>
      </c>
      <c r="R26" s="3">
        <v>566</v>
      </c>
      <c r="S26" s="3">
        <v>116</v>
      </c>
      <c r="T26" s="3">
        <v>717</v>
      </c>
      <c r="V26" s="771">
        <v>47</v>
      </c>
      <c r="W26" s="3">
        <v>0</v>
      </c>
      <c r="X26" s="3">
        <v>0</v>
      </c>
      <c r="Y26" s="3">
        <v>0</v>
      </c>
      <c r="Z26" s="3">
        <v>47</v>
      </c>
      <c r="AA26" s="161"/>
      <c r="AB26" s="771">
        <v>3</v>
      </c>
      <c r="AC26" s="3">
        <v>75</v>
      </c>
      <c r="AD26" s="3">
        <v>818</v>
      </c>
      <c r="AE26" s="3">
        <v>188</v>
      </c>
      <c r="AF26" s="3">
        <v>1071</v>
      </c>
      <c r="AH26" s="771">
        <v>35</v>
      </c>
      <c r="AI26" s="3">
        <v>0</v>
      </c>
      <c r="AJ26" s="3">
        <v>0</v>
      </c>
      <c r="AK26" s="3">
        <v>0</v>
      </c>
      <c r="AL26" s="3">
        <v>35</v>
      </c>
      <c r="AM26" s="161"/>
      <c r="AN26" s="771">
        <v>7</v>
      </c>
      <c r="AO26" s="3">
        <v>21</v>
      </c>
      <c r="AP26" s="3">
        <v>65</v>
      </c>
      <c r="AQ26" s="3">
        <v>16</v>
      </c>
      <c r="AR26" s="3">
        <v>108</v>
      </c>
      <c r="AT26" s="771">
        <v>8</v>
      </c>
      <c r="AU26" s="3">
        <v>0</v>
      </c>
      <c r="AV26" s="3">
        <v>0</v>
      </c>
      <c r="AW26" s="3">
        <v>0</v>
      </c>
      <c r="AX26" s="3">
        <v>8</v>
      </c>
      <c r="AY26" s="161"/>
      <c r="AZ26" s="771">
        <v>0</v>
      </c>
      <c r="BA26" s="3">
        <v>13</v>
      </c>
      <c r="BB26" s="3">
        <v>58</v>
      </c>
      <c r="BC26" s="3">
        <v>7</v>
      </c>
      <c r="BD26" s="3">
        <v>78</v>
      </c>
      <c r="BE26" s="161"/>
      <c r="BF26" s="771">
        <v>17</v>
      </c>
      <c r="BG26" s="3"/>
      <c r="BH26" s="3"/>
      <c r="BI26" s="3"/>
      <c r="BJ26" s="3">
        <v>17</v>
      </c>
      <c r="BK26" s="161"/>
      <c r="BL26" s="771">
        <v>8</v>
      </c>
      <c r="BM26" s="3">
        <v>15</v>
      </c>
      <c r="BN26" s="3">
        <v>53</v>
      </c>
      <c r="BO26" s="3">
        <v>1</v>
      </c>
      <c r="BP26" s="3">
        <v>76</v>
      </c>
      <c r="BR26" s="771">
        <v>1</v>
      </c>
      <c r="BS26" s="3">
        <v>7</v>
      </c>
      <c r="BT26" s="3">
        <v>7</v>
      </c>
      <c r="BU26" s="3">
        <v>0</v>
      </c>
      <c r="BV26" s="3">
        <v>15</v>
      </c>
      <c r="BW26" s="161"/>
      <c r="BX26" s="771"/>
      <c r="BY26" s="3"/>
      <c r="BZ26" s="3"/>
      <c r="CA26" s="3"/>
      <c r="CB26" s="3"/>
      <c r="CC26" s="161"/>
      <c r="CD26" s="771"/>
      <c r="CE26" s="3"/>
      <c r="CF26" s="3">
        <v>1</v>
      </c>
      <c r="CG26" s="3"/>
      <c r="CH26" s="3">
        <v>1</v>
      </c>
      <c r="CI26" s="161"/>
      <c r="CJ26" s="771"/>
      <c r="CK26" s="3"/>
      <c r="CL26" s="3"/>
      <c r="CM26" s="3"/>
      <c r="CN26" s="3"/>
      <c r="CO26" s="161"/>
      <c r="CP26" s="771"/>
      <c r="CQ26" s="3"/>
      <c r="CR26" s="3"/>
      <c r="CS26" s="3"/>
      <c r="CT26" s="3"/>
      <c r="CU26" s="161"/>
      <c r="CV26" s="771">
        <v>12</v>
      </c>
      <c r="CW26" s="3">
        <v>0</v>
      </c>
      <c r="CX26" s="3">
        <v>0</v>
      </c>
      <c r="CY26" s="3">
        <v>0</v>
      </c>
      <c r="CZ26" s="3">
        <v>12</v>
      </c>
      <c r="DB26" s="771">
        <v>2</v>
      </c>
      <c r="DC26" s="3"/>
      <c r="DD26" s="3"/>
      <c r="DE26" s="3"/>
      <c r="DF26" s="3">
        <v>2</v>
      </c>
      <c r="DH26" s="771"/>
      <c r="DI26" s="3"/>
      <c r="DJ26" s="3">
        <v>4</v>
      </c>
      <c r="DK26" s="3">
        <v>10</v>
      </c>
      <c r="DL26" s="3">
        <v>14</v>
      </c>
      <c r="DN26" s="771"/>
      <c r="DO26" s="3"/>
      <c r="DP26" s="3">
        <v>3</v>
      </c>
      <c r="DQ26" s="3">
        <v>4</v>
      </c>
      <c r="DR26" s="3">
        <v>7</v>
      </c>
      <c r="DT26" s="771"/>
      <c r="DU26" s="3">
        <v>1</v>
      </c>
      <c r="DV26" s="3">
        <v>1</v>
      </c>
      <c r="DW26" s="3">
        <v>9</v>
      </c>
      <c r="DX26" s="3">
        <v>11</v>
      </c>
      <c r="DZ26" s="771"/>
      <c r="EA26" s="3"/>
      <c r="EB26" s="3">
        <v>6</v>
      </c>
      <c r="EC26" s="3">
        <v>11</v>
      </c>
      <c r="ED26" s="3">
        <v>17</v>
      </c>
    </row>
    <row r="27" spans="1:134">
      <c r="A27" s="3" t="s">
        <v>10</v>
      </c>
      <c r="B27" s="3" t="s">
        <v>107</v>
      </c>
      <c r="C27" s="161"/>
      <c r="D27" s="771">
        <v>11</v>
      </c>
      <c r="E27" s="3">
        <v>25</v>
      </c>
      <c r="F27" s="3">
        <v>147</v>
      </c>
      <c r="G27" s="3">
        <v>31</v>
      </c>
      <c r="H27" s="3">
        <v>214</v>
      </c>
      <c r="I27" s="161"/>
      <c r="J27" s="771">
        <v>16</v>
      </c>
      <c r="K27" s="3">
        <v>0</v>
      </c>
      <c r="L27" s="3">
        <v>0</v>
      </c>
      <c r="M27" s="3">
        <v>0</v>
      </c>
      <c r="N27" s="3">
        <v>16</v>
      </c>
      <c r="O27" s="161"/>
      <c r="P27" s="771">
        <v>16</v>
      </c>
      <c r="Q27" s="3">
        <v>33</v>
      </c>
      <c r="R27" s="3">
        <v>445</v>
      </c>
      <c r="S27" s="3">
        <v>93</v>
      </c>
      <c r="T27" s="3">
        <v>584</v>
      </c>
      <c r="V27" s="771">
        <v>22</v>
      </c>
      <c r="W27" s="3">
        <v>0</v>
      </c>
      <c r="X27" s="3">
        <v>0</v>
      </c>
      <c r="Y27" s="3">
        <v>0</v>
      </c>
      <c r="Z27" s="3">
        <v>22</v>
      </c>
      <c r="AA27" s="161"/>
      <c r="AB27" s="771">
        <v>11</v>
      </c>
      <c r="AC27" s="3">
        <v>26</v>
      </c>
      <c r="AD27" s="3">
        <v>414</v>
      </c>
      <c r="AE27" s="3">
        <v>61</v>
      </c>
      <c r="AF27" s="3">
        <v>509</v>
      </c>
      <c r="AH27" s="771">
        <v>6</v>
      </c>
      <c r="AI27" s="3">
        <v>0</v>
      </c>
      <c r="AJ27" s="3">
        <v>0</v>
      </c>
      <c r="AK27" s="3">
        <v>0</v>
      </c>
      <c r="AL27" s="3">
        <v>6</v>
      </c>
      <c r="AM27" s="161"/>
      <c r="AN27" s="771">
        <v>6</v>
      </c>
      <c r="AO27" s="3">
        <v>8</v>
      </c>
      <c r="AP27" s="3">
        <v>50</v>
      </c>
      <c r="AQ27" s="3">
        <v>4</v>
      </c>
      <c r="AR27" s="3">
        <v>68</v>
      </c>
      <c r="AT27" s="771">
        <v>24</v>
      </c>
      <c r="AU27" s="3">
        <v>0</v>
      </c>
      <c r="AV27" s="3">
        <v>0</v>
      </c>
      <c r="AW27" s="3">
        <v>0</v>
      </c>
      <c r="AX27" s="3">
        <v>24</v>
      </c>
      <c r="AY27" s="161"/>
      <c r="AZ27" s="771">
        <v>43</v>
      </c>
      <c r="BA27" s="3">
        <v>17</v>
      </c>
      <c r="BB27" s="3">
        <v>101</v>
      </c>
      <c r="BC27" s="3">
        <v>24</v>
      </c>
      <c r="BD27" s="3">
        <v>185</v>
      </c>
      <c r="BE27" s="161"/>
      <c r="BF27" s="771">
        <v>3</v>
      </c>
      <c r="BG27" s="3"/>
      <c r="BH27" s="3"/>
      <c r="BI27" s="3"/>
      <c r="BJ27" s="3">
        <v>3</v>
      </c>
      <c r="BK27" s="161"/>
      <c r="BL27" s="771">
        <v>12</v>
      </c>
      <c r="BM27" s="3">
        <v>6</v>
      </c>
      <c r="BN27" s="3">
        <v>16</v>
      </c>
      <c r="BO27" s="3">
        <v>0</v>
      </c>
      <c r="BP27" s="3">
        <v>34</v>
      </c>
      <c r="BR27" s="771">
        <v>1</v>
      </c>
      <c r="BS27" s="3">
        <v>1</v>
      </c>
      <c r="BT27" s="3">
        <v>1</v>
      </c>
      <c r="BU27" s="3">
        <v>0</v>
      </c>
      <c r="BV27" s="3">
        <v>3</v>
      </c>
      <c r="BW27" s="161"/>
      <c r="BX27" s="771"/>
      <c r="BY27" s="3"/>
      <c r="BZ27" s="3"/>
      <c r="CA27" s="3"/>
      <c r="CB27" s="3"/>
      <c r="CC27" s="161"/>
      <c r="CD27" s="771"/>
      <c r="CE27" s="3"/>
      <c r="CF27" s="3"/>
      <c r="CG27" s="3"/>
      <c r="CH27" s="3"/>
      <c r="CI27" s="161"/>
      <c r="CJ27" s="771"/>
      <c r="CK27" s="3"/>
      <c r="CL27" s="3"/>
      <c r="CM27" s="3"/>
      <c r="CN27" s="3"/>
      <c r="CO27" s="161"/>
      <c r="CP27" s="771"/>
      <c r="CQ27" s="3"/>
      <c r="CR27" s="3"/>
      <c r="CS27" s="3"/>
      <c r="CT27" s="3"/>
      <c r="CU27" s="161"/>
      <c r="CV27" s="771">
        <v>4</v>
      </c>
      <c r="CW27" s="3">
        <v>0</v>
      </c>
      <c r="CX27" s="3">
        <v>0</v>
      </c>
      <c r="CY27" s="3">
        <v>0</v>
      </c>
      <c r="CZ27" s="3">
        <v>4</v>
      </c>
      <c r="DB27" s="771">
        <v>1</v>
      </c>
      <c r="DC27" s="3"/>
      <c r="DD27" s="3"/>
      <c r="DE27" s="3"/>
      <c r="DF27" s="3">
        <v>1</v>
      </c>
      <c r="DH27" s="771"/>
      <c r="DI27" s="3"/>
      <c r="DJ27" s="3"/>
      <c r="DK27" s="3"/>
      <c r="DL27" s="3"/>
      <c r="DN27" s="771"/>
      <c r="DO27" s="3"/>
      <c r="DP27" s="3"/>
      <c r="DQ27" s="3"/>
      <c r="DR27" s="3"/>
      <c r="DT27" s="771"/>
      <c r="DU27" s="3"/>
      <c r="DV27" s="3">
        <v>6</v>
      </c>
      <c r="DW27" s="3">
        <v>11</v>
      </c>
      <c r="DX27" s="3">
        <v>17</v>
      </c>
      <c r="DZ27" s="771"/>
      <c r="EA27" s="3"/>
      <c r="EB27" s="3"/>
      <c r="EC27" s="3"/>
      <c r="ED27" s="3"/>
    </row>
    <row r="28" spans="1:134">
      <c r="A28" s="3" t="s">
        <v>229</v>
      </c>
      <c r="B28" s="3" t="s">
        <v>24</v>
      </c>
      <c r="C28" s="161"/>
      <c r="D28" s="771">
        <v>6</v>
      </c>
      <c r="E28" s="3">
        <v>33</v>
      </c>
      <c r="F28" s="3">
        <v>169</v>
      </c>
      <c r="G28" s="3">
        <v>24</v>
      </c>
      <c r="H28" s="3">
        <v>232</v>
      </c>
      <c r="I28" s="161"/>
      <c r="J28" s="771">
        <v>29</v>
      </c>
      <c r="K28" s="3">
        <v>0</v>
      </c>
      <c r="L28" s="3">
        <v>0</v>
      </c>
      <c r="M28" s="3">
        <v>0</v>
      </c>
      <c r="N28" s="3">
        <v>29</v>
      </c>
      <c r="O28" s="161"/>
      <c r="P28" s="771">
        <v>9</v>
      </c>
      <c r="Q28" s="3">
        <v>96</v>
      </c>
      <c r="R28" s="3">
        <v>883</v>
      </c>
      <c r="S28" s="3">
        <v>117</v>
      </c>
      <c r="T28" s="3">
        <v>1099</v>
      </c>
      <c r="V28" s="771">
        <v>41</v>
      </c>
      <c r="W28" s="3">
        <v>1</v>
      </c>
      <c r="X28" s="3">
        <v>0</v>
      </c>
      <c r="Y28" s="3">
        <v>0</v>
      </c>
      <c r="Z28" s="3">
        <v>42</v>
      </c>
      <c r="AA28" s="161"/>
      <c r="AB28" s="771">
        <v>10</v>
      </c>
      <c r="AC28" s="3">
        <v>116</v>
      </c>
      <c r="AD28" s="3">
        <v>1040</v>
      </c>
      <c r="AE28" s="3">
        <v>148</v>
      </c>
      <c r="AF28" s="3">
        <v>1303</v>
      </c>
      <c r="AH28" s="771">
        <v>13</v>
      </c>
      <c r="AI28" s="3">
        <v>0</v>
      </c>
      <c r="AJ28" s="3">
        <v>0</v>
      </c>
      <c r="AK28" s="3">
        <v>0</v>
      </c>
      <c r="AL28" s="3">
        <v>13</v>
      </c>
      <c r="AM28" s="161"/>
      <c r="AN28" s="771">
        <v>10</v>
      </c>
      <c r="AO28" s="3">
        <v>28</v>
      </c>
      <c r="AP28" s="3">
        <v>196</v>
      </c>
      <c r="AQ28" s="3">
        <v>15</v>
      </c>
      <c r="AR28" s="3">
        <v>249</v>
      </c>
      <c r="AT28" s="771">
        <v>11</v>
      </c>
      <c r="AU28" s="3">
        <v>0</v>
      </c>
      <c r="AV28" s="3">
        <v>0</v>
      </c>
      <c r="AW28" s="3">
        <v>0</v>
      </c>
      <c r="AX28" s="3">
        <v>11</v>
      </c>
      <c r="AY28" s="161"/>
      <c r="AZ28" s="771">
        <v>15</v>
      </c>
      <c r="BA28" s="3">
        <v>61</v>
      </c>
      <c r="BB28" s="3">
        <v>270</v>
      </c>
      <c r="BC28" s="3">
        <v>25</v>
      </c>
      <c r="BD28" s="3">
        <v>368</v>
      </c>
      <c r="BE28" s="161"/>
      <c r="BF28" s="771">
        <v>8</v>
      </c>
      <c r="BG28" s="3"/>
      <c r="BH28" s="3"/>
      <c r="BI28" s="3"/>
      <c r="BJ28" s="3">
        <v>8</v>
      </c>
      <c r="BK28" s="161"/>
      <c r="BL28" s="771">
        <v>7</v>
      </c>
      <c r="BM28" s="3">
        <v>30</v>
      </c>
      <c r="BN28" s="3">
        <v>79</v>
      </c>
      <c r="BO28" s="3">
        <v>2</v>
      </c>
      <c r="BP28" s="3">
        <v>116</v>
      </c>
      <c r="BR28" s="771">
        <v>0</v>
      </c>
      <c r="BS28" s="3">
        <v>12</v>
      </c>
      <c r="BT28" s="3">
        <v>33</v>
      </c>
      <c r="BU28" s="3">
        <v>2</v>
      </c>
      <c r="BV28" s="3">
        <v>47</v>
      </c>
      <c r="BW28" s="161"/>
      <c r="BX28" s="771">
        <v>1</v>
      </c>
      <c r="BY28" s="3">
        <v>1</v>
      </c>
      <c r="BZ28" s="3">
        <v>1</v>
      </c>
      <c r="CA28" s="3">
        <v>0</v>
      </c>
      <c r="CB28" s="3">
        <v>3</v>
      </c>
      <c r="CC28" s="161"/>
      <c r="CD28" s="771"/>
      <c r="CE28" s="3">
        <v>1</v>
      </c>
      <c r="CF28" s="3">
        <v>2</v>
      </c>
      <c r="CG28" s="3"/>
      <c r="CH28" s="3">
        <v>3</v>
      </c>
      <c r="CI28" s="161"/>
      <c r="CJ28" s="771"/>
      <c r="CK28" s="3"/>
      <c r="CL28" s="3"/>
      <c r="CM28" s="3"/>
      <c r="CN28" s="3"/>
      <c r="CO28" s="161"/>
      <c r="CP28" s="771"/>
      <c r="CQ28" s="3"/>
      <c r="CR28" s="3"/>
      <c r="CS28" s="3"/>
      <c r="CT28" s="3"/>
      <c r="CU28" s="161"/>
      <c r="CV28" s="771">
        <v>5</v>
      </c>
      <c r="CW28" s="3">
        <v>0</v>
      </c>
      <c r="CX28" s="3">
        <v>0</v>
      </c>
      <c r="CY28" s="3">
        <v>0</v>
      </c>
      <c r="CZ28" s="3">
        <v>5</v>
      </c>
      <c r="DB28" s="771">
        <v>1</v>
      </c>
      <c r="DC28" s="3"/>
      <c r="DD28" s="3"/>
      <c r="DE28" s="3"/>
      <c r="DF28" s="3">
        <v>1</v>
      </c>
      <c r="DH28" s="771"/>
      <c r="DI28" s="3"/>
      <c r="DJ28" s="3"/>
      <c r="DK28" s="3"/>
      <c r="DL28" s="3"/>
      <c r="DN28" s="771"/>
      <c r="DO28" s="3"/>
      <c r="DP28" s="3"/>
      <c r="DQ28" s="3"/>
      <c r="DR28" s="3"/>
      <c r="DT28" s="771"/>
      <c r="DU28" s="3"/>
      <c r="DV28" s="3"/>
      <c r="DW28" s="3"/>
      <c r="DX28" s="3"/>
      <c r="DZ28" s="771"/>
      <c r="EA28" s="3"/>
      <c r="EB28" s="3"/>
      <c r="EC28" s="3"/>
      <c r="ED28" s="3"/>
    </row>
    <row r="29" spans="1:134">
      <c r="A29" s="3" t="s">
        <v>230</v>
      </c>
      <c r="B29" s="3" t="s">
        <v>25</v>
      </c>
      <c r="C29" s="161"/>
      <c r="D29" s="771">
        <v>12</v>
      </c>
      <c r="E29" s="3">
        <v>51</v>
      </c>
      <c r="F29" s="3">
        <v>234</v>
      </c>
      <c r="G29" s="3">
        <v>59</v>
      </c>
      <c r="H29" s="3">
        <v>356</v>
      </c>
      <c r="I29" s="161"/>
      <c r="J29" s="771">
        <v>88</v>
      </c>
      <c r="K29" s="3">
        <v>0</v>
      </c>
      <c r="L29" s="3">
        <v>0</v>
      </c>
      <c r="M29" s="3">
        <v>0</v>
      </c>
      <c r="N29" s="3">
        <v>88</v>
      </c>
      <c r="O29" s="161"/>
      <c r="P29" s="771">
        <v>10</v>
      </c>
      <c r="Q29" s="3">
        <v>61</v>
      </c>
      <c r="R29" s="3">
        <v>566</v>
      </c>
      <c r="S29" s="3">
        <v>137</v>
      </c>
      <c r="T29" s="3">
        <v>772</v>
      </c>
      <c r="V29" s="771">
        <v>112</v>
      </c>
      <c r="W29" s="3">
        <v>0</v>
      </c>
      <c r="X29" s="3">
        <v>0</v>
      </c>
      <c r="Y29" s="3">
        <v>0</v>
      </c>
      <c r="Z29" s="3">
        <v>112</v>
      </c>
      <c r="AA29" s="161"/>
      <c r="AB29" s="771">
        <v>13</v>
      </c>
      <c r="AC29" s="3">
        <v>122</v>
      </c>
      <c r="AD29" s="3">
        <v>1564</v>
      </c>
      <c r="AE29" s="3">
        <v>400</v>
      </c>
      <c r="AF29" s="3">
        <v>2075</v>
      </c>
      <c r="AH29" s="771">
        <v>47</v>
      </c>
      <c r="AI29" s="3">
        <v>0</v>
      </c>
      <c r="AJ29" s="3">
        <v>0</v>
      </c>
      <c r="AK29" s="3">
        <v>0</v>
      </c>
      <c r="AL29" s="3">
        <v>47</v>
      </c>
      <c r="AM29" s="161"/>
      <c r="AN29" s="771">
        <v>14</v>
      </c>
      <c r="AO29" s="3">
        <v>50</v>
      </c>
      <c r="AP29" s="3">
        <v>125</v>
      </c>
      <c r="AQ29" s="3">
        <v>20</v>
      </c>
      <c r="AR29" s="3">
        <v>208</v>
      </c>
      <c r="AT29" s="771">
        <v>24</v>
      </c>
      <c r="AU29" s="3">
        <v>0</v>
      </c>
      <c r="AV29" s="3">
        <v>0</v>
      </c>
      <c r="AW29" s="3">
        <v>0</v>
      </c>
      <c r="AX29" s="3">
        <v>24</v>
      </c>
      <c r="AY29" s="161"/>
      <c r="AZ29" s="771">
        <v>13</v>
      </c>
      <c r="BA29" s="3">
        <v>63</v>
      </c>
      <c r="BB29" s="3">
        <v>243</v>
      </c>
      <c r="BC29" s="3">
        <v>23</v>
      </c>
      <c r="BD29" s="3">
        <v>338</v>
      </c>
      <c r="BE29" s="161"/>
      <c r="BF29" s="771">
        <v>21</v>
      </c>
      <c r="BG29" s="3"/>
      <c r="BH29" s="3"/>
      <c r="BI29" s="3"/>
      <c r="BJ29" s="3">
        <v>21</v>
      </c>
      <c r="BK29" s="161"/>
      <c r="BL29" s="771">
        <v>11</v>
      </c>
      <c r="BM29" s="3">
        <v>20</v>
      </c>
      <c r="BN29" s="3">
        <v>50</v>
      </c>
      <c r="BO29" s="3">
        <v>4</v>
      </c>
      <c r="BP29" s="3">
        <v>85</v>
      </c>
      <c r="BR29" s="771">
        <v>4</v>
      </c>
      <c r="BS29" s="3">
        <v>25</v>
      </c>
      <c r="BT29" s="3">
        <v>50</v>
      </c>
      <c r="BU29" s="3">
        <v>4</v>
      </c>
      <c r="BV29" s="3">
        <v>82</v>
      </c>
      <c r="BW29" s="161"/>
      <c r="BX29" s="771">
        <v>0</v>
      </c>
      <c r="BY29" s="3">
        <v>0</v>
      </c>
      <c r="BZ29" s="3">
        <v>2</v>
      </c>
      <c r="CA29" s="3">
        <v>0</v>
      </c>
      <c r="CB29" s="3">
        <v>2</v>
      </c>
      <c r="CC29" s="161"/>
      <c r="CD29" s="771"/>
      <c r="CE29" s="3"/>
      <c r="CF29" s="3"/>
      <c r="CG29" s="3"/>
      <c r="CH29" s="3"/>
      <c r="CI29" s="161"/>
      <c r="CJ29" s="771"/>
      <c r="CK29" s="3"/>
      <c r="CL29" s="3"/>
      <c r="CM29" s="3"/>
      <c r="CN29" s="3"/>
      <c r="CO29" s="161"/>
      <c r="CP29" s="771">
        <v>16</v>
      </c>
      <c r="CQ29" s="3">
        <v>1</v>
      </c>
      <c r="CR29" s="3"/>
      <c r="CS29" s="3"/>
      <c r="CT29" s="3">
        <v>17</v>
      </c>
      <c r="CU29" s="161"/>
      <c r="CV29" s="771">
        <v>23</v>
      </c>
      <c r="CW29" s="3">
        <v>1</v>
      </c>
      <c r="CX29" s="3">
        <v>0</v>
      </c>
      <c r="CY29" s="3">
        <v>0</v>
      </c>
      <c r="CZ29" s="3">
        <v>24</v>
      </c>
      <c r="DB29" s="771">
        <v>7</v>
      </c>
      <c r="DC29" s="3">
        <v>1</v>
      </c>
      <c r="DD29" s="3"/>
      <c r="DE29" s="3"/>
      <c r="DF29" s="3">
        <v>8</v>
      </c>
      <c r="DH29" s="771"/>
      <c r="DI29" s="3"/>
      <c r="DJ29" s="3">
        <v>3</v>
      </c>
      <c r="DK29" s="3">
        <v>5</v>
      </c>
      <c r="DL29" s="3">
        <v>8</v>
      </c>
      <c r="DN29" s="771"/>
      <c r="DO29" s="3"/>
      <c r="DP29" s="3"/>
      <c r="DQ29" s="3"/>
      <c r="DR29" s="3"/>
      <c r="DT29" s="771"/>
      <c r="DU29" s="3"/>
      <c r="DV29" s="3"/>
      <c r="DW29" s="3">
        <v>5</v>
      </c>
      <c r="DX29" s="3">
        <v>5</v>
      </c>
      <c r="DZ29" s="771"/>
      <c r="EA29" s="3"/>
      <c r="EB29" s="3">
        <v>1</v>
      </c>
      <c r="EC29" s="3">
        <v>1</v>
      </c>
      <c r="ED29" s="3">
        <v>2</v>
      </c>
    </row>
    <row r="30" spans="1:134">
      <c r="A30" s="3" t="s">
        <v>231</v>
      </c>
      <c r="B30" s="3" t="s">
        <v>26</v>
      </c>
      <c r="C30" s="161"/>
      <c r="D30" s="771">
        <v>45</v>
      </c>
      <c r="E30" s="3">
        <v>272</v>
      </c>
      <c r="F30" s="3">
        <v>1159</v>
      </c>
      <c r="G30" s="3">
        <v>295</v>
      </c>
      <c r="H30" s="3">
        <v>1770</v>
      </c>
      <c r="I30" s="161"/>
      <c r="J30" s="771">
        <v>216</v>
      </c>
      <c r="K30" s="3">
        <v>0</v>
      </c>
      <c r="L30" s="3">
        <v>0</v>
      </c>
      <c r="M30" s="3">
        <v>0</v>
      </c>
      <c r="N30" s="3">
        <v>216</v>
      </c>
      <c r="O30" s="161"/>
      <c r="P30" s="771">
        <v>46</v>
      </c>
      <c r="Q30" s="3">
        <v>421</v>
      </c>
      <c r="R30" s="3">
        <v>3561</v>
      </c>
      <c r="S30" s="3">
        <v>887</v>
      </c>
      <c r="T30" s="3">
        <v>4856</v>
      </c>
      <c r="V30" s="771">
        <v>325</v>
      </c>
      <c r="W30" s="3">
        <v>8</v>
      </c>
      <c r="X30" s="3">
        <v>0</v>
      </c>
      <c r="Y30" s="3">
        <v>0</v>
      </c>
      <c r="Z30" s="3">
        <v>332</v>
      </c>
      <c r="AA30" s="161"/>
      <c r="AB30" s="771">
        <v>32</v>
      </c>
      <c r="AC30" s="3">
        <v>350</v>
      </c>
      <c r="AD30" s="3">
        <v>3982</v>
      </c>
      <c r="AE30" s="3">
        <v>1206</v>
      </c>
      <c r="AF30" s="3">
        <v>5501</v>
      </c>
      <c r="AH30" s="771">
        <v>146</v>
      </c>
      <c r="AI30" s="3">
        <v>3</v>
      </c>
      <c r="AJ30" s="3">
        <v>0</v>
      </c>
      <c r="AK30" s="3">
        <v>0</v>
      </c>
      <c r="AL30" s="3">
        <v>149</v>
      </c>
      <c r="AM30" s="161"/>
      <c r="AN30" s="771">
        <v>49</v>
      </c>
      <c r="AO30" s="3">
        <v>241</v>
      </c>
      <c r="AP30" s="3">
        <v>738</v>
      </c>
      <c r="AQ30" s="3">
        <v>240</v>
      </c>
      <c r="AR30" s="3">
        <v>1263</v>
      </c>
      <c r="AT30" s="771">
        <v>3</v>
      </c>
      <c r="AU30" s="3">
        <v>0</v>
      </c>
      <c r="AV30" s="3">
        <v>0</v>
      </c>
      <c r="AW30" s="3">
        <v>0</v>
      </c>
      <c r="AX30" s="3">
        <v>3</v>
      </c>
      <c r="AY30" s="161"/>
      <c r="AZ30" s="771">
        <v>24</v>
      </c>
      <c r="BA30" s="3">
        <v>165</v>
      </c>
      <c r="BB30" s="3">
        <v>640</v>
      </c>
      <c r="BC30" s="3">
        <v>132</v>
      </c>
      <c r="BD30" s="3">
        <v>956</v>
      </c>
      <c r="BE30" s="161"/>
      <c r="BF30" s="771">
        <v>359</v>
      </c>
      <c r="BG30" s="3">
        <v>2</v>
      </c>
      <c r="BH30" s="3"/>
      <c r="BI30" s="3"/>
      <c r="BJ30" s="3">
        <v>360</v>
      </c>
      <c r="BK30" s="161"/>
      <c r="BL30" s="771">
        <v>139</v>
      </c>
      <c r="BM30" s="3">
        <v>122</v>
      </c>
      <c r="BN30" s="3">
        <v>323</v>
      </c>
      <c r="BO30" s="3">
        <v>16</v>
      </c>
      <c r="BP30" s="3">
        <v>593</v>
      </c>
      <c r="BR30" s="771">
        <v>43</v>
      </c>
      <c r="BS30" s="3">
        <v>105</v>
      </c>
      <c r="BT30" s="3">
        <v>350</v>
      </c>
      <c r="BU30" s="3">
        <v>7</v>
      </c>
      <c r="BV30" s="3">
        <v>497</v>
      </c>
      <c r="BW30" s="161"/>
      <c r="BX30" s="771">
        <v>56</v>
      </c>
      <c r="BY30" s="3">
        <v>8</v>
      </c>
      <c r="BZ30" s="3">
        <v>86</v>
      </c>
      <c r="CA30" s="3">
        <v>2</v>
      </c>
      <c r="CB30" s="3">
        <v>152</v>
      </c>
      <c r="CC30" s="161"/>
      <c r="CD30" s="771"/>
      <c r="CE30" s="3">
        <v>6</v>
      </c>
      <c r="CF30" s="3">
        <v>30</v>
      </c>
      <c r="CG30" s="3"/>
      <c r="CH30" s="3">
        <v>36</v>
      </c>
      <c r="CI30" s="161"/>
      <c r="CJ30" s="771"/>
      <c r="CK30" s="3"/>
      <c r="CL30" s="3"/>
      <c r="CM30" s="3"/>
      <c r="CN30" s="3"/>
      <c r="CO30" s="161"/>
      <c r="CP30" s="771">
        <v>3</v>
      </c>
      <c r="CQ30" s="3"/>
      <c r="CR30" s="3"/>
      <c r="CS30" s="3"/>
      <c r="CT30" s="3">
        <v>3</v>
      </c>
      <c r="CU30" s="161"/>
      <c r="CV30" s="771">
        <v>55</v>
      </c>
      <c r="CW30" s="3">
        <v>2</v>
      </c>
      <c r="CX30" s="3">
        <v>0</v>
      </c>
      <c r="CY30" s="3">
        <v>0</v>
      </c>
      <c r="CZ30" s="3">
        <v>57</v>
      </c>
      <c r="DB30" s="771">
        <v>11</v>
      </c>
      <c r="DC30" s="3">
        <v>1</v>
      </c>
      <c r="DD30" s="3">
        <v>1</v>
      </c>
      <c r="DE30" s="3"/>
      <c r="DF30" s="3">
        <v>13</v>
      </c>
      <c r="DH30" s="771"/>
      <c r="DI30" s="3">
        <v>7</v>
      </c>
      <c r="DJ30" s="3">
        <v>24</v>
      </c>
      <c r="DK30" s="3">
        <v>29</v>
      </c>
      <c r="DL30" s="3">
        <v>58</v>
      </c>
      <c r="DN30" s="771"/>
      <c r="DO30" s="3"/>
      <c r="DP30" s="3">
        <v>2</v>
      </c>
      <c r="DQ30" s="3"/>
      <c r="DR30" s="3">
        <v>2</v>
      </c>
      <c r="DT30" s="771"/>
      <c r="DU30" s="3">
        <v>3</v>
      </c>
      <c r="DV30" s="3">
        <v>46</v>
      </c>
      <c r="DW30" s="3">
        <v>43</v>
      </c>
      <c r="DX30" s="3">
        <v>92</v>
      </c>
      <c r="DZ30" s="771"/>
      <c r="EA30" s="3"/>
      <c r="EB30" s="3"/>
      <c r="EC30" s="3"/>
      <c r="ED30" s="3"/>
    </row>
    <row r="31" spans="1:134">
      <c r="A31" s="3" t="s">
        <v>232</v>
      </c>
      <c r="B31" s="3" t="s">
        <v>27</v>
      </c>
      <c r="C31" s="161"/>
      <c r="D31" s="771">
        <v>10</v>
      </c>
      <c r="E31" s="3">
        <v>41</v>
      </c>
      <c r="F31" s="3">
        <v>252</v>
      </c>
      <c r="G31" s="3">
        <v>76</v>
      </c>
      <c r="H31" s="3">
        <v>379</v>
      </c>
      <c r="I31" s="161"/>
      <c r="J31" s="771">
        <v>50</v>
      </c>
      <c r="K31" s="3">
        <v>0</v>
      </c>
      <c r="L31" s="3">
        <v>0</v>
      </c>
      <c r="M31" s="3">
        <v>0</v>
      </c>
      <c r="N31" s="3">
        <v>50</v>
      </c>
      <c r="O31" s="161"/>
      <c r="P31" s="771">
        <v>10</v>
      </c>
      <c r="Q31" s="3">
        <v>68</v>
      </c>
      <c r="R31" s="3">
        <v>720</v>
      </c>
      <c r="S31" s="3">
        <v>222</v>
      </c>
      <c r="T31" s="3">
        <v>1006</v>
      </c>
      <c r="V31" s="771">
        <v>78</v>
      </c>
      <c r="W31" s="3">
        <v>1</v>
      </c>
      <c r="X31" s="3">
        <v>0</v>
      </c>
      <c r="Y31" s="3">
        <v>0</v>
      </c>
      <c r="Z31" s="3">
        <v>79</v>
      </c>
      <c r="AA31" s="161"/>
      <c r="AB31" s="771">
        <v>12</v>
      </c>
      <c r="AC31" s="3">
        <v>67</v>
      </c>
      <c r="AD31" s="3">
        <v>709</v>
      </c>
      <c r="AE31" s="3">
        <v>181</v>
      </c>
      <c r="AF31" s="3">
        <v>955</v>
      </c>
      <c r="AH31" s="771">
        <v>61</v>
      </c>
      <c r="AI31" s="3">
        <v>1</v>
      </c>
      <c r="AJ31" s="3">
        <v>0</v>
      </c>
      <c r="AK31" s="3">
        <v>0</v>
      </c>
      <c r="AL31" s="3">
        <v>62</v>
      </c>
      <c r="AM31" s="161"/>
      <c r="AN31" s="771">
        <v>10</v>
      </c>
      <c r="AO31" s="3">
        <v>20</v>
      </c>
      <c r="AP31" s="3">
        <v>77</v>
      </c>
      <c r="AQ31" s="3">
        <v>11</v>
      </c>
      <c r="AR31" s="3">
        <v>116</v>
      </c>
      <c r="AT31" s="771">
        <v>13</v>
      </c>
      <c r="AU31" s="3">
        <v>0</v>
      </c>
      <c r="AV31" s="3">
        <v>0</v>
      </c>
      <c r="AW31" s="3">
        <v>0</v>
      </c>
      <c r="AX31" s="3">
        <v>13</v>
      </c>
      <c r="AY31" s="161"/>
      <c r="AZ31" s="771">
        <v>1</v>
      </c>
      <c r="BA31" s="3">
        <v>6</v>
      </c>
      <c r="BB31" s="3">
        <v>20</v>
      </c>
      <c r="BC31" s="3">
        <v>0</v>
      </c>
      <c r="BD31" s="3">
        <v>26</v>
      </c>
      <c r="BE31" s="161"/>
      <c r="BF31" s="771">
        <v>6</v>
      </c>
      <c r="BG31" s="3"/>
      <c r="BH31" s="3"/>
      <c r="BI31" s="3"/>
      <c r="BJ31" s="3">
        <v>6</v>
      </c>
      <c r="BK31" s="161"/>
      <c r="BL31" s="771">
        <v>6</v>
      </c>
      <c r="BM31" s="3">
        <v>19</v>
      </c>
      <c r="BN31" s="3">
        <v>59</v>
      </c>
      <c r="BO31" s="3">
        <v>1</v>
      </c>
      <c r="BP31" s="3">
        <v>84</v>
      </c>
      <c r="BR31" s="771">
        <v>0</v>
      </c>
      <c r="BS31" s="3">
        <v>2</v>
      </c>
      <c r="BT31" s="3">
        <v>0</v>
      </c>
      <c r="BU31" s="3">
        <v>0</v>
      </c>
      <c r="BV31" s="3">
        <v>2</v>
      </c>
      <c r="BW31" s="161"/>
      <c r="BX31" s="771"/>
      <c r="BY31" s="3"/>
      <c r="BZ31" s="3"/>
      <c r="CA31" s="3"/>
      <c r="CB31" s="3"/>
      <c r="CC31" s="161"/>
      <c r="CD31" s="771"/>
      <c r="CE31" s="3"/>
      <c r="CF31" s="3"/>
      <c r="CG31" s="3"/>
      <c r="CH31" s="3"/>
      <c r="CI31" s="161"/>
      <c r="CJ31" s="771"/>
      <c r="CK31" s="3"/>
      <c r="CL31" s="3"/>
      <c r="CM31" s="3"/>
      <c r="CN31" s="3"/>
      <c r="CO31" s="161"/>
      <c r="CP31" s="771"/>
      <c r="CQ31" s="3"/>
      <c r="CR31" s="3"/>
      <c r="CS31" s="3"/>
      <c r="CT31" s="3"/>
      <c r="CU31" s="161"/>
      <c r="CV31" s="771">
        <v>25</v>
      </c>
      <c r="CW31" s="3">
        <v>0</v>
      </c>
      <c r="CX31" s="3">
        <v>0</v>
      </c>
      <c r="CY31" s="3">
        <v>0</v>
      </c>
      <c r="CZ31" s="3">
        <v>25</v>
      </c>
      <c r="DB31" s="771">
        <v>3</v>
      </c>
      <c r="DC31" s="3"/>
      <c r="DD31" s="3"/>
      <c r="DE31" s="3"/>
      <c r="DF31" s="3">
        <v>3</v>
      </c>
      <c r="DH31" s="771"/>
      <c r="DI31" s="3"/>
      <c r="DJ31" s="3"/>
      <c r="DK31" s="3"/>
      <c r="DL31" s="3"/>
      <c r="DN31" s="771"/>
      <c r="DO31" s="3"/>
      <c r="DP31" s="3"/>
      <c r="DQ31" s="3"/>
      <c r="DR31" s="3"/>
      <c r="DT31" s="771"/>
      <c r="DU31" s="3"/>
      <c r="DV31" s="3">
        <v>1</v>
      </c>
      <c r="DW31" s="3">
        <v>2</v>
      </c>
      <c r="DX31" s="3">
        <v>3</v>
      </c>
      <c r="DZ31" s="771"/>
      <c r="EA31" s="3"/>
      <c r="EB31" s="3"/>
      <c r="EC31" s="3"/>
      <c r="ED31" s="3"/>
    </row>
    <row r="32" spans="1:134">
      <c r="A32" s="3" t="s">
        <v>233</v>
      </c>
      <c r="B32" s="3" t="s">
        <v>108</v>
      </c>
      <c r="C32" s="161"/>
      <c r="D32" s="771">
        <v>7</v>
      </c>
      <c r="E32" s="3">
        <v>103</v>
      </c>
      <c r="F32" s="3">
        <v>277</v>
      </c>
      <c r="G32" s="3">
        <v>55</v>
      </c>
      <c r="H32" s="3">
        <v>442</v>
      </c>
      <c r="I32" s="161"/>
      <c r="J32" s="771">
        <v>124</v>
      </c>
      <c r="K32" s="3">
        <v>0</v>
      </c>
      <c r="L32" s="3">
        <v>0</v>
      </c>
      <c r="M32" s="3">
        <v>0</v>
      </c>
      <c r="N32" s="3">
        <v>124</v>
      </c>
      <c r="O32" s="161"/>
      <c r="P32" s="771">
        <v>11</v>
      </c>
      <c r="Q32" s="3">
        <v>110</v>
      </c>
      <c r="R32" s="3">
        <v>555</v>
      </c>
      <c r="S32" s="3">
        <v>120</v>
      </c>
      <c r="T32" s="3">
        <v>788</v>
      </c>
      <c r="V32" s="771">
        <v>92</v>
      </c>
      <c r="W32" s="3">
        <v>1</v>
      </c>
      <c r="X32" s="3">
        <v>0</v>
      </c>
      <c r="Y32" s="3">
        <v>0</v>
      </c>
      <c r="Z32" s="3">
        <v>93</v>
      </c>
      <c r="AA32" s="161"/>
      <c r="AB32" s="771">
        <v>8</v>
      </c>
      <c r="AC32" s="3">
        <v>91</v>
      </c>
      <c r="AD32" s="3">
        <v>670</v>
      </c>
      <c r="AE32" s="3">
        <v>128</v>
      </c>
      <c r="AF32" s="3">
        <v>887</v>
      </c>
      <c r="AH32" s="771">
        <v>48</v>
      </c>
      <c r="AI32" s="3">
        <v>0</v>
      </c>
      <c r="AJ32" s="3">
        <v>0</v>
      </c>
      <c r="AK32" s="3">
        <v>0</v>
      </c>
      <c r="AL32" s="3">
        <v>48</v>
      </c>
      <c r="AM32" s="161"/>
      <c r="AN32" s="771">
        <v>8</v>
      </c>
      <c r="AO32" s="3">
        <v>54</v>
      </c>
      <c r="AP32" s="3">
        <v>91</v>
      </c>
      <c r="AQ32" s="3">
        <v>15</v>
      </c>
      <c r="AR32" s="3">
        <v>168</v>
      </c>
      <c r="AT32" s="771">
        <v>1</v>
      </c>
      <c r="AU32" s="3">
        <v>0</v>
      </c>
      <c r="AV32" s="3">
        <v>0</v>
      </c>
      <c r="AW32" s="3">
        <v>0</v>
      </c>
      <c r="AX32" s="3">
        <v>1</v>
      </c>
      <c r="AY32" s="161"/>
      <c r="AZ32" s="771">
        <v>14</v>
      </c>
      <c r="BA32" s="3">
        <v>44</v>
      </c>
      <c r="BB32" s="3">
        <v>89</v>
      </c>
      <c r="BC32" s="3">
        <v>9</v>
      </c>
      <c r="BD32" s="3">
        <v>155</v>
      </c>
      <c r="BE32" s="161"/>
      <c r="BF32" s="771">
        <v>29</v>
      </c>
      <c r="BG32" s="3"/>
      <c r="BH32" s="3"/>
      <c r="BI32" s="3"/>
      <c r="BJ32" s="3">
        <v>29</v>
      </c>
      <c r="BK32" s="161"/>
      <c r="BL32" s="771">
        <v>16</v>
      </c>
      <c r="BM32" s="3">
        <v>39</v>
      </c>
      <c r="BN32" s="3">
        <v>51</v>
      </c>
      <c r="BO32" s="3">
        <v>0</v>
      </c>
      <c r="BP32" s="3">
        <v>105</v>
      </c>
      <c r="BR32" s="771">
        <v>4</v>
      </c>
      <c r="BS32" s="3">
        <v>17</v>
      </c>
      <c r="BT32" s="3">
        <v>21</v>
      </c>
      <c r="BU32" s="3">
        <v>1</v>
      </c>
      <c r="BV32" s="3">
        <v>40</v>
      </c>
      <c r="BW32" s="161"/>
      <c r="BX32" s="771">
        <v>3</v>
      </c>
      <c r="BY32" s="3">
        <v>0</v>
      </c>
      <c r="BZ32" s="3">
        <v>7</v>
      </c>
      <c r="CA32" s="3">
        <v>0</v>
      </c>
      <c r="CB32" s="3">
        <v>10</v>
      </c>
      <c r="CC32" s="161"/>
      <c r="CD32" s="771"/>
      <c r="CE32" s="3">
        <v>2</v>
      </c>
      <c r="CF32" s="3">
        <v>6</v>
      </c>
      <c r="CG32" s="3"/>
      <c r="CH32" s="3">
        <v>8</v>
      </c>
      <c r="CI32" s="161"/>
      <c r="CJ32" s="767"/>
      <c r="CK32" s="126"/>
      <c r="CL32" s="126"/>
      <c r="CM32" s="126"/>
      <c r="CN32" s="126"/>
      <c r="CO32" s="161"/>
      <c r="CP32" s="771">
        <v>4</v>
      </c>
      <c r="CQ32" s="3"/>
      <c r="CR32" s="3"/>
      <c r="CS32" s="3"/>
      <c r="CT32" s="3">
        <v>4</v>
      </c>
      <c r="CU32" s="161"/>
      <c r="CV32" s="771">
        <v>31</v>
      </c>
      <c r="CW32" s="3">
        <v>0</v>
      </c>
      <c r="CX32" s="3">
        <v>0</v>
      </c>
      <c r="CY32" s="3">
        <v>0</v>
      </c>
      <c r="CZ32" s="3">
        <v>31</v>
      </c>
      <c r="DB32" s="771">
        <v>9</v>
      </c>
      <c r="DC32" s="3"/>
      <c r="DD32" s="3"/>
      <c r="DE32" s="3"/>
      <c r="DF32" s="3">
        <v>9</v>
      </c>
      <c r="DH32" s="771"/>
      <c r="DI32" s="3"/>
      <c r="DJ32" s="3"/>
      <c r="DK32" s="3">
        <v>1</v>
      </c>
      <c r="DL32" s="3">
        <v>1</v>
      </c>
      <c r="DN32" s="771"/>
      <c r="DO32" s="3"/>
      <c r="DP32" s="3">
        <v>1</v>
      </c>
      <c r="DQ32" s="3">
        <v>1</v>
      </c>
      <c r="DR32" s="3">
        <v>2</v>
      </c>
      <c r="DT32" s="771"/>
      <c r="DU32" s="3"/>
      <c r="DV32" s="3">
        <v>6</v>
      </c>
      <c r="DW32" s="3">
        <v>6</v>
      </c>
      <c r="DX32" s="3">
        <v>12</v>
      </c>
      <c r="DZ32" s="767"/>
      <c r="EA32" s="126"/>
      <c r="EB32" s="126"/>
      <c r="EC32" s="126"/>
      <c r="ED32" s="126"/>
    </row>
    <row r="33" spans="2:134">
      <c r="B33" s="129" t="s">
        <v>329</v>
      </c>
      <c r="C33" s="160"/>
      <c r="D33" s="771">
        <v>428</v>
      </c>
      <c r="E33" s="3">
        <v>1735</v>
      </c>
      <c r="F33" s="3">
        <v>8223</v>
      </c>
      <c r="G33" s="3">
        <v>1999</v>
      </c>
      <c r="H33" s="3">
        <v>12377</v>
      </c>
      <c r="I33" s="160"/>
      <c r="J33" s="771">
        <v>1895</v>
      </c>
      <c r="K33" s="3">
        <v>0</v>
      </c>
      <c r="L33" s="3">
        <v>0</v>
      </c>
      <c r="M33" s="3">
        <v>0</v>
      </c>
      <c r="N33" s="3">
        <v>1895</v>
      </c>
      <c r="O33" s="161"/>
      <c r="P33" s="771">
        <v>389</v>
      </c>
      <c r="Q33" s="3">
        <v>3029</v>
      </c>
      <c r="R33" s="3">
        <v>28312</v>
      </c>
      <c r="S33" s="3">
        <v>5997</v>
      </c>
      <c r="T33" s="3">
        <v>37404</v>
      </c>
      <c r="V33" s="771">
        <v>2767</v>
      </c>
      <c r="W33" s="3">
        <v>37</v>
      </c>
      <c r="X33" s="3">
        <v>0</v>
      </c>
      <c r="Y33" s="3">
        <v>0</v>
      </c>
      <c r="Z33" s="3">
        <v>2800</v>
      </c>
      <c r="AA33" s="160"/>
      <c r="AB33" s="771">
        <v>371</v>
      </c>
      <c r="AC33" s="3">
        <v>3175</v>
      </c>
      <c r="AD33" s="3">
        <v>35324</v>
      </c>
      <c r="AE33" s="3">
        <v>7798</v>
      </c>
      <c r="AF33" s="3">
        <v>46130</v>
      </c>
      <c r="AH33" s="771">
        <v>1194</v>
      </c>
      <c r="AI33" s="3">
        <v>12</v>
      </c>
      <c r="AJ33" s="3">
        <v>0</v>
      </c>
      <c r="AK33" s="3">
        <v>0</v>
      </c>
      <c r="AL33" s="3">
        <v>1206</v>
      </c>
      <c r="AM33" s="160"/>
      <c r="AN33" s="771">
        <v>336</v>
      </c>
      <c r="AO33" s="3">
        <v>1234</v>
      </c>
      <c r="AP33" s="3">
        <v>4380</v>
      </c>
      <c r="AQ33" s="3">
        <v>941</v>
      </c>
      <c r="AR33" s="3">
        <v>6873</v>
      </c>
      <c r="AT33" s="771">
        <v>971</v>
      </c>
      <c r="AU33" s="3">
        <v>1</v>
      </c>
      <c r="AV33" s="3">
        <v>0</v>
      </c>
      <c r="AW33" s="3">
        <v>0</v>
      </c>
      <c r="AX33" s="3">
        <v>972</v>
      </c>
      <c r="AY33" s="160"/>
      <c r="AZ33" s="771">
        <v>508</v>
      </c>
      <c r="BA33" s="3">
        <v>1346</v>
      </c>
      <c r="BB33" s="3">
        <v>5141</v>
      </c>
      <c r="BC33" s="3">
        <v>580</v>
      </c>
      <c r="BD33" s="3">
        <v>7512</v>
      </c>
      <c r="BE33" s="160"/>
      <c r="BF33" s="771">
        <v>1374</v>
      </c>
      <c r="BG33" s="3">
        <v>7</v>
      </c>
      <c r="BH33" s="3">
        <v>0</v>
      </c>
      <c r="BI33" s="3">
        <v>0</v>
      </c>
      <c r="BJ33" s="3">
        <v>1379</v>
      </c>
      <c r="BK33" s="161"/>
      <c r="BL33" s="771">
        <v>625</v>
      </c>
      <c r="BM33" s="3">
        <v>709</v>
      </c>
      <c r="BN33" s="3">
        <v>1647</v>
      </c>
      <c r="BO33" s="3">
        <v>49</v>
      </c>
      <c r="BP33" s="3">
        <v>2982</v>
      </c>
      <c r="BR33" s="771">
        <v>140</v>
      </c>
      <c r="BS33" s="3">
        <v>410</v>
      </c>
      <c r="BT33" s="3">
        <v>926</v>
      </c>
      <c r="BU33" s="3">
        <v>25</v>
      </c>
      <c r="BV33" s="3">
        <v>1475</v>
      </c>
      <c r="BW33" s="161"/>
      <c r="BX33" s="771">
        <v>152</v>
      </c>
      <c r="BY33" s="3">
        <v>17</v>
      </c>
      <c r="BZ33" s="3">
        <v>222</v>
      </c>
      <c r="CA33" s="3">
        <v>3</v>
      </c>
      <c r="CB33" s="3">
        <v>394</v>
      </c>
      <c r="CC33" s="161"/>
      <c r="CD33" s="771">
        <v>0</v>
      </c>
      <c r="CE33" s="3">
        <v>25</v>
      </c>
      <c r="CF33" s="3">
        <v>67</v>
      </c>
      <c r="CG33" s="3">
        <v>0</v>
      </c>
      <c r="CH33" s="3">
        <v>92</v>
      </c>
      <c r="CI33" s="161"/>
      <c r="CJ33" s="771">
        <v>14</v>
      </c>
      <c r="CK33" s="3">
        <v>1</v>
      </c>
      <c r="CL33" s="3">
        <v>2</v>
      </c>
      <c r="CM33" s="3">
        <v>0</v>
      </c>
      <c r="CN33" s="3">
        <v>16</v>
      </c>
      <c r="CO33" s="161"/>
      <c r="CP33" s="771">
        <v>128</v>
      </c>
      <c r="CQ33" s="3">
        <v>6</v>
      </c>
      <c r="CR33" s="3">
        <v>1</v>
      </c>
      <c r="CS33" s="3">
        <v>0</v>
      </c>
      <c r="CT33" s="3">
        <v>135</v>
      </c>
      <c r="CU33" s="161"/>
      <c r="CV33" s="771">
        <v>651</v>
      </c>
      <c r="CW33" s="3">
        <v>7</v>
      </c>
      <c r="CX33" s="3">
        <v>2</v>
      </c>
      <c r="CY33" s="3">
        <v>0</v>
      </c>
      <c r="CZ33" s="3">
        <v>660</v>
      </c>
      <c r="DB33" s="771">
        <v>167</v>
      </c>
      <c r="DC33" s="3">
        <v>6</v>
      </c>
      <c r="DD33" s="3">
        <v>2</v>
      </c>
      <c r="DE33" s="3">
        <v>0</v>
      </c>
      <c r="DF33" s="3">
        <v>174</v>
      </c>
      <c r="DH33" s="771">
        <v>0</v>
      </c>
      <c r="DI33" s="3">
        <v>11</v>
      </c>
      <c r="DJ33" s="3">
        <v>59</v>
      </c>
      <c r="DK33" s="3">
        <v>70</v>
      </c>
      <c r="DL33" s="3">
        <v>137</v>
      </c>
      <c r="DN33" s="771">
        <v>1</v>
      </c>
      <c r="DO33" s="3">
        <v>9</v>
      </c>
      <c r="DP33" s="3">
        <v>92</v>
      </c>
      <c r="DQ33" s="3">
        <v>125</v>
      </c>
      <c r="DR33" s="3">
        <v>225</v>
      </c>
      <c r="DT33" s="771">
        <v>4</v>
      </c>
      <c r="DU33" s="3">
        <v>15</v>
      </c>
      <c r="DV33" s="3">
        <v>210</v>
      </c>
      <c r="DW33" s="3">
        <v>287</v>
      </c>
      <c r="DX33" s="3">
        <v>515</v>
      </c>
      <c r="DZ33" s="771">
        <v>0</v>
      </c>
      <c r="EA33" s="3">
        <v>0</v>
      </c>
      <c r="EB33" s="3">
        <v>16</v>
      </c>
      <c r="EC33" s="3">
        <v>16</v>
      </c>
      <c r="ED33" s="3">
        <v>32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T34"/>
  <sheetViews>
    <sheetView workbookViewId="0">
      <pane xSplit="2" ySplit="6" topLeftCell="CG17" activePane="bottomRight" state="frozen"/>
      <selection pane="topRight" activeCell="C1" sqref="C1"/>
      <selection pane="bottomLeft" activeCell="A2" sqref="A2"/>
      <selection pane="bottomRight" activeCell="CP6" sqref="CP6:CP34"/>
    </sheetView>
  </sheetViews>
  <sheetFormatPr defaultRowHeight="15"/>
  <cols>
    <col min="1" max="1" width="9.140625" style="6"/>
    <col min="2" max="2" width="22.42578125" style="6" customWidth="1"/>
    <col min="3" max="3" width="7.5703125" style="6" customWidth="1"/>
    <col min="4" max="16384" width="9.140625" style="6"/>
  </cols>
  <sheetData>
    <row r="1" spans="1:98">
      <c r="B1" s="39" t="s">
        <v>261</v>
      </c>
    </row>
    <row r="2" spans="1:98">
      <c r="B2" s="6" t="s">
        <v>410</v>
      </c>
    </row>
    <row r="4" spans="1:98">
      <c r="D4" s="11" t="s">
        <v>411</v>
      </c>
      <c r="J4" s="40" t="s">
        <v>412</v>
      </c>
      <c r="P4" s="40" t="s">
        <v>413</v>
      </c>
      <c r="V4" s="40" t="s">
        <v>414</v>
      </c>
      <c r="AB4" s="40" t="s">
        <v>415</v>
      </c>
      <c r="AH4" s="40" t="s">
        <v>416</v>
      </c>
      <c r="AN4" s="40" t="s">
        <v>417</v>
      </c>
      <c r="AT4" s="40" t="s">
        <v>418</v>
      </c>
      <c r="AZ4" s="40" t="s">
        <v>419</v>
      </c>
      <c r="BF4" s="11" t="s">
        <v>420</v>
      </c>
      <c r="BL4" s="11" t="s">
        <v>421</v>
      </c>
      <c r="BR4" s="11" t="s">
        <v>422</v>
      </c>
      <c r="BX4" s="11" t="s">
        <v>423</v>
      </c>
      <c r="CD4" s="11" t="s">
        <v>424</v>
      </c>
      <c r="CJ4" s="11" t="s">
        <v>425</v>
      </c>
      <c r="CP4" s="11" t="s">
        <v>426</v>
      </c>
    </row>
    <row r="6" spans="1:98" s="17" customFormat="1">
      <c r="D6" s="770" t="s">
        <v>427</v>
      </c>
      <c r="E6" s="10" t="s">
        <v>427</v>
      </c>
      <c r="F6" s="10" t="s">
        <v>427</v>
      </c>
      <c r="G6" s="10" t="s">
        <v>427</v>
      </c>
      <c r="H6" s="10" t="s">
        <v>427</v>
      </c>
      <c r="J6" s="770" t="s">
        <v>428</v>
      </c>
      <c r="K6" s="10" t="s">
        <v>428</v>
      </c>
      <c r="L6" s="10" t="s">
        <v>428</v>
      </c>
      <c r="M6" s="10" t="s">
        <v>428</v>
      </c>
      <c r="N6" s="10" t="s">
        <v>428</v>
      </c>
      <c r="P6" s="770" t="s">
        <v>429</v>
      </c>
      <c r="Q6" s="10" t="s">
        <v>429</v>
      </c>
      <c r="R6" s="10" t="s">
        <v>429</v>
      </c>
      <c r="S6" s="10" t="s">
        <v>429</v>
      </c>
      <c r="T6" s="10" t="s">
        <v>429</v>
      </c>
      <c r="V6" s="770" t="s">
        <v>430</v>
      </c>
      <c r="W6" s="10" t="s">
        <v>430</v>
      </c>
      <c r="X6" s="10" t="s">
        <v>430</v>
      </c>
      <c r="Y6" s="10" t="s">
        <v>430</v>
      </c>
      <c r="Z6" s="10" t="s">
        <v>430</v>
      </c>
      <c r="AB6" s="770" t="s">
        <v>431</v>
      </c>
      <c r="AC6" s="211" t="s">
        <v>431</v>
      </c>
      <c r="AD6" s="211" t="s">
        <v>431</v>
      </c>
      <c r="AE6" s="211" t="s">
        <v>431</v>
      </c>
      <c r="AF6" s="211" t="s">
        <v>431</v>
      </c>
      <c r="AH6" s="770" t="s">
        <v>432</v>
      </c>
      <c r="AI6" s="10" t="s">
        <v>432</v>
      </c>
      <c r="AJ6" s="10" t="s">
        <v>432</v>
      </c>
      <c r="AK6" s="10" t="s">
        <v>432</v>
      </c>
      <c r="AL6" s="10" t="s">
        <v>432</v>
      </c>
      <c r="AN6" s="770" t="s">
        <v>400</v>
      </c>
      <c r="AO6" s="10" t="s">
        <v>400</v>
      </c>
      <c r="AP6" s="10" t="s">
        <v>400</v>
      </c>
      <c r="AQ6" s="10" t="s">
        <v>400</v>
      </c>
      <c r="AR6" s="10" t="s">
        <v>400</v>
      </c>
      <c r="AT6" s="770" t="s">
        <v>401</v>
      </c>
      <c r="AU6" s="211" t="s">
        <v>401</v>
      </c>
      <c r="AV6" s="211" t="s">
        <v>401</v>
      </c>
      <c r="AW6" s="211" t="s">
        <v>401</v>
      </c>
      <c r="AX6" s="211" t="s">
        <v>401</v>
      </c>
      <c r="AZ6" s="770" t="s">
        <v>402</v>
      </c>
      <c r="BA6" s="211" t="s">
        <v>402</v>
      </c>
      <c r="BB6" s="211" t="s">
        <v>402</v>
      </c>
      <c r="BC6" s="211" t="s">
        <v>402</v>
      </c>
      <c r="BD6" s="211" t="s">
        <v>402</v>
      </c>
      <c r="BF6" s="770" t="s">
        <v>403</v>
      </c>
      <c r="BG6" s="211" t="s">
        <v>403</v>
      </c>
      <c r="BH6" s="211" t="s">
        <v>403</v>
      </c>
      <c r="BI6" s="211" t="s">
        <v>403</v>
      </c>
      <c r="BJ6" s="211" t="s">
        <v>403</v>
      </c>
      <c r="BL6" s="770" t="s">
        <v>404</v>
      </c>
      <c r="BM6" s="10" t="s">
        <v>404</v>
      </c>
      <c r="BN6" s="10" t="s">
        <v>404</v>
      </c>
      <c r="BO6" s="10" t="s">
        <v>404</v>
      </c>
      <c r="BP6" s="10" t="s">
        <v>404</v>
      </c>
      <c r="BR6" s="770" t="s">
        <v>405</v>
      </c>
      <c r="BS6" s="211" t="s">
        <v>405</v>
      </c>
      <c r="BT6" s="211" t="s">
        <v>405</v>
      </c>
      <c r="BU6" s="211" t="s">
        <v>405</v>
      </c>
      <c r="BV6" s="211" t="s">
        <v>405</v>
      </c>
      <c r="BX6" s="770" t="s">
        <v>406</v>
      </c>
      <c r="BY6" s="211" t="s">
        <v>406</v>
      </c>
      <c r="BZ6" s="211" t="s">
        <v>406</v>
      </c>
      <c r="CA6" s="211" t="s">
        <v>406</v>
      </c>
      <c r="CB6" s="211" t="s">
        <v>406</v>
      </c>
      <c r="CD6" s="770" t="s">
        <v>407</v>
      </c>
      <c r="CE6" s="211" t="s">
        <v>407</v>
      </c>
      <c r="CF6" s="211" t="s">
        <v>407</v>
      </c>
      <c r="CG6" s="211" t="s">
        <v>407</v>
      </c>
      <c r="CH6" s="211" t="s">
        <v>407</v>
      </c>
      <c r="CJ6" s="770" t="s">
        <v>408</v>
      </c>
      <c r="CK6" s="211" t="s">
        <v>408</v>
      </c>
      <c r="CL6" s="211" t="s">
        <v>408</v>
      </c>
      <c r="CM6" s="211" t="s">
        <v>408</v>
      </c>
      <c r="CN6" s="211" t="s">
        <v>408</v>
      </c>
      <c r="CP6" s="770" t="s">
        <v>409</v>
      </c>
      <c r="CQ6" s="211" t="s">
        <v>409</v>
      </c>
      <c r="CR6" s="211" t="s">
        <v>409</v>
      </c>
      <c r="CS6" s="211" t="s">
        <v>409</v>
      </c>
      <c r="CT6" s="211" t="s">
        <v>409</v>
      </c>
    </row>
    <row r="7" spans="1:98" s="17" customFormat="1">
      <c r="A7" s="10" t="s">
        <v>226</v>
      </c>
      <c r="B7" s="10" t="s">
        <v>227</v>
      </c>
      <c r="C7" s="70"/>
      <c r="D7" s="770" t="s">
        <v>181</v>
      </c>
      <c r="E7" s="10" t="s">
        <v>182</v>
      </c>
      <c r="F7" s="10" t="s">
        <v>183</v>
      </c>
      <c r="G7" s="10" t="s">
        <v>184</v>
      </c>
      <c r="H7" s="10" t="s">
        <v>2</v>
      </c>
      <c r="I7" s="70"/>
      <c r="J7" s="770" t="s">
        <v>181</v>
      </c>
      <c r="K7" s="10" t="s">
        <v>182</v>
      </c>
      <c r="L7" s="10" t="s">
        <v>183</v>
      </c>
      <c r="M7" s="10" t="s">
        <v>184</v>
      </c>
      <c r="N7" s="10" t="s">
        <v>2</v>
      </c>
      <c r="O7" s="70"/>
      <c r="P7" s="770" t="s">
        <v>181</v>
      </c>
      <c r="Q7" s="10" t="s">
        <v>182</v>
      </c>
      <c r="R7" s="10" t="s">
        <v>183</v>
      </c>
      <c r="S7" s="10" t="s">
        <v>184</v>
      </c>
      <c r="T7" s="10" t="s">
        <v>2</v>
      </c>
      <c r="U7" s="70"/>
      <c r="V7" s="770" t="s">
        <v>181</v>
      </c>
      <c r="W7" s="10" t="s">
        <v>182</v>
      </c>
      <c r="X7" s="10" t="s">
        <v>183</v>
      </c>
      <c r="Y7" s="10" t="s">
        <v>184</v>
      </c>
      <c r="Z7" s="10" t="s">
        <v>2</v>
      </c>
      <c r="AA7" s="70"/>
      <c r="AB7" s="65" t="s">
        <v>181</v>
      </c>
      <c r="AC7" s="134" t="s">
        <v>182</v>
      </c>
      <c r="AD7" s="134" t="s">
        <v>183</v>
      </c>
      <c r="AE7" s="134" t="s">
        <v>184</v>
      </c>
      <c r="AF7" s="134" t="s">
        <v>2</v>
      </c>
      <c r="AG7" s="156"/>
      <c r="AH7" s="770" t="s">
        <v>181</v>
      </c>
      <c r="AI7" s="10" t="s">
        <v>182</v>
      </c>
      <c r="AJ7" s="10" t="s">
        <v>183</v>
      </c>
      <c r="AK7" s="10" t="s">
        <v>184</v>
      </c>
      <c r="AL7" s="10" t="s">
        <v>2</v>
      </c>
      <c r="AM7" s="70"/>
      <c r="AN7" s="770" t="s">
        <v>181</v>
      </c>
      <c r="AO7" s="10" t="s">
        <v>182</v>
      </c>
      <c r="AP7" s="10" t="s">
        <v>183</v>
      </c>
      <c r="AQ7" s="10" t="s">
        <v>184</v>
      </c>
      <c r="AR7" s="10" t="s">
        <v>2</v>
      </c>
      <c r="AS7" s="158"/>
      <c r="AT7" s="65" t="s">
        <v>181</v>
      </c>
      <c r="AU7" s="134" t="s">
        <v>182</v>
      </c>
      <c r="AV7" s="134" t="s">
        <v>183</v>
      </c>
      <c r="AW7" s="134" t="s">
        <v>184</v>
      </c>
      <c r="AX7" s="134" t="s">
        <v>2</v>
      </c>
      <c r="AY7" s="158"/>
      <c r="AZ7" s="65" t="s">
        <v>181</v>
      </c>
      <c r="BA7" s="134" t="s">
        <v>182</v>
      </c>
      <c r="BB7" s="134" t="s">
        <v>183</v>
      </c>
      <c r="BC7" s="134" t="s">
        <v>184</v>
      </c>
      <c r="BD7" s="134" t="s">
        <v>2</v>
      </c>
      <c r="BE7" s="158"/>
      <c r="BF7" s="65" t="s">
        <v>181</v>
      </c>
      <c r="BG7" s="134" t="s">
        <v>182</v>
      </c>
      <c r="BH7" s="134" t="s">
        <v>183</v>
      </c>
      <c r="BI7" s="134" t="s">
        <v>184</v>
      </c>
      <c r="BJ7" s="134" t="s">
        <v>2</v>
      </c>
      <c r="BK7" s="158"/>
      <c r="BL7" s="770" t="s">
        <v>181</v>
      </c>
      <c r="BM7" s="10" t="s">
        <v>182</v>
      </c>
      <c r="BN7" s="10" t="s">
        <v>183</v>
      </c>
      <c r="BO7" s="10" t="s">
        <v>184</v>
      </c>
      <c r="BP7" s="10" t="s">
        <v>2</v>
      </c>
      <c r="BR7" s="65" t="s">
        <v>181</v>
      </c>
      <c r="BS7" s="134" t="s">
        <v>182</v>
      </c>
      <c r="BT7" s="134" t="s">
        <v>183</v>
      </c>
      <c r="BU7" s="134" t="s">
        <v>184</v>
      </c>
      <c r="BV7" s="134" t="s">
        <v>2</v>
      </c>
      <c r="BX7" s="65" t="s">
        <v>181</v>
      </c>
      <c r="BY7" s="134" t="s">
        <v>182</v>
      </c>
      <c r="BZ7" s="134" t="s">
        <v>183</v>
      </c>
      <c r="CA7" s="134" t="s">
        <v>184</v>
      </c>
      <c r="CB7" s="134" t="s">
        <v>2</v>
      </c>
      <c r="CD7" s="65" t="s">
        <v>181</v>
      </c>
      <c r="CE7" s="134" t="s">
        <v>182</v>
      </c>
      <c r="CF7" s="134" t="s">
        <v>183</v>
      </c>
      <c r="CG7" s="134" t="s">
        <v>184</v>
      </c>
      <c r="CH7" s="134" t="s">
        <v>2</v>
      </c>
      <c r="CJ7" s="65" t="s">
        <v>181</v>
      </c>
      <c r="CK7" s="134" t="s">
        <v>182</v>
      </c>
      <c r="CL7" s="134" t="s">
        <v>183</v>
      </c>
      <c r="CM7" s="134" t="s">
        <v>184</v>
      </c>
      <c r="CN7" s="134" t="s">
        <v>2</v>
      </c>
      <c r="CP7" s="65" t="s">
        <v>181</v>
      </c>
      <c r="CQ7" s="134" t="s">
        <v>182</v>
      </c>
      <c r="CR7" s="134" t="s">
        <v>183</v>
      </c>
      <c r="CS7" s="134" t="s">
        <v>184</v>
      </c>
      <c r="CT7" s="134" t="s">
        <v>2</v>
      </c>
    </row>
    <row r="8" spans="1:98">
      <c r="A8" s="3" t="s">
        <v>82</v>
      </c>
      <c r="B8" s="3" t="s">
        <v>3</v>
      </c>
      <c r="C8" s="161"/>
      <c r="D8" s="771">
        <v>38</v>
      </c>
      <c r="E8" s="3">
        <v>22</v>
      </c>
      <c r="F8" s="3">
        <v>172</v>
      </c>
      <c r="G8" s="3">
        <v>51</v>
      </c>
      <c r="H8" s="3">
        <v>283</v>
      </c>
      <c r="I8" s="161"/>
      <c r="J8" s="771">
        <v>15</v>
      </c>
      <c r="K8" s="3">
        <v>37</v>
      </c>
      <c r="L8" s="3">
        <v>378</v>
      </c>
      <c r="M8" s="3">
        <v>104</v>
      </c>
      <c r="N8" s="3">
        <v>531</v>
      </c>
      <c r="O8" s="161"/>
      <c r="P8" s="771">
        <v>9</v>
      </c>
      <c r="Q8" s="3">
        <v>33</v>
      </c>
      <c r="R8" s="3">
        <v>391</v>
      </c>
      <c r="S8" s="3">
        <v>96</v>
      </c>
      <c r="T8" s="3">
        <v>521</v>
      </c>
      <c r="U8" s="161"/>
      <c r="V8" s="771">
        <v>15</v>
      </c>
      <c r="W8" s="3">
        <v>18</v>
      </c>
      <c r="X8" s="3">
        <v>73</v>
      </c>
      <c r="Y8" s="3">
        <v>20</v>
      </c>
      <c r="Z8" s="3">
        <v>126</v>
      </c>
      <c r="AA8" s="161"/>
      <c r="AB8" s="771">
        <v>8</v>
      </c>
      <c r="AC8" s="3">
        <v>25</v>
      </c>
      <c r="AD8" s="3">
        <v>99</v>
      </c>
      <c r="AE8" s="3">
        <v>27</v>
      </c>
      <c r="AF8" s="3">
        <v>156</v>
      </c>
      <c r="AG8" s="161"/>
      <c r="AH8" s="771">
        <v>5</v>
      </c>
      <c r="AI8" s="3">
        <v>7</v>
      </c>
      <c r="AJ8" s="3">
        <v>21</v>
      </c>
      <c r="AK8" s="3">
        <v>3</v>
      </c>
      <c r="AL8" s="3">
        <v>36</v>
      </c>
      <c r="AM8" s="161"/>
      <c r="AN8" s="771">
        <v>2</v>
      </c>
      <c r="AO8" s="3">
        <v>0</v>
      </c>
      <c r="AP8" s="3">
        <v>3</v>
      </c>
      <c r="AQ8" s="3">
        <v>0</v>
      </c>
      <c r="AR8" s="3">
        <v>5</v>
      </c>
      <c r="AS8" s="161"/>
      <c r="AT8" s="771"/>
      <c r="AU8" s="3"/>
      <c r="AV8" s="3"/>
      <c r="AW8" s="3"/>
      <c r="AX8" s="3"/>
      <c r="AY8" s="161"/>
      <c r="AZ8" s="767"/>
      <c r="BA8" s="126"/>
      <c r="BB8" s="126"/>
      <c r="BC8" s="126"/>
      <c r="BD8" s="126"/>
      <c r="BE8" s="161"/>
      <c r="BF8" s="771">
        <v>1</v>
      </c>
      <c r="BG8" s="3"/>
      <c r="BH8" s="3"/>
      <c r="BI8" s="3"/>
      <c r="BJ8" s="3">
        <v>1</v>
      </c>
      <c r="BK8" s="161"/>
      <c r="BL8" s="771">
        <v>2</v>
      </c>
      <c r="BM8" s="3">
        <v>0</v>
      </c>
      <c r="BN8" s="3">
        <v>0</v>
      </c>
      <c r="BO8" s="3">
        <v>0</v>
      </c>
      <c r="BP8" s="3">
        <v>2</v>
      </c>
      <c r="BR8" s="771"/>
      <c r="BS8" s="3"/>
      <c r="BT8" s="3"/>
      <c r="BU8" s="3"/>
      <c r="BV8" s="3"/>
      <c r="BX8" s="771"/>
      <c r="BY8" s="3"/>
      <c r="BZ8" s="3"/>
      <c r="CA8" s="3"/>
      <c r="CB8" s="3"/>
      <c r="CD8" s="771"/>
      <c r="CE8" s="3"/>
      <c r="CF8" s="3"/>
      <c r="CG8" s="3"/>
      <c r="CH8" s="3"/>
      <c r="CJ8" s="771"/>
      <c r="CK8" s="3">
        <v>1</v>
      </c>
      <c r="CL8" s="3">
        <v>8</v>
      </c>
      <c r="CM8" s="3">
        <v>15</v>
      </c>
      <c r="CN8" s="3">
        <v>24</v>
      </c>
      <c r="CP8" s="767"/>
      <c r="CQ8" s="126"/>
      <c r="CR8" s="126"/>
      <c r="CS8" s="126"/>
      <c r="CT8" s="126"/>
    </row>
    <row r="9" spans="1:98">
      <c r="A9" s="3" t="s">
        <v>4</v>
      </c>
      <c r="B9" s="3" t="s">
        <v>88</v>
      </c>
      <c r="C9" s="161"/>
      <c r="D9" s="771">
        <v>60</v>
      </c>
      <c r="E9" s="3">
        <v>49</v>
      </c>
      <c r="F9" s="3">
        <v>178</v>
      </c>
      <c r="G9" s="3">
        <v>34</v>
      </c>
      <c r="H9" s="3">
        <v>321</v>
      </c>
      <c r="I9" s="161"/>
      <c r="J9" s="771">
        <v>96</v>
      </c>
      <c r="K9" s="3">
        <v>58</v>
      </c>
      <c r="L9" s="3">
        <v>466</v>
      </c>
      <c r="M9" s="3">
        <v>76</v>
      </c>
      <c r="N9" s="3">
        <v>694</v>
      </c>
      <c r="O9" s="161"/>
      <c r="P9" s="771">
        <v>69</v>
      </c>
      <c r="Q9" s="3">
        <v>124</v>
      </c>
      <c r="R9" s="3">
        <v>1210</v>
      </c>
      <c r="S9" s="3">
        <v>270</v>
      </c>
      <c r="T9" s="3">
        <v>1646</v>
      </c>
      <c r="U9" s="161"/>
      <c r="V9" s="771">
        <v>14</v>
      </c>
      <c r="W9" s="3">
        <v>26</v>
      </c>
      <c r="X9" s="3">
        <v>64</v>
      </c>
      <c r="Y9" s="3">
        <v>12</v>
      </c>
      <c r="Z9" s="3">
        <v>116</v>
      </c>
      <c r="AA9" s="161"/>
      <c r="AB9" s="771">
        <v>39</v>
      </c>
      <c r="AC9" s="3">
        <v>53</v>
      </c>
      <c r="AD9" s="3">
        <v>128</v>
      </c>
      <c r="AE9" s="3">
        <v>10</v>
      </c>
      <c r="AF9" s="3">
        <v>228</v>
      </c>
      <c r="AG9" s="161"/>
      <c r="AH9" s="771">
        <v>6</v>
      </c>
      <c r="AI9" s="3">
        <v>19</v>
      </c>
      <c r="AJ9" s="3">
        <v>22</v>
      </c>
      <c r="AK9" s="3">
        <v>0</v>
      </c>
      <c r="AL9" s="3">
        <v>46</v>
      </c>
      <c r="AM9" s="161"/>
      <c r="AN9" s="771">
        <v>0</v>
      </c>
      <c r="AO9" s="3">
        <v>0</v>
      </c>
      <c r="AP9" s="3">
        <v>2</v>
      </c>
      <c r="AQ9" s="3">
        <v>0</v>
      </c>
      <c r="AR9" s="3">
        <v>2</v>
      </c>
      <c r="AS9" s="161"/>
      <c r="AT9" s="771"/>
      <c r="AU9" s="3"/>
      <c r="AV9" s="3">
        <v>2</v>
      </c>
      <c r="AW9" s="3"/>
      <c r="AX9" s="3">
        <v>2</v>
      </c>
      <c r="AY9" s="161"/>
      <c r="AZ9" s="771">
        <v>13</v>
      </c>
      <c r="BA9" s="3">
        <v>1</v>
      </c>
      <c r="BB9" s="3"/>
      <c r="BC9" s="3"/>
      <c r="BD9" s="3">
        <v>13</v>
      </c>
      <c r="BE9" s="161"/>
      <c r="BF9" s="771"/>
      <c r="BG9" s="3"/>
      <c r="BH9" s="3"/>
      <c r="BI9" s="3"/>
      <c r="BJ9" s="3"/>
      <c r="BK9" s="161"/>
      <c r="BL9" s="771">
        <v>13</v>
      </c>
      <c r="BM9" s="3">
        <v>0</v>
      </c>
      <c r="BN9" s="3">
        <v>0</v>
      </c>
      <c r="BO9" s="3">
        <v>0</v>
      </c>
      <c r="BP9" s="3">
        <v>13</v>
      </c>
      <c r="BR9" s="771">
        <v>3</v>
      </c>
      <c r="BS9" s="3"/>
      <c r="BT9" s="3"/>
      <c r="BU9" s="3"/>
      <c r="BV9" s="3">
        <v>3</v>
      </c>
      <c r="BX9" s="771"/>
      <c r="BY9" s="3">
        <v>1</v>
      </c>
      <c r="BZ9" s="3">
        <v>6</v>
      </c>
      <c r="CA9" s="3">
        <v>13</v>
      </c>
      <c r="CB9" s="3">
        <v>20</v>
      </c>
      <c r="CD9" s="771">
        <v>1</v>
      </c>
      <c r="CE9" s="3">
        <v>2</v>
      </c>
      <c r="CF9" s="3">
        <v>23</v>
      </c>
      <c r="CG9" s="3">
        <v>78</v>
      </c>
      <c r="CH9" s="3">
        <v>104</v>
      </c>
      <c r="CJ9" s="771"/>
      <c r="CK9" s="3"/>
      <c r="CL9" s="3"/>
      <c r="CM9" s="3"/>
      <c r="CN9" s="3"/>
      <c r="CP9" s="767"/>
      <c r="CQ9" s="126"/>
      <c r="CR9" s="126"/>
      <c r="CS9" s="126"/>
      <c r="CT9" s="126"/>
    </row>
    <row r="10" spans="1:98">
      <c r="A10" s="3" t="s">
        <v>5</v>
      </c>
      <c r="B10" s="3" t="s">
        <v>89</v>
      </c>
      <c r="C10" s="161"/>
      <c r="D10" s="771">
        <v>63</v>
      </c>
      <c r="E10" s="3">
        <v>37</v>
      </c>
      <c r="F10" s="3">
        <v>242</v>
      </c>
      <c r="G10" s="3">
        <v>27</v>
      </c>
      <c r="H10" s="3">
        <v>369</v>
      </c>
      <c r="I10" s="161"/>
      <c r="J10" s="771">
        <v>102</v>
      </c>
      <c r="K10" s="3">
        <v>93</v>
      </c>
      <c r="L10" s="3">
        <v>1008</v>
      </c>
      <c r="M10" s="3">
        <v>245</v>
      </c>
      <c r="N10" s="3">
        <v>1430</v>
      </c>
      <c r="O10" s="161"/>
      <c r="P10" s="771">
        <v>45</v>
      </c>
      <c r="Q10" s="3">
        <v>15</v>
      </c>
      <c r="R10" s="3">
        <v>366</v>
      </c>
      <c r="S10" s="3">
        <v>27</v>
      </c>
      <c r="T10" s="3">
        <v>453</v>
      </c>
      <c r="U10" s="161"/>
      <c r="V10" s="771">
        <v>18</v>
      </c>
      <c r="W10" s="3">
        <v>35</v>
      </c>
      <c r="X10" s="3">
        <v>107</v>
      </c>
      <c r="Y10" s="3">
        <v>43</v>
      </c>
      <c r="Z10" s="3">
        <v>203</v>
      </c>
      <c r="AA10" s="161"/>
      <c r="AB10" s="771">
        <v>18</v>
      </c>
      <c r="AC10" s="3">
        <v>19</v>
      </c>
      <c r="AD10" s="3">
        <v>83</v>
      </c>
      <c r="AE10" s="3">
        <v>23</v>
      </c>
      <c r="AF10" s="3">
        <v>141</v>
      </c>
      <c r="AG10" s="161"/>
      <c r="AH10" s="771">
        <v>11</v>
      </c>
      <c r="AI10" s="3">
        <v>51</v>
      </c>
      <c r="AJ10" s="3">
        <v>93</v>
      </c>
      <c r="AK10" s="3">
        <v>5</v>
      </c>
      <c r="AL10" s="3">
        <v>155</v>
      </c>
      <c r="AM10" s="161"/>
      <c r="AN10" s="771">
        <v>2</v>
      </c>
      <c r="AO10" s="3">
        <v>0</v>
      </c>
      <c r="AP10" s="3">
        <v>4</v>
      </c>
      <c r="AQ10" s="3">
        <v>1</v>
      </c>
      <c r="AR10" s="3">
        <v>7</v>
      </c>
      <c r="AS10" s="161"/>
      <c r="AT10" s="771"/>
      <c r="AU10" s="3">
        <v>1</v>
      </c>
      <c r="AV10" s="3"/>
      <c r="AW10" s="3"/>
      <c r="AX10" s="3">
        <v>1</v>
      </c>
      <c r="AY10" s="161"/>
      <c r="AZ10" s="771"/>
      <c r="BA10" s="3"/>
      <c r="BB10" s="3">
        <v>1</v>
      </c>
      <c r="BC10" s="3"/>
      <c r="BD10" s="3">
        <v>1</v>
      </c>
      <c r="BE10" s="161"/>
      <c r="BF10" s="771"/>
      <c r="BG10" s="3"/>
      <c r="BH10" s="3"/>
      <c r="BI10" s="3"/>
      <c r="BJ10" s="3"/>
      <c r="BK10" s="161"/>
      <c r="BL10" s="771">
        <v>21</v>
      </c>
      <c r="BM10" s="3">
        <v>0</v>
      </c>
      <c r="BN10" s="3">
        <v>0</v>
      </c>
      <c r="BO10" s="3">
        <v>0</v>
      </c>
      <c r="BP10" s="3">
        <v>21</v>
      </c>
      <c r="BR10" s="771">
        <v>5</v>
      </c>
      <c r="BS10" s="3"/>
      <c r="BT10" s="3"/>
      <c r="BU10" s="3"/>
      <c r="BV10" s="3">
        <v>5</v>
      </c>
      <c r="BX10" s="771"/>
      <c r="BY10" s="3"/>
      <c r="BZ10" s="3"/>
      <c r="CA10" s="3"/>
      <c r="CB10" s="3"/>
      <c r="CD10" s="771"/>
      <c r="CE10" s="3"/>
      <c r="CF10" s="3"/>
      <c r="CG10" s="3"/>
      <c r="CH10" s="3"/>
      <c r="CJ10" s="771"/>
      <c r="CK10" s="3"/>
      <c r="CL10" s="3">
        <v>19</v>
      </c>
      <c r="CM10" s="3">
        <v>11</v>
      </c>
      <c r="CN10" s="3">
        <v>30</v>
      </c>
      <c r="CP10" s="767"/>
      <c r="CQ10" s="126"/>
      <c r="CR10" s="126"/>
      <c r="CS10" s="126"/>
      <c r="CT10" s="126"/>
    </row>
    <row r="11" spans="1:98">
      <c r="A11" s="3" t="s">
        <v>6</v>
      </c>
      <c r="B11" s="3" t="s">
        <v>90</v>
      </c>
      <c r="C11" s="161"/>
      <c r="D11" s="771">
        <v>137</v>
      </c>
      <c r="E11" s="3">
        <v>78</v>
      </c>
      <c r="F11" s="3">
        <v>347</v>
      </c>
      <c r="G11" s="3">
        <v>80</v>
      </c>
      <c r="H11" s="3">
        <v>642</v>
      </c>
      <c r="I11" s="161"/>
      <c r="J11" s="771">
        <v>184</v>
      </c>
      <c r="K11" s="3">
        <v>168</v>
      </c>
      <c r="L11" s="3">
        <v>1486</v>
      </c>
      <c r="M11" s="3">
        <v>303</v>
      </c>
      <c r="N11" s="3">
        <v>2131</v>
      </c>
      <c r="O11" s="161"/>
      <c r="P11" s="771">
        <v>47</v>
      </c>
      <c r="Q11" s="3">
        <v>203</v>
      </c>
      <c r="R11" s="3">
        <v>2209</v>
      </c>
      <c r="S11" s="3">
        <v>462</v>
      </c>
      <c r="T11" s="3">
        <v>2875</v>
      </c>
      <c r="U11" s="161"/>
      <c r="V11" s="771">
        <v>19</v>
      </c>
      <c r="W11" s="3">
        <v>62</v>
      </c>
      <c r="X11" s="3">
        <v>198</v>
      </c>
      <c r="Y11" s="3">
        <v>60</v>
      </c>
      <c r="Z11" s="3">
        <v>339</v>
      </c>
      <c r="AA11" s="161"/>
      <c r="AB11" s="771">
        <v>49</v>
      </c>
      <c r="AC11" s="3">
        <v>59</v>
      </c>
      <c r="AD11" s="3">
        <v>200</v>
      </c>
      <c r="AE11" s="3">
        <v>25</v>
      </c>
      <c r="AF11" s="3">
        <v>331</v>
      </c>
      <c r="AG11" s="161"/>
      <c r="AH11" s="771">
        <v>8</v>
      </c>
      <c r="AI11" s="3">
        <v>19</v>
      </c>
      <c r="AJ11" s="3">
        <v>45</v>
      </c>
      <c r="AK11" s="3">
        <v>0</v>
      </c>
      <c r="AL11" s="3">
        <v>71</v>
      </c>
      <c r="AM11" s="161"/>
      <c r="AN11" s="771">
        <v>1</v>
      </c>
      <c r="AO11" s="3">
        <v>0</v>
      </c>
      <c r="AP11" s="3">
        <v>1</v>
      </c>
      <c r="AQ11" s="3">
        <v>0</v>
      </c>
      <c r="AR11" s="3">
        <v>2</v>
      </c>
      <c r="AS11" s="161"/>
      <c r="AT11" s="771"/>
      <c r="AU11" s="3">
        <v>1</v>
      </c>
      <c r="AV11" s="3"/>
      <c r="AW11" s="3"/>
      <c r="AX11" s="3">
        <v>1</v>
      </c>
      <c r="AY11" s="161"/>
      <c r="AZ11" s="771"/>
      <c r="BA11" s="3"/>
      <c r="BB11" s="3"/>
      <c r="BC11" s="3"/>
      <c r="BD11" s="3"/>
      <c r="BE11" s="161"/>
      <c r="BF11" s="771">
        <v>33</v>
      </c>
      <c r="BG11" s="3"/>
      <c r="BH11" s="3"/>
      <c r="BI11" s="3"/>
      <c r="BJ11" s="3">
        <v>33</v>
      </c>
      <c r="BK11" s="161"/>
      <c r="BL11" s="771">
        <v>70</v>
      </c>
      <c r="BM11" s="3">
        <v>0</v>
      </c>
      <c r="BN11" s="3">
        <v>0</v>
      </c>
      <c r="BO11" s="3">
        <v>0</v>
      </c>
      <c r="BP11" s="3">
        <v>70</v>
      </c>
      <c r="BR11" s="771">
        <v>22</v>
      </c>
      <c r="BS11" s="3"/>
      <c r="BT11" s="3"/>
      <c r="BU11" s="3"/>
      <c r="BV11" s="3">
        <v>22</v>
      </c>
      <c r="BX11" s="771"/>
      <c r="BY11" s="3">
        <v>3</v>
      </c>
      <c r="BZ11" s="3">
        <v>22</v>
      </c>
      <c r="CA11" s="3">
        <v>8</v>
      </c>
      <c r="CB11" s="3">
        <v>32</v>
      </c>
      <c r="CD11" s="771"/>
      <c r="CE11" s="3">
        <v>4</v>
      </c>
      <c r="CF11" s="3">
        <v>23</v>
      </c>
      <c r="CG11" s="3">
        <v>4</v>
      </c>
      <c r="CH11" s="3">
        <v>31</v>
      </c>
      <c r="CJ11" s="771"/>
      <c r="CK11" s="3">
        <v>1</v>
      </c>
      <c r="CL11" s="3">
        <v>24</v>
      </c>
      <c r="CM11" s="3">
        <v>103</v>
      </c>
      <c r="CN11" s="3">
        <v>127</v>
      </c>
      <c r="CP11" s="767"/>
      <c r="CQ11" s="126"/>
      <c r="CR11" s="126"/>
      <c r="CS11" s="126"/>
      <c r="CT11" s="126"/>
    </row>
    <row r="12" spans="1:98">
      <c r="A12" s="3" t="s">
        <v>7</v>
      </c>
      <c r="B12" s="3" t="s">
        <v>91</v>
      </c>
      <c r="C12" s="161"/>
      <c r="D12" s="771">
        <v>78</v>
      </c>
      <c r="E12" s="3">
        <v>43</v>
      </c>
      <c r="F12" s="3">
        <v>287</v>
      </c>
      <c r="G12" s="3">
        <v>97</v>
      </c>
      <c r="H12" s="3">
        <v>504</v>
      </c>
      <c r="I12" s="161"/>
      <c r="J12" s="771">
        <v>87</v>
      </c>
      <c r="K12" s="3">
        <v>61</v>
      </c>
      <c r="L12" s="3">
        <v>831</v>
      </c>
      <c r="M12" s="3">
        <v>152</v>
      </c>
      <c r="N12" s="3">
        <v>1125</v>
      </c>
      <c r="O12" s="161"/>
      <c r="P12" s="771">
        <v>72</v>
      </c>
      <c r="Q12" s="3">
        <v>127</v>
      </c>
      <c r="R12" s="3">
        <v>1655</v>
      </c>
      <c r="S12" s="3">
        <v>368</v>
      </c>
      <c r="T12" s="3">
        <v>2199</v>
      </c>
      <c r="U12" s="161"/>
      <c r="V12" s="771">
        <v>89</v>
      </c>
      <c r="W12" s="3">
        <v>89</v>
      </c>
      <c r="X12" s="3">
        <v>422</v>
      </c>
      <c r="Y12" s="3">
        <v>54</v>
      </c>
      <c r="Z12" s="3">
        <v>652</v>
      </c>
      <c r="AA12" s="161"/>
      <c r="AB12" s="771">
        <v>38</v>
      </c>
      <c r="AC12" s="3">
        <v>61</v>
      </c>
      <c r="AD12" s="3">
        <v>344</v>
      </c>
      <c r="AE12" s="3">
        <v>34</v>
      </c>
      <c r="AF12" s="3">
        <v>476</v>
      </c>
      <c r="AG12" s="161"/>
      <c r="AH12" s="771">
        <v>42</v>
      </c>
      <c r="AI12" s="3">
        <v>43</v>
      </c>
      <c r="AJ12" s="3">
        <v>161</v>
      </c>
      <c r="AK12" s="3">
        <v>5</v>
      </c>
      <c r="AL12" s="3">
        <v>246</v>
      </c>
      <c r="AM12" s="161"/>
      <c r="AN12" s="771">
        <v>1</v>
      </c>
      <c r="AO12" s="3">
        <v>0</v>
      </c>
      <c r="AP12" s="3">
        <v>2</v>
      </c>
      <c r="AQ12" s="3">
        <v>0</v>
      </c>
      <c r="AR12" s="3">
        <v>3</v>
      </c>
      <c r="AS12" s="161"/>
      <c r="AT12" s="771"/>
      <c r="AU12" s="3">
        <v>1</v>
      </c>
      <c r="AV12" s="3">
        <v>2</v>
      </c>
      <c r="AW12" s="3"/>
      <c r="AX12" s="3">
        <v>3</v>
      </c>
      <c r="AY12" s="161"/>
      <c r="AZ12" s="771"/>
      <c r="BA12" s="3"/>
      <c r="BB12" s="3"/>
      <c r="BC12" s="3"/>
      <c r="BD12" s="3"/>
      <c r="BE12" s="161"/>
      <c r="BF12" s="771"/>
      <c r="BG12" s="3"/>
      <c r="BH12" s="3"/>
      <c r="BI12" s="3"/>
      <c r="BJ12" s="3"/>
      <c r="BK12" s="161"/>
      <c r="BL12" s="771">
        <v>13</v>
      </c>
      <c r="BM12" s="3">
        <v>0</v>
      </c>
      <c r="BN12" s="3">
        <v>0</v>
      </c>
      <c r="BO12" s="3">
        <v>0</v>
      </c>
      <c r="BP12" s="3">
        <v>13</v>
      </c>
      <c r="BR12" s="771">
        <v>2</v>
      </c>
      <c r="BS12" s="3"/>
      <c r="BT12" s="3"/>
      <c r="BU12" s="3"/>
      <c r="BV12" s="3">
        <v>2</v>
      </c>
      <c r="BX12" s="771"/>
      <c r="BY12" s="3"/>
      <c r="BZ12" s="3"/>
      <c r="CA12" s="3"/>
      <c r="CB12" s="3"/>
      <c r="CD12" s="771"/>
      <c r="CE12" s="3"/>
      <c r="CF12" s="3"/>
      <c r="CG12" s="3"/>
      <c r="CH12" s="3"/>
      <c r="CJ12" s="771"/>
      <c r="CK12" s="3"/>
      <c r="CL12" s="3"/>
      <c r="CM12" s="3">
        <v>2</v>
      </c>
      <c r="CN12" s="3">
        <v>2</v>
      </c>
      <c r="CP12" s="767"/>
      <c r="CQ12" s="126"/>
      <c r="CR12" s="126"/>
      <c r="CS12" s="126"/>
      <c r="CT12" s="126"/>
    </row>
    <row r="13" spans="1:98">
      <c r="A13" s="3" t="s">
        <v>8</v>
      </c>
      <c r="B13" s="3" t="s">
        <v>92</v>
      </c>
      <c r="C13" s="161"/>
      <c r="D13" s="771">
        <v>47</v>
      </c>
      <c r="E13" s="3">
        <v>41</v>
      </c>
      <c r="F13" s="3">
        <v>196</v>
      </c>
      <c r="G13" s="3">
        <v>53</v>
      </c>
      <c r="H13" s="3">
        <v>337</v>
      </c>
      <c r="I13" s="161"/>
      <c r="J13" s="771">
        <v>63</v>
      </c>
      <c r="K13" s="3">
        <v>84</v>
      </c>
      <c r="L13" s="3">
        <v>722</v>
      </c>
      <c r="M13" s="3">
        <v>129</v>
      </c>
      <c r="N13" s="3">
        <v>990</v>
      </c>
      <c r="O13" s="161"/>
      <c r="P13" s="771">
        <v>40</v>
      </c>
      <c r="Q13" s="3">
        <v>84</v>
      </c>
      <c r="R13" s="3">
        <v>862</v>
      </c>
      <c r="S13" s="3">
        <v>180</v>
      </c>
      <c r="T13" s="3">
        <v>1157</v>
      </c>
      <c r="U13" s="161"/>
      <c r="V13" s="771">
        <v>10</v>
      </c>
      <c r="W13" s="3">
        <v>49</v>
      </c>
      <c r="X13" s="3">
        <v>165</v>
      </c>
      <c r="Y13" s="3">
        <v>22</v>
      </c>
      <c r="Z13" s="3">
        <v>246</v>
      </c>
      <c r="AA13" s="161"/>
      <c r="AB13" s="771">
        <v>40</v>
      </c>
      <c r="AC13" s="3">
        <v>48</v>
      </c>
      <c r="AD13" s="3">
        <v>160</v>
      </c>
      <c r="AE13" s="3">
        <v>15</v>
      </c>
      <c r="AF13" s="3">
        <v>260</v>
      </c>
      <c r="AG13" s="161"/>
      <c r="AH13" s="771">
        <v>27</v>
      </c>
      <c r="AI13" s="3">
        <v>42</v>
      </c>
      <c r="AJ13" s="3">
        <v>91</v>
      </c>
      <c r="AK13" s="3">
        <v>1</v>
      </c>
      <c r="AL13" s="3">
        <v>157</v>
      </c>
      <c r="AM13" s="161"/>
      <c r="AN13" s="771">
        <v>0</v>
      </c>
      <c r="AO13" s="3">
        <v>1</v>
      </c>
      <c r="AP13" s="3">
        <v>0</v>
      </c>
      <c r="AQ13" s="3">
        <v>0</v>
      </c>
      <c r="AR13" s="3">
        <v>1</v>
      </c>
      <c r="AS13" s="161"/>
      <c r="AT13" s="771"/>
      <c r="AU13" s="3">
        <v>2</v>
      </c>
      <c r="AV13" s="3">
        <v>1</v>
      </c>
      <c r="AW13" s="3"/>
      <c r="AX13" s="3">
        <v>3</v>
      </c>
      <c r="AY13" s="161"/>
      <c r="AZ13" s="771"/>
      <c r="BA13" s="3"/>
      <c r="BB13" s="3"/>
      <c r="BC13" s="3"/>
      <c r="BD13" s="3"/>
      <c r="BE13" s="161"/>
      <c r="BF13" s="771"/>
      <c r="BG13" s="3"/>
      <c r="BH13" s="3"/>
      <c r="BI13" s="3"/>
      <c r="BJ13" s="3"/>
      <c r="BK13" s="161"/>
      <c r="BL13" s="771">
        <v>8</v>
      </c>
      <c r="BM13" s="3">
        <v>0</v>
      </c>
      <c r="BN13" s="3">
        <v>0</v>
      </c>
      <c r="BO13" s="3">
        <v>0</v>
      </c>
      <c r="BP13" s="3">
        <v>8</v>
      </c>
      <c r="BR13" s="771">
        <v>1</v>
      </c>
      <c r="BS13" s="3"/>
      <c r="BT13" s="3"/>
      <c r="BU13" s="3"/>
      <c r="BV13" s="3">
        <v>1</v>
      </c>
      <c r="BX13" s="771"/>
      <c r="BY13" s="3"/>
      <c r="BZ13" s="3"/>
      <c r="CA13" s="3">
        <v>1</v>
      </c>
      <c r="CB13" s="3">
        <v>1</v>
      </c>
      <c r="CD13" s="771"/>
      <c r="CE13" s="3"/>
      <c r="CF13" s="3">
        <v>9</v>
      </c>
      <c r="CG13" s="3">
        <v>6</v>
      </c>
      <c r="CH13" s="3">
        <v>14</v>
      </c>
      <c r="CJ13" s="771"/>
      <c r="CK13" s="3"/>
      <c r="CL13" s="3">
        <v>5</v>
      </c>
      <c r="CM13" s="3">
        <v>2</v>
      </c>
      <c r="CN13" s="3">
        <v>7</v>
      </c>
      <c r="CP13" s="771"/>
      <c r="CQ13" s="3"/>
      <c r="CR13" s="3">
        <v>8</v>
      </c>
      <c r="CS13" s="3">
        <v>4</v>
      </c>
      <c r="CT13" s="3">
        <v>12</v>
      </c>
    </row>
    <row r="14" spans="1:98">
      <c r="A14" s="3" t="s">
        <v>9</v>
      </c>
      <c r="B14" s="3" t="s">
        <v>93</v>
      </c>
      <c r="C14" s="161"/>
      <c r="D14" s="771">
        <v>59</v>
      </c>
      <c r="E14" s="3">
        <v>50</v>
      </c>
      <c r="F14" s="3">
        <v>294</v>
      </c>
      <c r="G14" s="3">
        <v>33</v>
      </c>
      <c r="H14" s="3">
        <v>436</v>
      </c>
      <c r="I14" s="161"/>
      <c r="J14" s="771">
        <v>121</v>
      </c>
      <c r="K14" s="3">
        <v>160</v>
      </c>
      <c r="L14" s="3">
        <v>1631</v>
      </c>
      <c r="M14" s="3">
        <v>188</v>
      </c>
      <c r="N14" s="3">
        <v>2084</v>
      </c>
      <c r="O14" s="161"/>
      <c r="P14" s="771">
        <v>61</v>
      </c>
      <c r="Q14" s="3">
        <v>197</v>
      </c>
      <c r="R14" s="3">
        <v>2085</v>
      </c>
      <c r="S14" s="3">
        <v>213</v>
      </c>
      <c r="T14" s="3">
        <v>2540</v>
      </c>
      <c r="U14" s="161"/>
      <c r="V14" s="771">
        <v>22</v>
      </c>
      <c r="W14" s="3">
        <v>71</v>
      </c>
      <c r="X14" s="3">
        <v>520</v>
      </c>
      <c r="Y14" s="3">
        <v>38</v>
      </c>
      <c r="Z14" s="3">
        <v>651</v>
      </c>
      <c r="AA14" s="161"/>
      <c r="AB14" s="771">
        <v>30</v>
      </c>
      <c r="AC14" s="3">
        <v>96</v>
      </c>
      <c r="AD14" s="3">
        <v>453</v>
      </c>
      <c r="AE14" s="3">
        <v>15</v>
      </c>
      <c r="AF14" s="3">
        <v>589</v>
      </c>
      <c r="AG14" s="161"/>
      <c r="AH14" s="771">
        <v>68</v>
      </c>
      <c r="AI14" s="3">
        <v>63</v>
      </c>
      <c r="AJ14" s="3">
        <v>187</v>
      </c>
      <c r="AK14" s="3">
        <v>2</v>
      </c>
      <c r="AL14" s="3">
        <v>315</v>
      </c>
      <c r="AM14" s="161"/>
      <c r="AN14" s="771">
        <v>1</v>
      </c>
      <c r="AO14" s="3">
        <v>0</v>
      </c>
      <c r="AP14" s="3">
        <v>2</v>
      </c>
      <c r="AQ14" s="3">
        <v>0</v>
      </c>
      <c r="AR14" s="3">
        <v>3</v>
      </c>
      <c r="AS14" s="161"/>
      <c r="AT14" s="771"/>
      <c r="AU14" s="3">
        <v>1</v>
      </c>
      <c r="AV14" s="3">
        <v>6</v>
      </c>
      <c r="AW14" s="3"/>
      <c r="AX14" s="3">
        <v>7</v>
      </c>
      <c r="AY14" s="161"/>
      <c r="AZ14" s="771"/>
      <c r="BA14" s="3"/>
      <c r="BB14" s="3"/>
      <c r="BC14" s="3"/>
      <c r="BD14" s="3"/>
      <c r="BE14" s="161"/>
      <c r="BF14" s="771">
        <v>1</v>
      </c>
      <c r="BG14" s="3"/>
      <c r="BH14" s="3"/>
      <c r="BI14" s="3"/>
      <c r="BJ14" s="3">
        <v>1</v>
      </c>
      <c r="BK14" s="161"/>
      <c r="BL14" s="771">
        <v>12</v>
      </c>
      <c r="BM14" s="3">
        <v>0</v>
      </c>
      <c r="BN14" s="3">
        <v>0</v>
      </c>
      <c r="BO14" s="3">
        <v>0</v>
      </c>
      <c r="BP14" s="3">
        <v>12</v>
      </c>
      <c r="BR14" s="771">
        <v>5</v>
      </c>
      <c r="BS14" s="3"/>
      <c r="BT14" s="3"/>
      <c r="BU14" s="3"/>
      <c r="BV14" s="3">
        <v>5</v>
      </c>
      <c r="BX14" s="771"/>
      <c r="BY14" s="3"/>
      <c r="BZ14" s="3"/>
      <c r="CA14" s="3"/>
      <c r="CB14" s="3"/>
      <c r="CD14" s="771"/>
      <c r="CE14" s="3">
        <v>1</v>
      </c>
      <c r="CF14" s="3"/>
      <c r="CG14" s="3"/>
      <c r="CH14" s="3">
        <v>1</v>
      </c>
      <c r="CJ14" s="771"/>
      <c r="CK14" s="3"/>
      <c r="CL14" s="3"/>
      <c r="CM14" s="3">
        <v>2</v>
      </c>
      <c r="CN14" s="3">
        <v>2</v>
      </c>
      <c r="CP14" s="771"/>
      <c r="CQ14" s="3"/>
      <c r="CR14" s="3"/>
      <c r="CS14" s="3"/>
      <c r="CT14" s="3"/>
    </row>
    <row r="15" spans="1:98">
      <c r="A15" s="3" t="s">
        <v>11</v>
      </c>
      <c r="B15" s="3" t="s">
        <v>94</v>
      </c>
      <c r="C15" s="161"/>
      <c r="D15" s="771">
        <v>37</v>
      </c>
      <c r="E15" s="3">
        <v>34</v>
      </c>
      <c r="F15" s="3">
        <v>196</v>
      </c>
      <c r="G15" s="3">
        <v>64</v>
      </c>
      <c r="H15" s="3">
        <v>331</v>
      </c>
      <c r="I15" s="161"/>
      <c r="J15" s="771">
        <v>56</v>
      </c>
      <c r="K15" s="3">
        <v>93</v>
      </c>
      <c r="L15" s="3">
        <v>889</v>
      </c>
      <c r="M15" s="3">
        <v>215</v>
      </c>
      <c r="N15" s="3">
        <v>1242</v>
      </c>
      <c r="O15" s="161"/>
      <c r="P15" s="771">
        <v>26</v>
      </c>
      <c r="Q15" s="3">
        <v>87</v>
      </c>
      <c r="R15" s="3">
        <v>826</v>
      </c>
      <c r="S15" s="3">
        <v>162</v>
      </c>
      <c r="T15" s="3">
        <v>1095</v>
      </c>
      <c r="U15" s="161"/>
      <c r="V15" s="771">
        <v>5</v>
      </c>
      <c r="W15" s="3">
        <v>17</v>
      </c>
      <c r="X15" s="3">
        <v>41</v>
      </c>
      <c r="Y15" s="3">
        <v>12</v>
      </c>
      <c r="Z15" s="3">
        <v>75</v>
      </c>
      <c r="AA15" s="161"/>
      <c r="AB15" s="771">
        <v>17</v>
      </c>
      <c r="AC15" s="3">
        <v>72</v>
      </c>
      <c r="AD15" s="3">
        <v>238</v>
      </c>
      <c r="AE15" s="3">
        <v>17</v>
      </c>
      <c r="AF15" s="3">
        <v>343</v>
      </c>
      <c r="AG15" s="161"/>
      <c r="AH15" s="771">
        <v>7</v>
      </c>
      <c r="AI15" s="3">
        <v>29</v>
      </c>
      <c r="AJ15" s="3">
        <v>51</v>
      </c>
      <c r="AK15" s="3">
        <v>3</v>
      </c>
      <c r="AL15" s="3">
        <v>89</v>
      </c>
      <c r="AM15" s="161"/>
      <c r="AN15" s="771"/>
      <c r="AO15" s="3"/>
      <c r="AP15" s="3"/>
      <c r="AQ15" s="3"/>
      <c r="AR15" s="3"/>
      <c r="AS15" s="161"/>
      <c r="AT15" s="771"/>
      <c r="AU15" s="3"/>
      <c r="AV15" s="3">
        <v>1</v>
      </c>
      <c r="AW15" s="3"/>
      <c r="AX15" s="3">
        <v>1</v>
      </c>
      <c r="AY15" s="161"/>
      <c r="AZ15" s="771"/>
      <c r="BA15" s="3"/>
      <c r="BB15" s="3"/>
      <c r="BC15" s="3"/>
      <c r="BD15" s="3"/>
      <c r="BE15" s="161"/>
      <c r="BF15" s="771">
        <v>14</v>
      </c>
      <c r="BG15" s="3">
        <v>4</v>
      </c>
      <c r="BH15" s="3">
        <v>1</v>
      </c>
      <c r="BI15" s="3"/>
      <c r="BJ15" s="3">
        <v>19</v>
      </c>
      <c r="BK15" s="161"/>
      <c r="BL15" s="771">
        <v>28</v>
      </c>
      <c r="BM15" s="3">
        <v>3</v>
      </c>
      <c r="BN15" s="3">
        <v>1</v>
      </c>
      <c r="BO15" s="3">
        <v>0</v>
      </c>
      <c r="BP15" s="3">
        <v>32</v>
      </c>
      <c r="BR15" s="771">
        <v>16</v>
      </c>
      <c r="BS15" s="3">
        <v>4</v>
      </c>
      <c r="BT15" s="3">
        <v>1</v>
      </c>
      <c r="BU15" s="3"/>
      <c r="BV15" s="3">
        <v>20</v>
      </c>
      <c r="BX15" s="771"/>
      <c r="BY15" s="3"/>
      <c r="BZ15" s="3"/>
      <c r="CA15" s="3"/>
      <c r="CB15" s="3"/>
      <c r="CD15" s="771"/>
      <c r="CE15" s="3"/>
      <c r="CF15" s="3"/>
      <c r="CG15" s="3"/>
      <c r="CH15" s="3"/>
      <c r="CJ15" s="771"/>
      <c r="CK15" s="3"/>
      <c r="CL15" s="3"/>
      <c r="CM15" s="3"/>
      <c r="CN15" s="3"/>
      <c r="CP15" s="771"/>
      <c r="CQ15" s="3"/>
      <c r="CR15" s="3"/>
      <c r="CS15" s="3"/>
      <c r="CT15" s="3"/>
    </row>
    <row r="16" spans="1:98">
      <c r="A16" s="3" t="s">
        <v>12</v>
      </c>
      <c r="B16" s="3" t="s">
        <v>95</v>
      </c>
      <c r="C16" s="161"/>
      <c r="D16" s="771">
        <v>64</v>
      </c>
      <c r="E16" s="3">
        <v>66</v>
      </c>
      <c r="F16" s="3">
        <v>257</v>
      </c>
      <c r="G16" s="3">
        <v>91</v>
      </c>
      <c r="H16" s="3">
        <v>478</v>
      </c>
      <c r="I16" s="161"/>
      <c r="J16" s="771">
        <v>81</v>
      </c>
      <c r="K16" s="3">
        <v>55</v>
      </c>
      <c r="L16" s="3">
        <v>529</v>
      </c>
      <c r="M16" s="3">
        <v>158</v>
      </c>
      <c r="N16" s="3">
        <v>818</v>
      </c>
      <c r="O16" s="161"/>
      <c r="P16" s="771">
        <v>37</v>
      </c>
      <c r="Q16" s="3">
        <v>83</v>
      </c>
      <c r="R16" s="3">
        <v>971</v>
      </c>
      <c r="S16" s="3">
        <v>252</v>
      </c>
      <c r="T16" s="3">
        <v>1331</v>
      </c>
      <c r="U16" s="161"/>
      <c r="V16" s="771">
        <v>14</v>
      </c>
      <c r="W16" s="3">
        <v>24</v>
      </c>
      <c r="X16" s="3">
        <v>64</v>
      </c>
      <c r="Y16" s="3">
        <v>18</v>
      </c>
      <c r="Z16" s="3">
        <v>120</v>
      </c>
      <c r="AA16" s="161"/>
      <c r="AB16" s="771">
        <v>149</v>
      </c>
      <c r="AC16" s="3">
        <v>55</v>
      </c>
      <c r="AD16" s="3">
        <v>133</v>
      </c>
      <c r="AE16" s="3">
        <v>11</v>
      </c>
      <c r="AF16" s="3">
        <v>345</v>
      </c>
      <c r="AG16" s="161"/>
      <c r="AH16" s="771">
        <v>3</v>
      </c>
      <c r="AI16" s="3">
        <v>19</v>
      </c>
      <c r="AJ16" s="3">
        <v>31</v>
      </c>
      <c r="AK16" s="3">
        <v>0</v>
      </c>
      <c r="AL16" s="3">
        <v>53</v>
      </c>
      <c r="AM16" s="161"/>
      <c r="AN16" s="771">
        <v>2</v>
      </c>
      <c r="AO16" s="3">
        <v>0</v>
      </c>
      <c r="AP16" s="3">
        <v>2</v>
      </c>
      <c r="AQ16" s="3">
        <v>0</v>
      </c>
      <c r="AR16" s="3">
        <v>4</v>
      </c>
      <c r="AS16" s="161"/>
      <c r="AT16" s="771"/>
      <c r="AU16" s="3"/>
      <c r="AV16" s="3"/>
      <c r="AW16" s="3"/>
      <c r="AX16" s="3"/>
      <c r="AY16" s="161"/>
      <c r="AZ16" s="771"/>
      <c r="BA16" s="3"/>
      <c r="BB16" s="3"/>
      <c r="BC16" s="3"/>
      <c r="BD16" s="3"/>
      <c r="BE16" s="161"/>
      <c r="BF16" s="771">
        <v>5</v>
      </c>
      <c r="BG16" s="3"/>
      <c r="BH16" s="3"/>
      <c r="BI16" s="3"/>
      <c r="BJ16" s="3">
        <v>5</v>
      </c>
      <c r="BK16" s="161"/>
      <c r="BL16" s="771">
        <v>23</v>
      </c>
      <c r="BM16" s="3">
        <v>0</v>
      </c>
      <c r="BN16" s="3">
        <v>0</v>
      </c>
      <c r="BO16" s="3">
        <v>0</v>
      </c>
      <c r="BP16" s="3">
        <v>23</v>
      </c>
      <c r="BR16" s="771">
        <v>5</v>
      </c>
      <c r="BS16" s="3"/>
      <c r="BT16" s="3"/>
      <c r="BU16" s="3"/>
      <c r="BV16" s="3">
        <v>5</v>
      </c>
      <c r="BX16" s="771"/>
      <c r="BY16" s="3"/>
      <c r="BZ16" s="3"/>
      <c r="CA16" s="3"/>
      <c r="CB16" s="3"/>
      <c r="CD16" s="771"/>
      <c r="CE16" s="3"/>
      <c r="CF16" s="3"/>
      <c r="CG16" s="3"/>
      <c r="CH16" s="3"/>
      <c r="CJ16" s="771"/>
      <c r="CK16" s="3"/>
      <c r="CL16" s="3"/>
      <c r="CM16" s="3">
        <v>1</v>
      </c>
      <c r="CN16" s="3">
        <v>1</v>
      </c>
      <c r="CP16" s="771"/>
      <c r="CQ16" s="3"/>
      <c r="CR16" s="3"/>
      <c r="CS16" s="3"/>
      <c r="CT16" s="3"/>
    </row>
    <row r="17" spans="1:98">
      <c r="A17" s="3" t="s">
        <v>13</v>
      </c>
      <c r="B17" s="3" t="s">
        <v>96</v>
      </c>
      <c r="C17" s="161"/>
      <c r="D17" s="771">
        <v>158</v>
      </c>
      <c r="E17" s="3">
        <v>102</v>
      </c>
      <c r="F17" s="3">
        <v>430</v>
      </c>
      <c r="G17" s="3">
        <v>117</v>
      </c>
      <c r="H17" s="3">
        <v>804</v>
      </c>
      <c r="I17" s="161"/>
      <c r="J17" s="771">
        <v>173</v>
      </c>
      <c r="K17" s="3">
        <v>182</v>
      </c>
      <c r="L17" s="3">
        <v>1334</v>
      </c>
      <c r="M17" s="3">
        <v>315</v>
      </c>
      <c r="N17" s="3">
        <v>1986</v>
      </c>
      <c r="O17" s="161"/>
      <c r="P17" s="771">
        <v>48</v>
      </c>
      <c r="Q17" s="3">
        <v>171</v>
      </c>
      <c r="R17" s="3">
        <v>1932</v>
      </c>
      <c r="S17" s="3">
        <v>521</v>
      </c>
      <c r="T17" s="3">
        <v>2637</v>
      </c>
      <c r="U17" s="161"/>
      <c r="V17" s="771">
        <v>9</v>
      </c>
      <c r="W17" s="3">
        <v>53</v>
      </c>
      <c r="X17" s="3">
        <v>166</v>
      </c>
      <c r="Y17" s="3">
        <v>67</v>
      </c>
      <c r="Z17" s="3">
        <v>295</v>
      </c>
      <c r="AA17" s="161"/>
      <c r="AB17" s="771">
        <v>251</v>
      </c>
      <c r="AC17" s="3">
        <v>76</v>
      </c>
      <c r="AD17" s="3">
        <v>277</v>
      </c>
      <c r="AE17" s="3">
        <v>25</v>
      </c>
      <c r="AF17" s="3">
        <v>623</v>
      </c>
      <c r="AG17" s="161"/>
      <c r="AH17" s="771">
        <v>61</v>
      </c>
      <c r="AI17" s="3">
        <v>44</v>
      </c>
      <c r="AJ17" s="3">
        <v>98</v>
      </c>
      <c r="AK17" s="3">
        <v>2</v>
      </c>
      <c r="AL17" s="3">
        <v>201</v>
      </c>
      <c r="AM17" s="161"/>
      <c r="AN17" s="771">
        <v>15</v>
      </c>
      <c r="AO17" s="3">
        <v>2</v>
      </c>
      <c r="AP17" s="3">
        <v>19</v>
      </c>
      <c r="AQ17" s="3">
        <v>0</v>
      </c>
      <c r="AR17" s="3">
        <v>36</v>
      </c>
      <c r="AS17" s="161"/>
      <c r="AT17" s="771"/>
      <c r="AU17" s="3"/>
      <c r="AV17" s="3">
        <v>1</v>
      </c>
      <c r="AW17" s="3"/>
      <c r="AX17" s="3">
        <v>1</v>
      </c>
      <c r="AY17" s="161"/>
      <c r="AZ17" s="771"/>
      <c r="BA17" s="3"/>
      <c r="BB17" s="3"/>
      <c r="BC17" s="3"/>
      <c r="BD17" s="3"/>
      <c r="BE17" s="161"/>
      <c r="BF17" s="771">
        <v>7</v>
      </c>
      <c r="BG17" s="3"/>
      <c r="BH17" s="3"/>
      <c r="BI17" s="3"/>
      <c r="BJ17" s="3">
        <v>7</v>
      </c>
      <c r="BK17" s="161"/>
      <c r="BL17" s="771">
        <v>25</v>
      </c>
      <c r="BM17" s="3">
        <v>0</v>
      </c>
      <c r="BN17" s="3">
        <v>0</v>
      </c>
      <c r="BO17" s="3">
        <v>0</v>
      </c>
      <c r="BP17" s="3">
        <v>25</v>
      </c>
      <c r="BR17" s="771">
        <v>16</v>
      </c>
      <c r="BS17" s="3"/>
      <c r="BT17" s="3"/>
      <c r="BU17" s="3"/>
      <c r="BV17" s="3">
        <v>16</v>
      </c>
      <c r="BX17" s="771"/>
      <c r="BY17" s="3"/>
      <c r="BZ17" s="3"/>
      <c r="CA17" s="3"/>
      <c r="CB17" s="3"/>
      <c r="CD17" s="771"/>
      <c r="CE17" s="3"/>
      <c r="CF17" s="3">
        <v>2</v>
      </c>
      <c r="CG17" s="3"/>
      <c r="CH17" s="3">
        <v>2</v>
      </c>
      <c r="CJ17" s="771"/>
      <c r="CK17" s="3">
        <v>2</v>
      </c>
      <c r="CL17" s="3">
        <v>3</v>
      </c>
      <c r="CM17" s="3">
        <v>3</v>
      </c>
      <c r="CN17" s="3">
        <v>8</v>
      </c>
      <c r="CP17" s="771"/>
      <c r="CQ17" s="3"/>
      <c r="CR17" s="3"/>
      <c r="CS17" s="3"/>
      <c r="CT17" s="3"/>
    </row>
    <row r="18" spans="1:98">
      <c r="A18" s="3" t="s">
        <v>14</v>
      </c>
      <c r="B18" s="3" t="s">
        <v>97</v>
      </c>
      <c r="C18" s="161"/>
      <c r="D18" s="771">
        <v>123</v>
      </c>
      <c r="E18" s="3">
        <v>76</v>
      </c>
      <c r="F18" s="3">
        <v>416</v>
      </c>
      <c r="G18" s="3">
        <v>106</v>
      </c>
      <c r="H18" s="3">
        <v>721</v>
      </c>
      <c r="I18" s="161"/>
      <c r="J18" s="771">
        <v>225</v>
      </c>
      <c r="K18" s="3">
        <v>152</v>
      </c>
      <c r="L18" s="3">
        <v>1464</v>
      </c>
      <c r="M18" s="3">
        <v>377</v>
      </c>
      <c r="N18" s="3">
        <v>2205</v>
      </c>
      <c r="O18" s="161"/>
      <c r="P18" s="771">
        <v>138</v>
      </c>
      <c r="Q18" s="3">
        <v>171</v>
      </c>
      <c r="R18" s="3">
        <v>2155</v>
      </c>
      <c r="S18" s="3">
        <v>657</v>
      </c>
      <c r="T18" s="3">
        <v>3084</v>
      </c>
      <c r="U18" s="161"/>
      <c r="V18" s="771">
        <v>110</v>
      </c>
      <c r="W18" s="3">
        <v>45</v>
      </c>
      <c r="X18" s="3">
        <v>177</v>
      </c>
      <c r="Y18" s="3">
        <v>31</v>
      </c>
      <c r="Z18" s="3">
        <v>360</v>
      </c>
      <c r="AA18" s="161"/>
      <c r="AB18" s="771">
        <v>34</v>
      </c>
      <c r="AC18" s="3">
        <v>17</v>
      </c>
      <c r="AD18" s="3">
        <v>69</v>
      </c>
      <c r="AE18" s="3">
        <v>3</v>
      </c>
      <c r="AF18" s="3">
        <v>122</v>
      </c>
      <c r="AG18" s="161"/>
      <c r="AH18" s="771">
        <v>13</v>
      </c>
      <c r="AI18" s="3">
        <v>32</v>
      </c>
      <c r="AJ18" s="3">
        <v>79</v>
      </c>
      <c r="AK18" s="3">
        <v>3</v>
      </c>
      <c r="AL18" s="3">
        <v>126</v>
      </c>
      <c r="AM18" s="161"/>
      <c r="AN18" s="771">
        <v>1</v>
      </c>
      <c r="AO18" s="3">
        <v>0</v>
      </c>
      <c r="AP18" s="3">
        <v>6</v>
      </c>
      <c r="AQ18" s="3">
        <v>0</v>
      </c>
      <c r="AR18" s="3">
        <v>7</v>
      </c>
      <c r="AS18" s="161"/>
      <c r="AT18" s="771"/>
      <c r="AU18" s="3">
        <v>1</v>
      </c>
      <c r="AV18" s="3"/>
      <c r="AW18" s="3"/>
      <c r="AX18" s="3">
        <v>1</v>
      </c>
      <c r="AY18" s="161"/>
      <c r="AZ18" s="771"/>
      <c r="BA18" s="3"/>
      <c r="BB18" s="3"/>
      <c r="BC18" s="3"/>
      <c r="BD18" s="3"/>
      <c r="BE18" s="161"/>
      <c r="BF18" s="771"/>
      <c r="BG18" s="3"/>
      <c r="BH18" s="3"/>
      <c r="BI18" s="3"/>
      <c r="BJ18" s="3"/>
      <c r="BK18" s="161"/>
      <c r="BL18" s="771">
        <v>30</v>
      </c>
      <c r="BM18" s="3">
        <v>0</v>
      </c>
      <c r="BN18" s="3">
        <v>0</v>
      </c>
      <c r="BO18" s="3">
        <v>0</v>
      </c>
      <c r="BP18" s="3">
        <v>30</v>
      </c>
      <c r="BR18" s="771">
        <v>8</v>
      </c>
      <c r="BS18" s="3"/>
      <c r="BT18" s="3"/>
      <c r="BU18" s="3"/>
      <c r="BV18" s="3">
        <v>8</v>
      </c>
      <c r="BX18" s="771"/>
      <c r="BY18" s="3"/>
      <c r="BZ18" s="3"/>
      <c r="CA18" s="3"/>
      <c r="CB18" s="3"/>
      <c r="CD18" s="771"/>
      <c r="CE18" s="3"/>
      <c r="CF18" s="3"/>
      <c r="CG18" s="3"/>
      <c r="CH18" s="3"/>
      <c r="CJ18" s="771"/>
      <c r="CK18" s="3">
        <v>3</v>
      </c>
      <c r="CL18" s="3">
        <v>5</v>
      </c>
      <c r="CM18" s="3">
        <v>13</v>
      </c>
      <c r="CN18" s="3">
        <v>21</v>
      </c>
      <c r="CP18" s="771"/>
      <c r="CQ18" s="3"/>
      <c r="CR18" s="3"/>
      <c r="CS18" s="3"/>
      <c r="CT18" s="3"/>
    </row>
    <row r="19" spans="1:98">
      <c r="A19" s="3" t="s">
        <v>15</v>
      </c>
      <c r="B19" s="3" t="s">
        <v>98</v>
      </c>
      <c r="C19" s="161"/>
      <c r="D19" s="771">
        <v>41</v>
      </c>
      <c r="E19" s="3">
        <v>39</v>
      </c>
      <c r="F19" s="3">
        <v>190</v>
      </c>
      <c r="G19" s="3">
        <v>45</v>
      </c>
      <c r="H19" s="3">
        <v>315</v>
      </c>
      <c r="I19" s="161"/>
      <c r="J19" s="771">
        <v>54</v>
      </c>
      <c r="K19" s="3">
        <v>79</v>
      </c>
      <c r="L19" s="3">
        <v>869</v>
      </c>
      <c r="M19" s="3">
        <v>217</v>
      </c>
      <c r="N19" s="3">
        <v>1205</v>
      </c>
      <c r="O19" s="161"/>
      <c r="P19" s="771">
        <v>17</v>
      </c>
      <c r="Q19" s="3">
        <v>61</v>
      </c>
      <c r="R19" s="3">
        <v>635</v>
      </c>
      <c r="S19" s="3">
        <v>151</v>
      </c>
      <c r="T19" s="3">
        <v>858</v>
      </c>
      <c r="U19" s="161"/>
      <c r="V19" s="771">
        <v>19</v>
      </c>
      <c r="W19" s="3">
        <v>9</v>
      </c>
      <c r="X19" s="3">
        <v>19</v>
      </c>
      <c r="Y19" s="3">
        <v>8</v>
      </c>
      <c r="Z19" s="3">
        <v>55</v>
      </c>
      <c r="AA19" s="161"/>
      <c r="AB19" s="771">
        <v>13</v>
      </c>
      <c r="AC19" s="3">
        <v>17</v>
      </c>
      <c r="AD19" s="3">
        <v>51</v>
      </c>
      <c r="AE19" s="3">
        <v>3</v>
      </c>
      <c r="AF19" s="3">
        <v>84</v>
      </c>
      <c r="AG19" s="161"/>
      <c r="AH19" s="771">
        <v>3</v>
      </c>
      <c r="AI19" s="3">
        <v>12</v>
      </c>
      <c r="AJ19" s="3">
        <v>23</v>
      </c>
      <c r="AK19" s="3">
        <v>1</v>
      </c>
      <c r="AL19" s="3">
        <v>37</v>
      </c>
      <c r="AM19" s="161"/>
      <c r="AN19" s="771">
        <v>1</v>
      </c>
      <c r="AO19" s="3">
        <v>0</v>
      </c>
      <c r="AP19" s="3">
        <v>1</v>
      </c>
      <c r="AQ19" s="3">
        <v>0</v>
      </c>
      <c r="AR19" s="3">
        <v>2</v>
      </c>
      <c r="AS19" s="161"/>
      <c r="AT19" s="771"/>
      <c r="AU19" s="3">
        <v>1</v>
      </c>
      <c r="AV19" s="3">
        <v>1</v>
      </c>
      <c r="AW19" s="3"/>
      <c r="AX19" s="3">
        <v>2</v>
      </c>
      <c r="AY19" s="161"/>
      <c r="AZ19" s="771"/>
      <c r="BA19" s="3"/>
      <c r="BB19" s="3"/>
      <c r="BC19" s="3"/>
      <c r="BD19" s="3"/>
      <c r="BE19" s="161"/>
      <c r="BF19" s="771">
        <v>9</v>
      </c>
      <c r="BG19" s="3">
        <v>1</v>
      </c>
      <c r="BH19" s="3"/>
      <c r="BI19" s="3"/>
      <c r="BJ19" s="3">
        <v>10</v>
      </c>
      <c r="BK19" s="161"/>
      <c r="BL19" s="771">
        <v>21</v>
      </c>
      <c r="BM19" s="3">
        <v>1</v>
      </c>
      <c r="BN19" s="3">
        <v>0</v>
      </c>
      <c r="BO19" s="3">
        <v>0</v>
      </c>
      <c r="BP19" s="3">
        <v>22</v>
      </c>
      <c r="BR19" s="771">
        <v>8</v>
      </c>
      <c r="BS19" s="3"/>
      <c r="BT19" s="3"/>
      <c r="BU19" s="3"/>
      <c r="BV19" s="3">
        <v>8</v>
      </c>
      <c r="BX19" s="771"/>
      <c r="BY19" s="3"/>
      <c r="BZ19" s="3"/>
      <c r="CA19" s="3"/>
      <c r="CB19" s="3"/>
      <c r="CD19" s="771"/>
      <c r="CE19" s="3"/>
      <c r="CF19" s="3"/>
      <c r="CG19" s="3"/>
      <c r="CH19" s="3"/>
      <c r="CJ19" s="771"/>
      <c r="CK19" s="3"/>
      <c r="CL19" s="3">
        <v>1</v>
      </c>
      <c r="CM19" s="3"/>
      <c r="CN19" s="3">
        <v>1</v>
      </c>
      <c r="CP19" s="771"/>
      <c r="CQ19" s="3"/>
      <c r="CR19" s="3"/>
      <c r="CS19" s="3"/>
      <c r="CT19" s="3"/>
    </row>
    <row r="20" spans="1:98">
      <c r="A20" s="3" t="s">
        <v>16</v>
      </c>
      <c r="B20" s="3" t="s">
        <v>99</v>
      </c>
      <c r="C20" s="161"/>
      <c r="D20" s="771">
        <v>81</v>
      </c>
      <c r="E20" s="3">
        <v>46</v>
      </c>
      <c r="F20" s="3">
        <v>202</v>
      </c>
      <c r="G20" s="3">
        <v>40</v>
      </c>
      <c r="H20" s="3">
        <v>369</v>
      </c>
      <c r="I20" s="161"/>
      <c r="J20" s="771">
        <v>152</v>
      </c>
      <c r="K20" s="3">
        <v>79</v>
      </c>
      <c r="L20" s="3">
        <v>576</v>
      </c>
      <c r="M20" s="3">
        <v>95</v>
      </c>
      <c r="N20" s="3">
        <v>901</v>
      </c>
      <c r="O20" s="161"/>
      <c r="P20" s="771">
        <v>85</v>
      </c>
      <c r="Q20" s="3">
        <v>150</v>
      </c>
      <c r="R20" s="3">
        <v>1401</v>
      </c>
      <c r="S20" s="3">
        <v>263</v>
      </c>
      <c r="T20" s="3">
        <v>1868</v>
      </c>
      <c r="U20" s="161"/>
      <c r="V20" s="771">
        <v>24</v>
      </c>
      <c r="W20" s="3">
        <v>44</v>
      </c>
      <c r="X20" s="3">
        <v>125</v>
      </c>
      <c r="Y20" s="3">
        <v>13</v>
      </c>
      <c r="Z20" s="3">
        <v>204</v>
      </c>
      <c r="AA20" s="161"/>
      <c r="AB20" s="771">
        <v>58</v>
      </c>
      <c r="AC20" s="3">
        <v>53</v>
      </c>
      <c r="AD20" s="3">
        <v>191</v>
      </c>
      <c r="AE20" s="3">
        <v>12</v>
      </c>
      <c r="AF20" s="3">
        <v>312</v>
      </c>
      <c r="AG20" s="161"/>
      <c r="AH20" s="771">
        <v>20</v>
      </c>
      <c r="AI20" s="3">
        <v>31</v>
      </c>
      <c r="AJ20" s="3">
        <v>69</v>
      </c>
      <c r="AK20" s="3">
        <v>1</v>
      </c>
      <c r="AL20" s="3">
        <v>115</v>
      </c>
      <c r="AM20" s="161"/>
      <c r="AN20" s="771">
        <v>0</v>
      </c>
      <c r="AO20" s="3">
        <v>0</v>
      </c>
      <c r="AP20" s="3">
        <v>2</v>
      </c>
      <c r="AQ20" s="3">
        <v>0</v>
      </c>
      <c r="AR20" s="3">
        <v>2</v>
      </c>
      <c r="AS20" s="161"/>
      <c r="AT20" s="771"/>
      <c r="AU20" s="3"/>
      <c r="AV20" s="3"/>
      <c r="AW20" s="3"/>
      <c r="AX20" s="3"/>
      <c r="AY20" s="161"/>
      <c r="AZ20" s="771"/>
      <c r="BA20" s="3"/>
      <c r="BB20" s="3"/>
      <c r="BC20" s="3"/>
      <c r="BD20" s="3"/>
      <c r="BE20" s="161"/>
      <c r="BF20" s="771">
        <v>12</v>
      </c>
      <c r="BG20" s="3"/>
      <c r="BH20" s="3"/>
      <c r="BI20" s="3"/>
      <c r="BJ20" s="3">
        <v>12</v>
      </c>
      <c r="BK20" s="161"/>
      <c r="BL20" s="771">
        <v>16</v>
      </c>
      <c r="BM20" s="3">
        <v>0</v>
      </c>
      <c r="BN20" s="3">
        <v>0</v>
      </c>
      <c r="BO20" s="3">
        <v>0</v>
      </c>
      <c r="BP20" s="3">
        <v>16</v>
      </c>
      <c r="BR20" s="771">
        <v>5</v>
      </c>
      <c r="BS20" s="3"/>
      <c r="BT20" s="3"/>
      <c r="BU20" s="3"/>
      <c r="BV20" s="3">
        <v>5</v>
      </c>
      <c r="BX20" s="771"/>
      <c r="BY20" s="3"/>
      <c r="BZ20" s="3"/>
      <c r="CA20" s="3"/>
      <c r="CB20" s="3"/>
      <c r="CD20" s="771"/>
      <c r="CE20" s="3"/>
      <c r="CF20" s="3">
        <v>2</v>
      </c>
      <c r="CG20" s="3">
        <v>1</v>
      </c>
      <c r="CH20" s="3">
        <v>3</v>
      </c>
      <c r="CJ20" s="771"/>
      <c r="CK20" s="3"/>
      <c r="CL20" s="3">
        <v>7</v>
      </c>
      <c r="CM20" s="3"/>
      <c r="CN20" s="3">
        <v>7</v>
      </c>
      <c r="CP20" s="771"/>
      <c r="CQ20" s="3"/>
      <c r="CR20" s="3">
        <v>1</v>
      </c>
      <c r="CS20" s="3"/>
      <c r="CT20" s="3">
        <v>1</v>
      </c>
    </row>
    <row r="21" spans="1:98">
      <c r="A21" s="3" t="s">
        <v>17</v>
      </c>
      <c r="B21" s="3" t="s">
        <v>100</v>
      </c>
      <c r="C21" s="161"/>
      <c r="D21" s="771">
        <v>117</v>
      </c>
      <c r="E21" s="3">
        <v>74</v>
      </c>
      <c r="F21" s="3">
        <v>309</v>
      </c>
      <c r="G21" s="3">
        <v>91</v>
      </c>
      <c r="H21" s="3">
        <v>591</v>
      </c>
      <c r="I21" s="161"/>
      <c r="J21" s="771">
        <v>140</v>
      </c>
      <c r="K21" s="3">
        <v>164</v>
      </c>
      <c r="L21" s="3">
        <v>1770</v>
      </c>
      <c r="M21" s="3">
        <v>400</v>
      </c>
      <c r="N21" s="3">
        <v>2450</v>
      </c>
      <c r="O21" s="161"/>
      <c r="P21" s="771">
        <v>35</v>
      </c>
      <c r="Q21" s="3">
        <v>99</v>
      </c>
      <c r="R21" s="3">
        <v>912</v>
      </c>
      <c r="S21" s="3">
        <v>139</v>
      </c>
      <c r="T21" s="3">
        <v>1176</v>
      </c>
      <c r="U21" s="161"/>
      <c r="V21" s="771">
        <v>24</v>
      </c>
      <c r="W21" s="3">
        <v>45</v>
      </c>
      <c r="X21" s="3">
        <v>165</v>
      </c>
      <c r="Y21" s="3">
        <v>58</v>
      </c>
      <c r="Z21" s="3">
        <v>292</v>
      </c>
      <c r="AA21" s="161"/>
      <c r="AB21" s="771">
        <v>64</v>
      </c>
      <c r="AC21" s="3">
        <v>59</v>
      </c>
      <c r="AD21" s="3">
        <v>148</v>
      </c>
      <c r="AE21" s="3">
        <v>10</v>
      </c>
      <c r="AF21" s="3">
        <v>280</v>
      </c>
      <c r="AG21" s="161"/>
      <c r="AH21" s="771">
        <v>14</v>
      </c>
      <c r="AI21" s="3">
        <v>34</v>
      </c>
      <c r="AJ21" s="3">
        <v>35</v>
      </c>
      <c r="AK21" s="3">
        <v>1</v>
      </c>
      <c r="AL21" s="3">
        <v>84</v>
      </c>
      <c r="AM21" s="161"/>
      <c r="AN21" s="771">
        <v>1</v>
      </c>
      <c r="AO21" s="3">
        <v>0</v>
      </c>
      <c r="AP21" s="3">
        <v>1</v>
      </c>
      <c r="AQ21" s="3">
        <v>0</v>
      </c>
      <c r="AR21" s="3">
        <v>2</v>
      </c>
      <c r="AS21" s="161"/>
      <c r="AT21" s="771"/>
      <c r="AU21" s="3"/>
      <c r="AV21" s="3"/>
      <c r="AW21" s="3"/>
      <c r="AX21" s="3"/>
      <c r="AY21" s="161"/>
      <c r="AZ21" s="771"/>
      <c r="BA21" s="3"/>
      <c r="BB21" s="3"/>
      <c r="BC21" s="3"/>
      <c r="BD21" s="3"/>
      <c r="BE21" s="161"/>
      <c r="BF21" s="771">
        <v>7</v>
      </c>
      <c r="BG21" s="3"/>
      <c r="BH21" s="3"/>
      <c r="BI21" s="3"/>
      <c r="BJ21" s="3">
        <v>7</v>
      </c>
      <c r="BK21" s="161"/>
      <c r="BL21" s="771">
        <v>33</v>
      </c>
      <c r="BM21" s="3">
        <v>0</v>
      </c>
      <c r="BN21" s="3">
        <v>0</v>
      </c>
      <c r="BO21" s="3">
        <v>0</v>
      </c>
      <c r="BP21" s="3">
        <v>33</v>
      </c>
      <c r="BR21" s="771">
        <v>16</v>
      </c>
      <c r="BS21" s="3"/>
      <c r="BT21" s="3"/>
      <c r="BU21" s="3"/>
      <c r="BV21" s="3">
        <v>16</v>
      </c>
      <c r="BX21" s="771"/>
      <c r="BY21" s="3"/>
      <c r="BZ21" s="3"/>
      <c r="CA21" s="3"/>
      <c r="CB21" s="3"/>
      <c r="CD21" s="771"/>
      <c r="CE21" s="3"/>
      <c r="CF21" s="3">
        <v>3</v>
      </c>
      <c r="CG21" s="3">
        <v>1</v>
      </c>
      <c r="CH21" s="3">
        <v>4</v>
      </c>
      <c r="CJ21" s="771"/>
      <c r="CK21" s="3"/>
      <c r="CL21" s="3">
        <v>2</v>
      </c>
      <c r="CM21" s="3">
        <v>5</v>
      </c>
      <c r="CN21" s="3">
        <v>7</v>
      </c>
      <c r="CP21" s="771"/>
      <c r="CQ21" s="3"/>
      <c r="CR21" s="3"/>
      <c r="CS21" s="3"/>
      <c r="CT21" s="3"/>
    </row>
    <row r="22" spans="1:98">
      <c r="A22" s="3" t="s">
        <v>18</v>
      </c>
      <c r="B22" s="3" t="s">
        <v>101</v>
      </c>
      <c r="C22" s="161"/>
      <c r="D22" s="771">
        <v>81</v>
      </c>
      <c r="E22" s="3">
        <v>67</v>
      </c>
      <c r="F22" s="3">
        <v>345</v>
      </c>
      <c r="G22" s="3">
        <v>100</v>
      </c>
      <c r="H22" s="3">
        <v>593</v>
      </c>
      <c r="I22" s="161"/>
      <c r="J22" s="771">
        <v>114</v>
      </c>
      <c r="K22" s="3">
        <v>143</v>
      </c>
      <c r="L22" s="3">
        <v>1388</v>
      </c>
      <c r="M22" s="3">
        <v>280</v>
      </c>
      <c r="N22" s="3">
        <v>1906</v>
      </c>
      <c r="O22" s="161"/>
      <c r="P22" s="771">
        <v>67</v>
      </c>
      <c r="Q22" s="3">
        <v>103</v>
      </c>
      <c r="R22" s="3">
        <v>1334</v>
      </c>
      <c r="S22" s="3">
        <v>279</v>
      </c>
      <c r="T22" s="3">
        <v>1768</v>
      </c>
      <c r="U22" s="161"/>
      <c r="V22" s="771">
        <v>22</v>
      </c>
      <c r="W22" s="3">
        <v>38</v>
      </c>
      <c r="X22" s="3">
        <v>102</v>
      </c>
      <c r="Y22" s="3">
        <v>27</v>
      </c>
      <c r="Z22" s="3">
        <v>189</v>
      </c>
      <c r="AA22" s="161"/>
      <c r="AB22" s="771">
        <v>57</v>
      </c>
      <c r="AC22" s="3">
        <v>40</v>
      </c>
      <c r="AD22" s="3">
        <v>135</v>
      </c>
      <c r="AE22" s="3">
        <v>21</v>
      </c>
      <c r="AF22" s="3">
        <v>250</v>
      </c>
      <c r="AG22" s="161"/>
      <c r="AH22" s="771">
        <v>24</v>
      </c>
      <c r="AI22" s="3">
        <v>35</v>
      </c>
      <c r="AJ22" s="3">
        <v>38</v>
      </c>
      <c r="AK22" s="3">
        <v>2</v>
      </c>
      <c r="AL22" s="3">
        <v>98</v>
      </c>
      <c r="AM22" s="161"/>
      <c r="AN22" s="771">
        <v>6</v>
      </c>
      <c r="AO22" s="3">
        <v>0</v>
      </c>
      <c r="AP22" s="3">
        <v>8</v>
      </c>
      <c r="AQ22" s="3">
        <v>0</v>
      </c>
      <c r="AR22" s="3">
        <v>14</v>
      </c>
      <c r="AS22" s="161"/>
      <c r="AT22" s="771"/>
      <c r="AU22" s="3"/>
      <c r="AV22" s="3">
        <v>1</v>
      </c>
      <c r="AW22" s="3"/>
      <c r="AX22" s="3">
        <v>1</v>
      </c>
      <c r="AY22" s="161"/>
      <c r="AZ22" s="771"/>
      <c r="BA22" s="3"/>
      <c r="BB22" s="3">
        <v>1</v>
      </c>
      <c r="BC22" s="3"/>
      <c r="BD22" s="3">
        <v>1</v>
      </c>
      <c r="BE22" s="161"/>
      <c r="BF22" s="771"/>
      <c r="BG22" s="3"/>
      <c r="BH22" s="3"/>
      <c r="BI22" s="3"/>
      <c r="BJ22" s="3"/>
      <c r="BK22" s="161"/>
      <c r="BL22" s="771">
        <v>18</v>
      </c>
      <c r="BM22" s="3">
        <v>0</v>
      </c>
      <c r="BN22" s="3">
        <v>0</v>
      </c>
      <c r="BO22" s="3">
        <v>0</v>
      </c>
      <c r="BP22" s="3">
        <v>18</v>
      </c>
      <c r="BR22" s="771">
        <v>1</v>
      </c>
      <c r="BS22" s="3"/>
      <c r="BT22" s="3"/>
      <c r="BU22" s="3"/>
      <c r="BV22" s="3">
        <v>1</v>
      </c>
      <c r="BX22" s="771"/>
      <c r="BY22" s="3"/>
      <c r="BZ22" s="3"/>
      <c r="CA22" s="3"/>
      <c r="CB22" s="3"/>
      <c r="CD22" s="771"/>
      <c r="CE22" s="3"/>
      <c r="CF22" s="3">
        <v>3</v>
      </c>
      <c r="CG22" s="3"/>
      <c r="CH22" s="3">
        <v>3</v>
      </c>
      <c r="CJ22" s="771">
        <v>1</v>
      </c>
      <c r="CK22" s="3">
        <v>1</v>
      </c>
      <c r="CL22" s="3">
        <v>6</v>
      </c>
      <c r="CM22" s="3">
        <v>12</v>
      </c>
      <c r="CN22" s="3">
        <v>20</v>
      </c>
      <c r="CP22" s="771"/>
      <c r="CQ22" s="3"/>
      <c r="CR22" s="3"/>
      <c r="CS22" s="3"/>
      <c r="CT22" s="3"/>
    </row>
    <row r="23" spans="1:98">
      <c r="A23" s="3" t="s">
        <v>19</v>
      </c>
      <c r="B23" s="3" t="s">
        <v>102</v>
      </c>
      <c r="C23" s="161"/>
      <c r="D23" s="771">
        <v>188</v>
      </c>
      <c r="E23" s="3">
        <v>155</v>
      </c>
      <c r="F23" s="3">
        <v>778</v>
      </c>
      <c r="G23" s="3">
        <v>160</v>
      </c>
      <c r="H23" s="3">
        <v>1280</v>
      </c>
      <c r="I23" s="161"/>
      <c r="J23" s="771">
        <v>305</v>
      </c>
      <c r="K23" s="3">
        <v>290</v>
      </c>
      <c r="L23" s="3">
        <v>2907</v>
      </c>
      <c r="M23" s="3">
        <v>463</v>
      </c>
      <c r="N23" s="3">
        <v>3930</v>
      </c>
      <c r="O23" s="161"/>
      <c r="P23" s="771">
        <v>154</v>
      </c>
      <c r="Q23" s="3">
        <v>269</v>
      </c>
      <c r="R23" s="3">
        <v>2929</v>
      </c>
      <c r="S23" s="3">
        <v>513</v>
      </c>
      <c r="T23" s="3">
        <v>3818</v>
      </c>
      <c r="U23" s="161"/>
      <c r="V23" s="771">
        <v>66</v>
      </c>
      <c r="W23" s="3">
        <v>124</v>
      </c>
      <c r="X23" s="3">
        <v>444</v>
      </c>
      <c r="Y23" s="3">
        <v>104</v>
      </c>
      <c r="Z23" s="3">
        <v>736</v>
      </c>
      <c r="AA23" s="161"/>
      <c r="AB23" s="771">
        <v>321</v>
      </c>
      <c r="AC23" s="3">
        <v>95</v>
      </c>
      <c r="AD23" s="3">
        <v>429</v>
      </c>
      <c r="AE23" s="3">
        <v>44</v>
      </c>
      <c r="AF23" s="3">
        <v>883</v>
      </c>
      <c r="AG23" s="161"/>
      <c r="AH23" s="771">
        <v>165</v>
      </c>
      <c r="AI23" s="3">
        <v>124</v>
      </c>
      <c r="AJ23" s="3">
        <v>281</v>
      </c>
      <c r="AK23" s="3">
        <v>4</v>
      </c>
      <c r="AL23" s="3">
        <v>567</v>
      </c>
      <c r="AM23" s="161"/>
      <c r="AN23" s="771">
        <v>46</v>
      </c>
      <c r="AO23" s="3">
        <v>4</v>
      </c>
      <c r="AP23" s="3">
        <v>57</v>
      </c>
      <c r="AQ23" s="3">
        <v>0</v>
      </c>
      <c r="AR23" s="3">
        <v>107</v>
      </c>
      <c r="AS23" s="161"/>
      <c r="AT23" s="771"/>
      <c r="AU23" s="3">
        <v>5</v>
      </c>
      <c r="AV23" s="3">
        <v>6</v>
      </c>
      <c r="AW23" s="3"/>
      <c r="AX23" s="3">
        <v>11</v>
      </c>
      <c r="AY23" s="161"/>
      <c r="AZ23" s="771"/>
      <c r="BA23" s="3"/>
      <c r="BB23" s="3"/>
      <c r="BC23" s="3"/>
      <c r="BD23" s="3"/>
      <c r="BE23" s="161"/>
      <c r="BF23" s="771">
        <v>9</v>
      </c>
      <c r="BG23" s="3"/>
      <c r="BH23" s="3"/>
      <c r="BI23" s="3"/>
      <c r="BJ23" s="3">
        <v>9</v>
      </c>
      <c r="BK23" s="161"/>
      <c r="BL23" s="771">
        <v>64</v>
      </c>
      <c r="BM23" s="3">
        <v>0</v>
      </c>
      <c r="BN23" s="3">
        <v>1</v>
      </c>
      <c r="BO23" s="3">
        <v>0</v>
      </c>
      <c r="BP23" s="3">
        <v>65</v>
      </c>
      <c r="BR23" s="771">
        <v>11</v>
      </c>
      <c r="BS23" s="3"/>
      <c r="BT23" s="3"/>
      <c r="BU23" s="3"/>
      <c r="BV23" s="3">
        <v>11</v>
      </c>
      <c r="BX23" s="771"/>
      <c r="BY23" s="3"/>
      <c r="BZ23" s="3"/>
      <c r="CA23" s="3">
        <v>1</v>
      </c>
      <c r="CB23" s="3">
        <v>1</v>
      </c>
      <c r="CD23" s="771"/>
      <c r="CE23" s="3">
        <v>2</v>
      </c>
      <c r="CF23" s="3">
        <v>17</v>
      </c>
      <c r="CG23" s="3">
        <v>24</v>
      </c>
      <c r="CH23" s="3">
        <v>42</v>
      </c>
      <c r="CJ23" s="771">
        <v>3</v>
      </c>
      <c r="CK23" s="3">
        <v>3</v>
      </c>
      <c r="CL23" s="3">
        <v>35</v>
      </c>
      <c r="CM23" s="3">
        <v>19</v>
      </c>
      <c r="CN23" s="3">
        <v>60</v>
      </c>
      <c r="CP23" s="771"/>
      <c r="CQ23" s="3"/>
      <c r="CR23" s="3"/>
      <c r="CS23" s="3"/>
      <c r="CT23" s="3"/>
    </row>
    <row r="24" spans="1:98">
      <c r="A24" s="3" t="s">
        <v>20</v>
      </c>
      <c r="B24" s="3" t="s">
        <v>103</v>
      </c>
      <c r="C24" s="161"/>
      <c r="D24" s="771">
        <v>114</v>
      </c>
      <c r="E24" s="3">
        <v>79</v>
      </c>
      <c r="F24" s="3">
        <v>367</v>
      </c>
      <c r="G24" s="3">
        <v>67</v>
      </c>
      <c r="H24" s="3">
        <v>626</v>
      </c>
      <c r="I24" s="161"/>
      <c r="J24" s="771">
        <v>103</v>
      </c>
      <c r="K24" s="3">
        <v>87</v>
      </c>
      <c r="L24" s="3">
        <v>846</v>
      </c>
      <c r="M24" s="3">
        <v>126</v>
      </c>
      <c r="N24" s="3">
        <v>1160</v>
      </c>
      <c r="O24" s="161"/>
      <c r="P24" s="771">
        <v>67</v>
      </c>
      <c r="Q24" s="3">
        <v>149</v>
      </c>
      <c r="R24" s="3">
        <v>1886</v>
      </c>
      <c r="S24" s="3">
        <v>354</v>
      </c>
      <c r="T24" s="3">
        <v>2428</v>
      </c>
      <c r="U24" s="161"/>
      <c r="V24" s="771">
        <v>59</v>
      </c>
      <c r="W24" s="3">
        <v>25</v>
      </c>
      <c r="X24" s="3">
        <v>67</v>
      </c>
      <c r="Y24" s="3">
        <v>2</v>
      </c>
      <c r="Z24" s="3">
        <v>153</v>
      </c>
      <c r="AA24" s="161"/>
      <c r="AB24" s="771">
        <v>37</v>
      </c>
      <c r="AC24" s="3">
        <v>53</v>
      </c>
      <c r="AD24" s="3">
        <v>246</v>
      </c>
      <c r="AE24" s="3">
        <v>24</v>
      </c>
      <c r="AF24" s="3">
        <v>358</v>
      </c>
      <c r="AG24" s="161"/>
      <c r="AH24" s="771">
        <v>8</v>
      </c>
      <c r="AI24" s="3">
        <v>37</v>
      </c>
      <c r="AJ24" s="3">
        <v>41</v>
      </c>
      <c r="AK24" s="3">
        <v>2</v>
      </c>
      <c r="AL24" s="3">
        <v>88</v>
      </c>
      <c r="AM24" s="161"/>
      <c r="AN24" s="771"/>
      <c r="AO24" s="3"/>
      <c r="AP24" s="3"/>
      <c r="AQ24" s="3"/>
      <c r="AR24" s="3"/>
      <c r="AS24" s="161"/>
      <c r="AT24" s="771"/>
      <c r="AU24" s="3">
        <v>1</v>
      </c>
      <c r="AV24" s="3"/>
      <c r="AW24" s="3"/>
      <c r="AX24" s="3">
        <v>1</v>
      </c>
      <c r="AY24" s="161"/>
      <c r="AZ24" s="771">
        <v>1</v>
      </c>
      <c r="BA24" s="3"/>
      <c r="BB24" s="3"/>
      <c r="BC24" s="3"/>
      <c r="BD24" s="3">
        <v>1</v>
      </c>
      <c r="BE24" s="161"/>
      <c r="BF24" s="771">
        <v>1</v>
      </c>
      <c r="BG24" s="3"/>
      <c r="BH24" s="3"/>
      <c r="BI24" s="3"/>
      <c r="BJ24" s="3">
        <v>1</v>
      </c>
      <c r="BK24" s="161"/>
      <c r="BL24" s="771">
        <v>18</v>
      </c>
      <c r="BM24" s="3">
        <v>0</v>
      </c>
      <c r="BN24" s="3">
        <v>0</v>
      </c>
      <c r="BO24" s="3">
        <v>0</v>
      </c>
      <c r="BP24" s="3">
        <v>18</v>
      </c>
      <c r="BR24" s="771">
        <v>2</v>
      </c>
      <c r="BS24" s="3"/>
      <c r="BT24" s="3"/>
      <c r="BU24" s="3"/>
      <c r="BV24" s="3">
        <v>2</v>
      </c>
      <c r="BX24" s="771"/>
      <c r="BY24" s="3"/>
      <c r="BZ24" s="3"/>
      <c r="CA24" s="3">
        <v>1</v>
      </c>
      <c r="CB24" s="3">
        <v>1</v>
      </c>
      <c r="CD24" s="771"/>
      <c r="CE24" s="3"/>
      <c r="CF24" s="3"/>
      <c r="CG24" s="3"/>
      <c r="CH24" s="3"/>
      <c r="CJ24" s="771"/>
      <c r="CK24" s="3"/>
      <c r="CL24" s="3">
        <v>3</v>
      </c>
      <c r="CM24" s="3">
        <v>2</v>
      </c>
      <c r="CN24" s="3">
        <v>5</v>
      </c>
      <c r="CP24" s="771"/>
      <c r="CQ24" s="3"/>
      <c r="CR24" s="3"/>
      <c r="CS24" s="3"/>
      <c r="CT24" s="3"/>
    </row>
    <row r="25" spans="1:98">
      <c r="A25" s="3" t="s">
        <v>21</v>
      </c>
      <c r="B25" s="3" t="s">
        <v>104</v>
      </c>
      <c r="C25" s="161"/>
      <c r="D25" s="771">
        <v>109</v>
      </c>
      <c r="E25" s="3">
        <v>49</v>
      </c>
      <c r="F25" s="3">
        <v>320</v>
      </c>
      <c r="G25" s="3">
        <v>89</v>
      </c>
      <c r="H25" s="3">
        <v>566</v>
      </c>
      <c r="I25" s="161"/>
      <c r="J25" s="771">
        <v>155</v>
      </c>
      <c r="K25" s="3">
        <v>123</v>
      </c>
      <c r="L25" s="3">
        <v>982</v>
      </c>
      <c r="M25" s="3">
        <v>270</v>
      </c>
      <c r="N25" s="3">
        <v>1519</v>
      </c>
      <c r="O25" s="161"/>
      <c r="P25" s="771">
        <v>60</v>
      </c>
      <c r="Q25" s="3">
        <v>125</v>
      </c>
      <c r="R25" s="3">
        <v>1587</v>
      </c>
      <c r="S25" s="3">
        <v>418</v>
      </c>
      <c r="T25" s="3">
        <v>2162</v>
      </c>
      <c r="U25" s="161"/>
      <c r="V25" s="771">
        <v>267</v>
      </c>
      <c r="W25" s="3">
        <v>10</v>
      </c>
      <c r="X25" s="3">
        <v>42</v>
      </c>
      <c r="Y25" s="3">
        <v>14</v>
      </c>
      <c r="Z25" s="3">
        <v>333</v>
      </c>
      <c r="AA25" s="161"/>
      <c r="AB25" s="771">
        <v>25</v>
      </c>
      <c r="AC25" s="3">
        <v>33</v>
      </c>
      <c r="AD25" s="3">
        <v>151</v>
      </c>
      <c r="AE25" s="3">
        <v>21</v>
      </c>
      <c r="AF25" s="3">
        <v>226</v>
      </c>
      <c r="AG25" s="161"/>
      <c r="AH25" s="771">
        <v>10</v>
      </c>
      <c r="AI25" s="3">
        <v>21</v>
      </c>
      <c r="AJ25" s="3">
        <v>63</v>
      </c>
      <c r="AK25" s="3">
        <v>1</v>
      </c>
      <c r="AL25" s="3">
        <v>91</v>
      </c>
      <c r="AM25" s="161"/>
      <c r="AN25" s="771">
        <v>7</v>
      </c>
      <c r="AO25" s="3">
        <v>1</v>
      </c>
      <c r="AP25" s="3">
        <v>8</v>
      </c>
      <c r="AQ25" s="3">
        <v>0</v>
      </c>
      <c r="AR25" s="3">
        <v>16</v>
      </c>
      <c r="AS25" s="161"/>
      <c r="AT25" s="771"/>
      <c r="AU25" s="3"/>
      <c r="AV25" s="3">
        <v>6</v>
      </c>
      <c r="AW25" s="3"/>
      <c r="AX25" s="3">
        <v>6</v>
      </c>
      <c r="AY25" s="161"/>
      <c r="AZ25" s="771"/>
      <c r="BA25" s="3"/>
      <c r="BB25" s="3"/>
      <c r="BC25" s="3"/>
      <c r="BD25" s="3"/>
      <c r="BE25" s="161"/>
      <c r="BF25" s="771">
        <v>6</v>
      </c>
      <c r="BG25" s="3"/>
      <c r="BH25" s="3"/>
      <c r="BI25" s="3"/>
      <c r="BJ25" s="3">
        <v>6</v>
      </c>
      <c r="BK25" s="161"/>
      <c r="BL25" s="771">
        <v>58</v>
      </c>
      <c r="BM25" s="3">
        <v>0</v>
      </c>
      <c r="BN25" s="3">
        <v>0</v>
      </c>
      <c r="BO25" s="3">
        <v>0</v>
      </c>
      <c r="BP25" s="3">
        <v>58</v>
      </c>
      <c r="BR25" s="771">
        <v>5</v>
      </c>
      <c r="BS25" s="3"/>
      <c r="BT25" s="3"/>
      <c r="BU25" s="3"/>
      <c r="BV25" s="3">
        <v>5</v>
      </c>
      <c r="BX25" s="771"/>
      <c r="BY25" s="3"/>
      <c r="BZ25" s="3"/>
      <c r="CA25" s="3"/>
      <c r="CB25" s="3"/>
      <c r="CD25" s="771"/>
      <c r="CE25" s="3"/>
      <c r="CF25" s="3"/>
      <c r="CG25" s="3"/>
      <c r="CH25" s="3"/>
      <c r="CJ25" s="771"/>
      <c r="CK25" s="3"/>
      <c r="CL25" s="3">
        <v>1</v>
      </c>
      <c r="CM25" s="3">
        <v>3</v>
      </c>
      <c r="CN25" s="3">
        <v>4</v>
      </c>
      <c r="CP25" s="771"/>
      <c r="CQ25" s="3"/>
      <c r="CR25" s="3"/>
      <c r="CS25" s="3"/>
      <c r="CT25" s="3"/>
    </row>
    <row r="26" spans="1:98">
      <c r="A26" s="3" t="s">
        <v>22</v>
      </c>
      <c r="B26" s="3" t="s">
        <v>105</v>
      </c>
      <c r="C26" s="161"/>
      <c r="D26" s="771">
        <v>62</v>
      </c>
      <c r="E26" s="3">
        <v>61</v>
      </c>
      <c r="F26" s="3">
        <v>244</v>
      </c>
      <c r="G26" s="3">
        <v>60</v>
      </c>
      <c r="H26" s="3">
        <v>427</v>
      </c>
      <c r="I26" s="161"/>
      <c r="J26" s="771">
        <v>108</v>
      </c>
      <c r="K26" s="3">
        <v>119</v>
      </c>
      <c r="L26" s="3">
        <v>940</v>
      </c>
      <c r="M26" s="3">
        <v>192</v>
      </c>
      <c r="N26" s="3">
        <v>1348</v>
      </c>
      <c r="O26" s="161"/>
      <c r="P26" s="771">
        <v>43</v>
      </c>
      <c r="Q26" s="3">
        <v>85</v>
      </c>
      <c r="R26" s="3">
        <v>781</v>
      </c>
      <c r="S26" s="3">
        <v>161</v>
      </c>
      <c r="T26" s="3">
        <v>1059</v>
      </c>
      <c r="U26" s="161"/>
      <c r="V26" s="771">
        <v>313</v>
      </c>
      <c r="W26" s="3">
        <v>29</v>
      </c>
      <c r="X26" s="3">
        <v>77</v>
      </c>
      <c r="Y26" s="3">
        <v>17</v>
      </c>
      <c r="Z26" s="3">
        <v>436</v>
      </c>
      <c r="AA26" s="161"/>
      <c r="AB26" s="771">
        <v>81</v>
      </c>
      <c r="AC26" s="3">
        <v>51</v>
      </c>
      <c r="AD26" s="3">
        <v>185</v>
      </c>
      <c r="AE26" s="3">
        <v>20</v>
      </c>
      <c r="AF26" s="3">
        <v>334</v>
      </c>
      <c r="AG26" s="161"/>
      <c r="AH26" s="771">
        <v>18</v>
      </c>
      <c r="AI26" s="3">
        <v>37</v>
      </c>
      <c r="AJ26" s="3">
        <v>51</v>
      </c>
      <c r="AK26" s="3">
        <v>0</v>
      </c>
      <c r="AL26" s="3">
        <v>103</v>
      </c>
      <c r="AM26" s="161"/>
      <c r="AN26" s="771">
        <v>6</v>
      </c>
      <c r="AO26" s="3">
        <v>0</v>
      </c>
      <c r="AP26" s="3">
        <v>8</v>
      </c>
      <c r="AQ26" s="3">
        <v>0</v>
      </c>
      <c r="AR26" s="3">
        <v>14</v>
      </c>
      <c r="AS26" s="161"/>
      <c r="AT26" s="771"/>
      <c r="AU26" s="3">
        <v>2</v>
      </c>
      <c r="AV26" s="3">
        <v>1</v>
      </c>
      <c r="AW26" s="3"/>
      <c r="AX26" s="3">
        <v>3</v>
      </c>
      <c r="AY26" s="161"/>
      <c r="AZ26" s="771"/>
      <c r="BA26" s="3"/>
      <c r="BB26" s="3"/>
      <c r="BC26" s="3"/>
      <c r="BD26" s="3"/>
      <c r="BE26" s="161"/>
      <c r="BF26" s="771"/>
      <c r="BG26" s="3"/>
      <c r="BH26" s="3"/>
      <c r="BI26" s="3"/>
      <c r="BJ26" s="3"/>
      <c r="BK26" s="161"/>
      <c r="BL26" s="771">
        <v>23</v>
      </c>
      <c r="BM26" s="3">
        <v>0</v>
      </c>
      <c r="BN26" s="3">
        <v>0</v>
      </c>
      <c r="BO26" s="3">
        <v>0</v>
      </c>
      <c r="BP26" s="3">
        <v>23</v>
      </c>
      <c r="BR26" s="771">
        <v>2</v>
      </c>
      <c r="BS26" s="3"/>
      <c r="BT26" s="3"/>
      <c r="BU26" s="3"/>
      <c r="BV26" s="3">
        <v>2</v>
      </c>
      <c r="BX26" s="771"/>
      <c r="BY26" s="3"/>
      <c r="BZ26" s="3"/>
      <c r="CA26" s="3">
        <v>1</v>
      </c>
      <c r="CB26" s="3">
        <v>1</v>
      </c>
      <c r="CD26" s="771"/>
      <c r="CE26" s="3"/>
      <c r="CF26" s="3">
        <v>4</v>
      </c>
      <c r="CG26" s="3">
        <v>6</v>
      </c>
      <c r="CH26" s="3">
        <v>10</v>
      </c>
      <c r="CJ26" s="771"/>
      <c r="CK26" s="3"/>
      <c r="CL26" s="3">
        <v>31</v>
      </c>
      <c r="CM26" s="3">
        <v>18</v>
      </c>
      <c r="CN26" s="3">
        <v>49</v>
      </c>
      <c r="CP26" s="771"/>
      <c r="CQ26" s="3"/>
      <c r="CR26" s="3"/>
      <c r="CS26" s="3"/>
      <c r="CT26" s="3"/>
    </row>
    <row r="27" spans="1:98">
      <c r="A27" s="3" t="s">
        <v>23</v>
      </c>
      <c r="B27" s="3" t="s">
        <v>106</v>
      </c>
      <c r="C27" s="161"/>
      <c r="D27" s="771">
        <v>52</v>
      </c>
      <c r="E27" s="3">
        <v>42</v>
      </c>
      <c r="F27" s="3">
        <v>215</v>
      </c>
      <c r="G27" s="3">
        <v>54</v>
      </c>
      <c r="H27" s="3">
        <v>363</v>
      </c>
      <c r="I27" s="161"/>
      <c r="J27" s="771">
        <v>50</v>
      </c>
      <c r="K27" s="3">
        <v>39</v>
      </c>
      <c r="L27" s="3">
        <v>566</v>
      </c>
      <c r="M27" s="3">
        <v>116</v>
      </c>
      <c r="N27" s="3">
        <v>764</v>
      </c>
      <c r="O27" s="161"/>
      <c r="P27" s="771">
        <v>38</v>
      </c>
      <c r="Q27" s="3">
        <v>75</v>
      </c>
      <c r="R27" s="3">
        <v>818</v>
      </c>
      <c r="S27" s="3">
        <v>188</v>
      </c>
      <c r="T27" s="3">
        <v>1106</v>
      </c>
      <c r="U27" s="161"/>
      <c r="V27" s="771">
        <v>15</v>
      </c>
      <c r="W27" s="3">
        <v>21</v>
      </c>
      <c r="X27" s="3">
        <v>65</v>
      </c>
      <c r="Y27" s="3">
        <v>16</v>
      </c>
      <c r="Z27" s="3">
        <v>116</v>
      </c>
      <c r="AA27" s="161"/>
      <c r="AB27" s="771">
        <v>17</v>
      </c>
      <c r="AC27" s="3">
        <v>13</v>
      </c>
      <c r="AD27" s="3">
        <v>58</v>
      </c>
      <c r="AE27" s="3">
        <v>7</v>
      </c>
      <c r="AF27" s="3">
        <v>95</v>
      </c>
      <c r="AG27" s="161"/>
      <c r="AH27" s="771">
        <v>9</v>
      </c>
      <c r="AI27" s="3">
        <v>22</v>
      </c>
      <c r="AJ27" s="3">
        <v>60</v>
      </c>
      <c r="AK27" s="3">
        <v>1</v>
      </c>
      <c r="AL27" s="3">
        <v>91</v>
      </c>
      <c r="AM27" s="161"/>
      <c r="AN27" s="771"/>
      <c r="AO27" s="3"/>
      <c r="AP27" s="3"/>
      <c r="AQ27" s="3"/>
      <c r="AR27" s="3"/>
      <c r="AS27" s="161"/>
      <c r="AT27" s="771"/>
      <c r="AU27" s="3"/>
      <c r="AV27" s="3">
        <v>1</v>
      </c>
      <c r="AW27" s="3"/>
      <c r="AX27" s="3">
        <v>1</v>
      </c>
      <c r="AY27" s="161"/>
      <c r="AZ27" s="771"/>
      <c r="BA27" s="3"/>
      <c r="BB27" s="3"/>
      <c r="BC27" s="3"/>
      <c r="BD27" s="3"/>
      <c r="BE27" s="161"/>
      <c r="BF27" s="771"/>
      <c r="BG27" s="3"/>
      <c r="BH27" s="3"/>
      <c r="BI27" s="3"/>
      <c r="BJ27" s="3"/>
      <c r="BK27" s="161"/>
      <c r="BL27" s="771">
        <v>12</v>
      </c>
      <c r="BM27" s="3">
        <v>0</v>
      </c>
      <c r="BN27" s="3">
        <v>0</v>
      </c>
      <c r="BO27" s="3">
        <v>0</v>
      </c>
      <c r="BP27" s="3">
        <v>12</v>
      </c>
      <c r="BR27" s="771">
        <v>2</v>
      </c>
      <c r="BS27" s="3"/>
      <c r="BT27" s="3"/>
      <c r="BU27" s="3"/>
      <c r="BV27" s="3">
        <v>2</v>
      </c>
      <c r="BX27" s="771"/>
      <c r="BY27" s="3"/>
      <c r="BZ27" s="3">
        <v>4</v>
      </c>
      <c r="CA27" s="3">
        <v>10</v>
      </c>
      <c r="CB27" s="3">
        <v>14</v>
      </c>
      <c r="CD27" s="771"/>
      <c r="CE27" s="3"/>
      <c r="CF27" s="3">
        <v>3</v>
      </c>
      <c r="CG27" s="3">
        <v>4</v>
      </c>
      <c r="CH27" s="3">
        <v>7</v>
      </c>
      <c r="CJ27" s="771"/>
      <c r="CK27" s="3">
        <v>1</v>
      </c>
      <c r="CL27" s="3">
        <v>1</v>
      </c>
      <c r="CM27" s="3">
        <v>9</v>
      </c>
      <c r="CN27" s="3">
        <v>11</v>
      </c>
      <c r="CP27" s="771"/>
      <c r="CQ27" s="3"/>
      <c r="CR27" s="3">
        <v>6</v>
      </c>
      <c r="CS27" s="3">
        <v>11</v>
      </c>
      <c r="CT27" s="3">
        <v>17</v>
      </c>
    </row>
    <row r="28" spans="1:98">
      <c r="A28" s="3" t="s">
        <v>10</v>
      </c>
      <c r="B28" s="3" t="s">
        <v>107</v>
      </c>
      <c r="C28" s="161"/>
      <c r="D28" s="771">
        <v>27</v>
      </c>
      <c r="E28" s="3">
        <v>25</v>
      </c>
      <c r="F28" s="3">
        <v>147</v>
      </c>
      <c r="G28" s="3">
        <v>31</v>
      </c>
      <c r="H28" s="3">
        <v>230</v>
      </c>
      <c r="I28" s="161"/>
      <c r="J28" s="771">
        <v>38</v>
      </c>
      <c r="K28" s="3">
        <v>33</v>
      </c>
      <c r="L28" s="3">
        <v>445</v>
      </c>
      <c r="M28" s="3">
        <v>93</v>
      </c>
      <c r="N28" s="3">
        <v>606</v>
      </c>
      <c r="O28" s="161"/>
      <c r="P28" s="771">
        <v>17</v>
      </c>
      <c r="Q28" s="3">
        <v>26</v>
      </c>
      <c r="R28" s="3">
        <v>414</v>
      </c>
      <c r="S28" s="3">
        <v>61</v>
      </c>
      <c r="T28" s="3">
        <v>515</v>
      </c>
      <c r="U28" s="161"/>
      <c r="V28" s="771">
        <v>30</v>
      </c>
      <c r="W28" s="3">
        <v>8</v>
      </c>
      <c r="X28" s="3">
        <v>50</v>
      </c>
      <c r="Y28" s="3">
        <v>4</v>
      </c>
      <c r="Z28" s="3">
        <v>92</v>
      </c>
      <c r="AA28" s="161"/>
      <c r="AB28" s="771">
        <v>46</v>
      </c>
      <c r="AC28" s="3">
        <v>17</v>
      </c>
      <c r="AD28" s="3">
        <v>101</v>
      </c>
      <c r="AE28" s="3">
        <v>24</v>
      </c>
      <c r="AF28" s="3">
        <v>188</v>
      </c>
      <c r="AG28" s="161"/>
      <c r="AH28" s="771">
        <v>13</v>
      </c>
      <c r="AI28" s="3">
        <v>7</v>
      </c>
      <c r="AJ28" s="3">
        <v>17</v>
      </c>
      <c r="AK28" s="3">
        <v>0</v>
      </c>
      <c r="AL28" s="3">
        <v>37</v>
      </c>
      <c r="AM28" s="161"/>
      <c r="AN28" s="771"/>
      <c r="AO28" s="3"/>
      <c r="AP28" s="3"/>
      <c r="AQ28" s="3"/>
      <c r="AR28" s="3"/>
      <c r="AS28" s="161"/>
      <c r="AT28" s="771"/>
      <c r="AU28" s="3"/>
      <c r="AV28" s="3"/>
      <c r="AW28" s="3"/>
      <c r="AX28" s="3"/>
      <c r="AY28" s="161"/>
      <c r="AZ28" s="771"/>
      <c r="BA28" s="3"/>
      <c r="BB28" s="3"/>
      <c r="BC28" s="3"/>
      <c r="BD28" s="3"/>
      <c r="BE28" s="161"/>
      <c r="BF28" s="771"/>
      <c r="BG28" s="3"/>
      <c r="BH28" s="3"/>
      <c r="BI28" s="3"/>
      <c r="BJ28" s="3"/>
      <c r="BK28" s="161"/>
      <c r="BL28" s="771">
        <v>4</v>
      </c>
      <c r="BM28" s="3">
        <v>0</v>
      </c>
      <c r="BN28" s="3">
        <v>0</v>
      </c>
      <c r="BO28" s="3">
        <v>0</v>
      </c>
      <c r="BP28" s="3">
        <v>4</v>
      </c>
      <c r="BR28" s="771">
        <v>1</v>
      </c>
      <c r="BS28" s="3"/>
      <c r="BT28" s="3"/>
      <c r="BU28" s="3"/>
      <c r="BV28" s="3">
        <v>1</v>
      </c>
      <c r="BX28" s="771"/>
      <c r="BY28" s="3"/>
      <c r="BZ28" s="3"/>
      <c r="CA28" s="3"/>
      <c r="CB28" s="3"/>
      <c r="CD28" s="771"/>
      <c r="CE28" s="3"/>
      <c r="CF28" s="3"/>
      <c r="CG28" s="3"/>
      <c r="CH28" s="3"/>
      <c r="CJ28" s="771"/>
      <c r="CK28" s="3"/>
      <c r="CL28" s="3">
        <v>6</v>
      </c>
      <c r="CM28" s="3">
        <v>11</v>
      </c>
      <c r="CN28" s="3">
        <v>17</v>
      </c>
      <c r="CP28" s="771"/>
      <c r="CQ28" s="3"/>
      <c r="CR28" s="3"/>
      <c r="CS28" s="3"/>
      <c r="CT28" s="3"/>
    </row>
    <row r="29" spans="1:98">
      <c r="A29" s="3" t="s">
        <v>229</v>
      </c>
      <c r="B29" s="3" t="s">
        <v>24</v>
      </c>
      <c r="C29" s="161"/>
      <c r="D29" s="771">
        <v>35</v>
      </c>
      <c r="E29" s="3">
        <v>33</v>
      </c>
      <c r="F29" s="3">
        <v>169</v>
      </c>
      <c r="G29" s="3">
        <v>24</v>
      </c>
      <c r="H29" s="3">
        <v>261</v>
      </c>
      <c r="I29" s="161"/>
      <c r="J29" s="771">
        <v>50</v>
      </c>
      <c r="K29" s="3">
        <v>97</v>
      </c>
      <c r="L29" s="3">
        <v>883</v>
      </c>
      <c r="M29" s="3">
        <v>117</v>
      </c>
      <c r="N29" s="3">
        <v>1141</v>
      </c>
      <c r="O29" s="161"/>
      <c r="P29" s="771">
        <v>23</v>
      </c>
      <c r="Q29" s="3">
        <v>116</v>
      </c>
      <c r="R29" s="3">
        <v>1040</v>
      </c>
      <c r="S29" s="3">
        <v>148</v>
      </c>
      <c r="T29" s="3">
        <v>1316</v>
      </c>
      <c r="U29" s="161"/>
      <c r="V29" s="771">
        <v>21</v>
      </c>
      <c r="W29" s="3">
        <v>28</v>
      </c>
      <c r="X29" s="3">
        <v>196</v>
      </c>
      <c r="Y29" s="3">
        <v>15</v>
      </c>
      <c r="Z29" s="3">
        <v>260</v>
      </c>
      <c r="AA29" s="161"/>
      <c r="AB29" s="771">
        <v>23</v>
      </c>
      <c r="AC29" s="3">
        <v>61</v>
      </c>
      <c r="AD29" s="3">
        <v>270</v>
      </c>
      <c r="AE29" s="3">
        <v>25</v>
      </c>
      <c r="AF29" s="3">
        <v>376</v>
      </c>
      <c r="AG29" s="161"/>
      <c r="AH29" s="771">
        <v>7</v>
      </c>
      <c r="AI29" s="3">
        <v>42</v>
      </c>
      <c r="AJ29" s="3">
        <v>112</v>
      </c>
      <c r="AK29" s="3">
        <v>4</v>
      </c>
      <c r="AL29" s="3">
        <v>163</v>
      </c>
      <c r="AM29" s="161"/>
      <c r="AN29" s="771">
        <v>1</v>
      </c>
      <c r="AO29" s="3">
        <v>1</v>
      </c>
      <c r="AP29" s="3">
        <v>1</v>
      </c>
      <c r="AQ29" s="3">
        <v>0</v>
      </c>
      <c r="AR29" s="3">
        <v>3</v>
      </c>
      <c r="AS29" s="161"/>
      <c r="AT29" s="771"/>
      <c r="AU29" s="3">
        <v>1</v>
      </c>
      <c r="AV29" s="3">
        <v>2</v>
      </c>
      <c r="AW29" s="3"/>
      <c r="AX29" s="3">
        <v>3</v>
      </c>
      <c r="AY29" s="161"/>
      <c r="AZ29" s="771"/>
      <c r="BA29" s="3"/>
      <c r="BB29" s="3"/>
      <c r="BC29" s="3"/>
      <c r="BD29" s="3"/>
      <c r="BE29" s="161"/>
      <c r="BF29" s="771"/>
      <c r="BG29" s="3"/>
      <c r="BH29" s="3"/>
      <c r="BI29" s="3"/>
      <c r="BJ29" s="3"/>
      <c r="BK29" s="161"/>
      <c r="BL29" s="771">
        <v>5</v>
      </c>
      <c r="BM29" s="3">
        <v>0</v>
      </c>
      <c r="BN29" s="3">
        <v>0</v>
      </c>
      <c r="BO29" s="3">
        <v>0</v>
      </c>
      <c r="BP29" s="3">
        <v>5</v>
      </c>
      <c r="BR29" s="771">
        <v>1</v>
      </c>
      <c r="BS29" s="3"/>
      <c r="BT29" s="3"/>
      <c r="BU29" s="3"/>
      <c r="BV29" s="3">
        <v>1</v>
      </c>
      <c r="BX29" s="771"/>
      <c r="BY29" s="3"/>
      <c r="BZ29" s="3"/>
      <c r="CA29" s="3"/>
      <c r="CB29" s="3"/>
      <c r="CD29" s="771"/>
      <c r="CE29" s="3"/>
      <c r="CF29" s="3"/>
      <c r="CG29" s="3"/>
      <c r="CH29" s="3"/>
      <c r="CJ29" s="771"/>
      <c r="CK29" s="3"/>
      <c r="CL29" s="3"/>
      <c r="CM29" s="3"/>
      <c r="CN29" s="3"/>
      <c r="CP29" s="771"/>
      <c r="CQ29" s="3"/>
      <c r="CR29" s="3"/>
      <c r="CS29" s="3"/>
      <c r="CT29" s="3"/>
    </row>
    <row r="30" spans="1:98">
      <c r="A30" s="3" t="s">
        <v>230</v>
      </c>
      <c r="B30" s="3" t="s">
        <v>25</v>
      </c>
      <c r="C30" s="161"/>
      <c r="D30" s="771">
        <v>100</v>
      </c>
      <c r="E30" s="3">
        <v>51</v>
      </c>
      <c r="F30" s="3">
        <v>234</v>
      </c>
      <c r="G30" s="3">
        <v>59</v>
      </c>
      <c r="H30" s="3">
        <v>444</v>
      </c>
      <c r="I30" s="161"/>
      <c r="J30" s="771">
        <v>122</v>
      </c>
      <c r="K30" s="3">
        <v>61</v>
      </c>
      <c r="L30" s="3">
        <v>566</v>
      </c>
      <c r="M30" s="3">
        <v>137</v>
      </c>
      <c r="N30" s="3">
        <v>884</v>
      </c>
      <c r="O30" s="161"/>
      <c r="P30" s="771">
        <v>60</v>
      </c>
      <c r="Q30" s="3">
        <v>122</v>
      </c>
      <c r="R30" s="3">
        <v>1564</v>
      </c>
      <c r="S30" s="3">
        <v>400</v>
      </c>
      <c r="T30" s="3">
        <v>2122</v>
      </c>
      <c r="U30" s="161"/>
      <c r="V30" s="771">
        <v>38</v>
      </c>
      <c r="W30" s="3">
        <v>50</v>
      </c>
      <c r="X30" s="3">
        <v>125</v>
      </c>
      <c r="Y30" s="3">
        <v>20</v>
      </c>
      <c r="Z30" s="3">
        <v>232</v>
      </c>
      <c r="AA30" s="161"/>
      <c r="AB30" s="771">
        <v>34</v>
      </c>
      <c r="AC30" s="3">
        <v>63</v>
      </c>
      <c r="AD30" s="3">
        <v>243</v>
      </c>
      <c r="AE30" s="3">
        <v>23</v>
      </c>
      <c r="AF30" s="3">
        <v>359</v>
      </c>
      <c r="AG30" s="161"/>
      <c r="AH30" s="771">
        <v>15</v>
      </c>
      <c r="AI30" s="3">
        <v>45</v>
      </c>
      <c r="AJ30" s="3">
        <v>100</v>
      </c>
      <c r="AK30" s="3">
        <v>8</v>
      </c>
      <c r="AL30" s="3">
        <v>167</v>
      </c>
      <c r="AM30" s="161"/>
      <c r="AN30" s="771">
        <v>0</v>
      </c>
      <c r="AO30" s="3">
        <v>0</v>
      </c>
      <c r="AP30" s="3">
        <v>2</v>
      </c>
      <c r="AQ30" s="3">
        <v>0</v>
      </c>
      <c r="AR30" s="3">
        <v>2</v>
      </c>
      <c r="AS30" s="161"/>
      <c r="AT30" s="771"/>
      <c r="AU30" s="3"/>
      <c r="AV30" s="3"/>
      <c r="AW30" s="3"/>
      <c r="AX30" s="3"/>
      <c r="AY30" s="161"/>
      <c r="AZ30" s="771"/>
      <c r="BA30" s="3"/>
      <c r="BB30" s="3"/>
      <c r="BC30" s="3"/>
      <c r="BD30" s="3"/>
      <c r="BE30" s="161"/>
      <c r="BF30" s="771">
        <v>16</v>
      </c>
      <c r="BG30" s="3">
        <v>1</v>
      </c>
      <c r="BH30" s="3"/>
      <c r="BI30" s="3"/>
      <c r="BJ30" s="3">
        <v>17</v>
      </c>
      <c r="BK30" s="161"/>
      <c r="BL30" s="771">
        <v>23</v>
      </c>
      <c r="BM30" s="3">
        <v>1</v>
      </c>
      <c r="BN30" s="3">
        <v>0</v>
      </c>
      <c r="BO30" s="3">
        <v>0</v>
      </c>
      <c r="BP30" s="3">
        <v>24</v>
      </c>
      <c r="BR30" s="771">
        <v>7</v>
      </c>
      <c r="BS30" s="3">
        <v>1</v>
      </c>
      <c r="BT30" s="3"/>
      <c r="BU30" s="3"/>
      <c r="BV30" s="3">
        <v>8</v>
      </c>
      <c r="BX30" s="771"/>
      <c r="BY30" s="3"/>
      <c r="BZ30" s="3">
        <v>3</v>
      </c>
      <c r="CA30" s="3">
        <v>5</v>
      </c>
      <c r="CB30" s="3">
        <v>8</v>
      </c>
      <c r="CD30" s="771"/>
      <c r="CE30" s="3"/>
      <c r="CF30" s="3"/>
      <c r="CG30" s="3"/>
      <c r="CH30" s="3"/>
      <c r="CJ30" s="771"/>
      <c r="CK30" s="3"/>
      <c r="CL30" s="3"/>
      <c r="CM30" s="3">
        <v>5</v>
      </c>
      <c r="CN30" s="3">
        <v>5</v>
      </c>
      <c r="CP30" s="771"/>
      <c r="CQ30" s="3"/>
      <c r="CR30" s="3">
        <v>1</v>
      </c>
      <c r="CS30" s="3">
        <v>1</v>
      </c>
      <c r="CT30" s="3">
        <v>2</v>
      </c>
    </row>
    <row r="31" spans="1:98">
      <c r="A31" s="3" t="s">
        <v>231</v>
      </c>
      <c r="B31" s="3" t="s">
        <v>26</v>
      </c>
      <c r="C31" s="161"/>
      <c r="D31" s="771">
        <v>261</v>
      </c>
      <c r="E31" s="3">
        <v>272</v>
      </c>
      <c r="F31" s="3">
        <v>1159</v>
      </c>
      <c r="G31" s="3">
        <v>295</v>
      </c>
      <c r="H31" s="3">
        <v>1986</v>
      </c>
      <c r="I31" s="161"/>
      <c r="J31" s="771">
        <v>371</v>
      </c>
      <c r="K31" s="3">
        <v>429</v>
      </c>
      <c r="L31" s="3">
        <v>3561</v>
      </c>
      <c r="M31" s="3">
        <v>887</v>
      </c>
      <c r="N31" s="3">
        <v>5188</v>
      </c>
      <c r="O31" s="161"/>
      <c r="P31" s="771">
        <v>178</v>
      </c>
      <c r="Q31" s="3">
        <v>353</v>
      </c>
      <c r="R31" s="3">
        <v>3982</v>
      </c>
      <c r="S31" s="3">
        <v>1206</v>
      </c>
      <c r="T31" s="3">
        <v>5650</v>
      </c>
      <c r="U31" s="161"/>
      <c r="V31" s="771">
        <v>52</v>
      </c>
      <c r="W31" s="3">
        <v>241</v>
      </c>
      <c r="X31" s="3">
        <v>738</v>
      </c>
      <c r="Y31" s="3">
        <v>240</v>
      </c>
      <c r="Z31" s="3">
        <v>1266</v>
      </c>
      <c r="AA31" s="161"/>
      <c r="AB31" s="771">
        <v>383</v>
      </c>
      <c r="AC31" s="3">
        <v>167</v>
      </c>
      <c r="AD31" s="3">
        <v>640</v>
      </c>
      <c r="AE31" s="3">
        <v>132</v>
      </c>
      <c r="AF31" s="3">
        <v>1316</v>
      </c>
      <c r="AG31" s="161"/>
      <c r="AH31" s="771">
        <v>182</v>
      </c>
      <c r="AI31" s="3">
        <v>227</v>
      </c>
      <c r="AJ31" s="3">
        <v>673</v>
      </c>
      <c r="AK31" s="3">
        <v>23</v>
      </c>
      <c r="AL31" s="3">
        <v>1090</v>
      </c>
      <c r="AM31" s="161"/>
      <c r="AN31" s="771">
        <v>56</v>
      </c>
      <c r="AO31" s="3">
        <v>8</v>
      </c>
      <c r="AP31" s="3">
        <v>86</v>
      </c>
      <c r="AQ31" s="3">
        <v>2</v>
      </c>
      <c r="AR31" s="3">
        <v>152</v>
      </c>
      <c r="AS31" s="161"/>
      <c r="AT31" s="771"/>
      <c r="AU31" s="3">
        <v>6</v>
      </c>
      <c r="AV31" s="3">
        <v>30</v>
      </c>
      <c r="AW31" s="3"/>
      <c r="AX31" s="3">
        <v>36</v>
      </c>
      <c r="AY31" s="161"/>
      <c r="AZ31" s="771"/>
      <c r="BA31" s="3"/>
      <c r="BB31" s="3"/>
      <c r="BC31" s="3"/>
      <c r="BD31" s="3"/>
      <c r="BE31" s="161"/>
      <c r="BF31" s="771">
        <v>3</v>
      </c>
      <c r="BG31" s="3"/>
      <c r="BH31" s="3"/>
      <c r="BI31" s="3"/>
      <c r="BJ31" s="3">
        <v>3</v>
      </c>
      <c r="BK31" s="161"/>
      <c r="BL31" s="771">
        <v>55</v>
      </c>
      <c r="BM31" s="3">
        <v>2</v>
      </c>
      <c r="BN31" s="3">
        <v>0</v>
      </c>
      <c r="BO31" s="3">
        <v>0</v>
      </c>
      <c r="BP31" s="3">
        <v>57</v>
      </c>
      <c r="BR31" s="771">
        <v>11</v>
      </c>
      <c r="BS31" s="3">
        <v>1</v>
      </c>
      <c r="BT31" s="3">
        <v>1</v>
      </c>
      <c r="BU31" s="3"/>
      <c r="BV31" s="3">
        <v>13</v>
      </c>
      <c r="BX31" s="771"/>
      <c r="BY31" s="3">
        <v>7</v>
      </c>
      <c r="BZ31" s="3">
        <v>24</v>
      </c>
      <c r="CA31" s="3">
        <v>29</v>
      </c>
      <c r="CB31" s="3">
        <v>58</v>
      </c>
      <c r="CD31" s="771"/>
      <c r="CE31" s="3"/>
      <c r="CF31" s="3">
        <v>2</v>
      </c>
      <c r="CG31" s="3"/>
      <c r="CH31" s="3">
        <v>2</v>
      </c>
      <c r="CJ31" s="771"/>
      <c r="CK31" s="3">
        <v>3</v>
      </c>
      <c r="CL31" s="3">
        <v>46</v>
      </c>
      <c r="CM31" s="3">
        <v>43</v>
      </c>
      <c r="CN31" s="3">
        <v>92</v>
      </c>
      <c r="CP31" s="771"/>
      <c r="CQ31" s="3"/>
      <c r="CR31" s="3"/>
      <c r="CS31" s="3"/>
      <c r="CT31" s="3"/>
    </row>
    <row r="32" spans="1:98">
      <c r="A32" s="3" t="s">
        <v>232</v>
      </c>
      <c r="B32" s="3" t="s">
        <v>27</v>
      </c>
      <c r="C32" s="161"/>
      <c r="D32" s="771">
        <v>60</v>
      </c>
      <c r="E32" s="3">
        <v>41</v>
      </c>
      <c r="F32" s="3">
        <v>252</v>
      </c>
      <c r="G32" s="3">
        <v>76</v>
      </c>
      <c r="H32" s="3">
        <v>429</v>
      </c>
      <c r="I32" s="161"/>
      <c r="J32" s="771">
        <v>88</v>
      </c>
      <c r="K32" s="3">
        <v>69</v>
      </c>
      <c r="L32" s="3">
        <v>720</v>
      </c>
      <c r="M32" s="3">
        <v>222</v>
      </c>
      <c r="N32" s="3">
        <v>1085</v>
      </c>
      <c r="O32" s="161"/>
      <c r="P32" s="771">
        <v>73</v>
      </c>
      <c r="Q32" s="3">
        <v>68</v>
      </c>
      <c r="R32" s="3">
        <v>709</v>
      </c>
      <c r="S32" s="3">
        <v>181</v>
      </c>
      <c r="T32" s="3">
        <v>1017</v>
      </c>
      <c r="U32" s="161"/>
      <c r="V32" s="771">
        <v>23</v>
      </c>
      <c r="W32" s="3">
        <v>20</v>
      </c>
      <c r="X32" s="3">
        <v>77</v>
      </c>
      <c r="Y32" s="3">
        <v>11</v>
      </c>
      <c r="Z32" s="3">
        <v>129</v>
      </c>
      <c r="AA32" s="161"/>
      <c r="AB32" s="771">
        <v>7</v>
      </c>
      <c r="AC32" s="3">
        <v>6</v>
      </c>
      <c r="AD32" s="3">
        <v>20</v>
      </c>
      <c r="AE32" s="3">
        <v>0</v>
      </c>
      <c r="AF32" s="3">
        <v>32</v>
      </c>
      <c r="AG32" s="161"/>
      <c r="AH32" s="771">
        <v>6</v>
      </c>
      <c r="AI32" s="3">
        <v>21</v>
      </c>
      <c r="AJ32" s="3">
        <v>59</v>
      </c>
      <c r="AK32" s="3">
        <v>1</v>
      </c>
      <c r="AL32" s="3">
        <v>86</v>
      </c>
      <c r="AM32" s="161"/>
      <c r="AN32" s="771"/>
      <c r="AO32" s="3"/>
      <c r="AP32" s="3"/>
      <c r="AQ32" s="3"/>
      <c r="AR32" s="3"/>
      <c r="AS32" s="161"/>
      <c r="AT32" s="771"/>
      <c r="AU32" s="3"/>
      <c r="AV32" s="3"/>
      <c r="AW32" s="3"/>
      <c r="AX32" s="3"/>
      <c r="AY32" s="161"/>
      <c r="AZ32" s="771"/>
      <c r="BA32" s="3"/>
      <c r="BB32" s="3"/>
      <c r="BC32" s="3"/>
      <c r="BD32" s="3"/>
      <c r="BE32" s="161"/>
      <c r="BF32" s="771"/>
      <c r="BG32" s="3"/>
      <c r="BH32" s="3"/>
      <c r="BI32" s="3"/>
      <c r="BJ32" s="3"/>
      <c r="BK32" s="161"/>
      <c r="BL32" s="771">
        <v>25</v>
      </c>
      <c r="BM32" s="3">
        <v>0</v>
      </c>
      <c r="BN32" s="3">
        <v>0</v>
      </c>
      <c r="BO32" s="3">
        <v>0</v>
      </c>
      <c r="BP32" s="3">
        <v>25</v>
      </c>
      <c r="BR32" s="771">
        <v>3</v>
      </c>
      <c r="BS32" s="3"/>
      <c r="BT32" s="3"/>
      <c r="BU32" s="3"/>
      <c r="BV32" s="3">
        <v>3</v>
      </c>
      <c r="BX32" s="771"/>
      <c r="BY32" s="3"/>
      <c r="BZ32" s="3"/>
      <c r="CA32" s="3"/>
      <c r="CB32" s="3"/>
      <c r="CD32" s="771"/>
      <c r="CE32" s="3"/>
      <c r="CF32" s="3"/>
      <c r="CG32" s="3"/>
      <c r="CH32" s="3"/>
      <c r="CJ32" s="771"/>
      <c r="CK32" s="3"/>
      <c r="CL32" s="3">
        <v>1</v>
      </c>
      <c r="CM32" s="3">
        <v>2</v>
      </c>
      <c r="CN32" s="3">
        <v>3</v>
      </c>
      <c r="CP32" s="771"/>
      <c r="CQ32" s="3"/>
      <c r="CR32" s="3"/>
      <c r="CS32" s="3"/>
      <c r="CT32" s="3"/>
    </row>
    <row r="33" spans="1:98">
      <c r="A33" s="3" t="s">
        <v>233</v>
      </c>
      <c r="B33" s="3" t="s">
        <v>108</v>
      </c>
      <c r="C33" s="161"/>
      <c r="D33" s="771">
        <v>131</v>
      </c>
      <c r="E33" s="3">
        <v>103</v>
      </c>
      <c r="F33" s="3">
        <v>277</v>
      </c>
      <c r="G33" s="3">
        <v>55</v>
      </c>
      <c r="H33" s="3">
        <v>566</v>
      </c>
      <c r="I33" s="161"/>
      <c r="J33" s="771">
        <v>103</v>
      </c>
      <c r="K33" s="3">
        <v>111</v>
      </c>
      <c r="L33" s="3">
        <v>555</v>
      </c>
      <c r="M33" s="3">
        <v>120</v>
      </c>
      <c r="N33" s="3">
        <v>881</v>
      </c>
      <c r="O33" s="161"/>
      <c r="P33" s="771">
        <v>56</v>
      </c>
      <c r="Q33" s="3">
        <v>91</v>
      </c>
      <c r="R33" s="3">
        <v>670</v>
      </c>
      <c r="S33" s="3">
        <v>128</v>
      </c>
      <c r="T33" s="3">
        <v>935</v>
      </c>
      <c r="U33" s="161"/>
      <c r="V33" s="771">
        <v>9</v>
      </c>
      <c r="W33" s="3">
        <v>54</v>
      </c>
      <c r="X33" s="3">
        <v>91</v>
      </c>
      <c r="Y33" s="3">
        <v>15</v>
      </c>
      <c r="Z33" s="3">
        <v>169</v>
      </c>
      <c r="AA33" s="161"/>
      <c r="AB33" s="771">
        <v>43</v>
      </c>
      <c r="AC33" s="3">
        <v>44</v>
      </c>
      <c r="AD33" s="3">
        <v>89</v>
      </c>
      <c r="AE33" s="3">
        <v>9</v>
      </c>
      <c r="AF33" s="3">
        <v>184</v>
      </c>
      <c r="AG33" s="161"/>
      <c r="AH33" s="771">
        <v>20</v>
      </c>
      <c r="AI33" s="3">
        <v>56</v>
      </c>
      <c r="AJ33" s="3">
        <v>72</v>
      </c>
      <c r="AK33" s="3">
        <v>1</v>
      </c>
      <c r="AL33" s="3">
        <v>145</v>
      </c>
      <c r="AM33" s="161"/>
      <c r="AN33" s="771">
        <v>3</v>
      </c>
      <c r="AO33" s="3">
        <v>0</v>
      </c>
      <c r="AP33" s="3">
        <v>7</v>
      </c>
      <c r="AQ33" s="3">
        <v>0</v>
      </c>
      <c r="AR33" s="3">
        <v>10</v>
      </c>
      <c r="AS33" s="161"/>
      <c r="AT33" s="771"/>
      <c r="AU33" s="3">
        <v>2</v>
      </c>
      <c r="AV33" s="3">
        <v>6</v>
      </c>
      <c r="AW33" s="3"/>
      <c r="AX33" s="3">
        <v>8</v>
      </c>
      <c r="AY33" s="161"/>
      <c r="AZ33" s="767"/>
      <c r="BA33" s="126"/>
      <c r="BB33" s="126"/>
      <c r="BC33" s="126"/>
      <c r="BD33" s="126"/>
      <c r="BE33" s="161"/>
      <c r="BF33" s="771">
        <v>4</v>
      </c>
      <c r="BG33" s="3"/>
      <c r="BH33" s="3"/>
      <c r="BI33" s="3"/>
      <c r="BJ33" s="3">
        <v>4</v>
      </c>
      <c r="BK33" s="161"/>
      <c r="BL33" s="771">
        <v>31</v>
      </c>
      <c r="BM33" s="3">
        <v>0</v>
      </c>
      <c r="BN33" s="3">
        <v>0</v>
      </c>
      <c r="BO33" s="3">
        <v>0</v>
      </c>
      <c r="BP33" s="3">
        <v>31</v>
      </c>
      <c r="BR33" s="771">
        <v>9</v>
      </c>
      <c r="BS33" s="3"/>
      <c r="BT33" s="3"/>
      <c r="BU33" s="3"/>
      <c r="BV33" s="3">
        <v>9</v>
      </c>
      <c r="BX33" s="771"/>
      <c r="BY33" s="3"/>
      <c r="BZ33" s="3"/>
      <c r="CA33" s="3">
        <v>1</v>
      </c>
      <c r="CB33" s="3">
        <v>1</v>
      </c>
      <c r="CD33" s="771"/>
      <c r="CE33" s="3"/>
      <c r="CF33" s="3">
        <v>1</v>
      </c>
      <c r="CG33" s="3">
        <v>1</v>
      </c>
      <c r="CH33" s="3">
        <v>2</v>
      </c>
      <c r="CJ33" s="771"/>
      <c r="CK33" s="3"/>
      <c r="CL33" s="3">
        <v>6</v>
      </c>
      <c r="CM33" s="3">
        <v>6</v>
      </c>
      <c r="CN33" s="3">
        <v>12</v>
      </c>
      <c r="CP33" s="767"/>
      <c r="CQ33" s="126"/>
      <c r="CR33" s="126"/>
      <c r="CS33" s="126"/>
      <c r="CT33" s="126"/>
    </row>
    <row r="34" spans="1:98">
      <c r="B34" s="129" t="s">
        <v>329</v>
      </c>
      <c r="C34" s="160"/>
      <c r="D34" s="771">
        <v>2323</v>
      </c>
      <c r="E34" s="3">
        <v>1735</v>
      </c>
      <c r="F34" s="3">
        <v>8223</v>
      </c>
      <c r="G34" s="3">
        <v>1999</v>
      </c>
      <c r="H34" s="3">
        <v>14272</v>
      </c>
      <c r="I34" s="161"/>
      <c r="J34" s="771">
        <v>3156</v>
      </c>
      <c r="K34" s="3">
        <v>3066</v>
      </c>
      <c r="L34" s="3">
        <v>28312</v>
      </c>
      <c r="M34" s="3">
        <v>5997</v>
      </c>
      <c r="N34" s="3">
        <v>40204</v>
      </c>
      <c r="O34" s="161"/>
      <c r="P34" s="771">
        <v>1565</v>
      </c>
      <c r="Q34" s="3">
        <v>3187</v>
      </c>
      <c r="R34" s="3">
        <v>35324</v>
      </c>
      <c r="S34" s="3">
        <v>7798</v>
      </c>
      <c r="T34" s="3">
        <v>47336</v>
      </c>
      <c r="U34" s="161"/>
      <c r="V34" s="771">
        <v>1307</v>
      </c>
      <c r="W34" s="3">
        <v>1235</v>
      </c>
      <c r="X34" s="3">
        <v>4380</v>
      </c>
      <c r="Y34" s="3">
        <v>941</v>
      </c>
      <c r="Z34" s="3">
        <v>7845</v>
      </c>
      <c r="AA34" s="161"/>
      <c r="AB34" s="771">
        <v>1882</v>
      </c>
      <c r="AC34" s="3">
        <v>1353</v>
      </c>
      <c r="AD34" s="3">
        <v>5141</v>
      </c>
      <c r="AE34" s="3">
        <v>580</v>
      </c>
      <c r="AF34" s="3">
        <v>8891</v>
      </c>
      <c r="AG34" s="161"/>
      <c r="AH34" s="771">
        <v>765</v>
      </c>
      <c r="AI34" s="3">
        <v>1119</v>
      </c>
      <c r="AJ34" s="3">
        <v>2573</v>
      </c>
      <c r="AK34" s="3">
        <v>74</v>
      </c>
      <c r="AL34" s="3">
        <v>4457</v>
      </c>
      <c r="AM34" s="161"/>
      <c r="AN34" s="771">
        <v>152</v>
      </c>
      <c r="AO34" s="3">
        <v>17</v>
      </c>
      <c r="AP34" s="3">
        <v>222</v>
      </c>
      <c r="AQ34" s="3">
        <v>3</v>
      </c>
      <c r="AR34" s="3">
        <v>394</v>
      </c>
      <c r="AS34" s="161"/>
      <c r="AT34" s="771">
        <v>0</v>
      </c>
      <c r="AU34" s="3">
        <v>25</v>
      </c>
      <c r="AV34" s="3">
        <v>67</v>
      </c>
      <c r="AW34" s="3">
        <v>0</v>
      </c>
      <c r="AX34" s="3">
        <v>92</v>
      </c>
      <c r="AY34" s="161"/>
      <c r="AZ34" s="771">
        <v>14</v>
      </c>
      <c r="BA34" s="3">
        <v>1</v>
      </c>
      <c r="BB34" s="3">
        <v>2</v>
      </c>
      <c r="BC34" s="3">
        <v>0</v>
      </c>
      <c r="BD34" s="3">
        <v>16</v>
      </c>
      <c r="BE34" s="161"/>
      <c r="BF34" s="771">
        <v>128</v>
      </c>
      <c r="BG34" s="3">
        <v>6</v>
      </c>
      <c r="BH34" s="3">
        <v>1</v>
      </c>
      <c r="BI34" s="3">
        <v>0</v>
      </c>
      <c r="BJ34" s="3">
        <v>135</v>
      </c>
      <c r="BK34" s="161"/>
      <c r="BL34" s="771">
        <v>651</v>
      </c>
      <c r="BM34" s="3">
        <v>7</v>
      </c>
      <c r="BN34" s="3">
        <v>2</v>
      </c>
      <c r="BO34" s="3">
        <v>0</v>
      </c>
      <c r="BP34" s="3">
        <v>660</v>
      </c>
      <c r="BR34" s="771">
        <v>167</v>
      </c>
      <c r="BS34" s="3">
        <v>6</v>
      </c>
      <c r="BT34" s="3">
        <v>2</v>
      </c>
      <c r="BU34" s="3">
        <v>0</v>
      </c>
      <c r="BV34" s="3">
        <v>174</v>
      </c>
      <c r="BX34" s="771">
        <v>0</v>
      </c>
      <c r="BY34" s="3">
        <v>11</v>
      </c>
      <c r="BZ34" s="3">
        <v>59</v>
      </c>
      <c r="CA34" s="3">
        <v>70</v>
      </c>
      <c r="CB34" s="3">
        <v>137</v>
      </c>
      <c r="CD34" s="771">
        <v>1</v>
      </c>
      <c r="CE34" s="3">
        <v>9</v>
      </c>
      <c r="CF34" s="3">
        <v>92</v>
      </c>
      <c r="CG34" s="3">
        <v>125</v>
      </c>
      <c r="CH34" s="3">
        <v>225</v>
      </c>
      <c r="CJ34" s="771">
        <v>4</v>
      </c>
      <c r="CK34" s="3">
        <v>15</v>
      </c>
      <c r="CL34" s="3">
        <v>210</v>
      </c>
      <c r="CM34" s="3">
        <v>287</v>
      </c>
      <c r="CN34" s="3">
        <v>515</v>
      </c>
      <c r="CP34" s="771">
        <v>0</v>
      </c>
      <c r="CQ34" s="3">
        <v>0</v>
      </c>
      <c r="CR34" s="3">
        <v>16</v>
      </c>
      <c r="CS34" s="3">
        <v>16</v>
      </c>
      <c r="CT34" s="3">
        <v>32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2"/>
  <sheetViews>
    <sheetView topLeftCell="A7" workbookViewId="0">
      <selection activeCell="B7" sqref="B7:B31"/>
    </sheetView>
  </sheetViews>
  <sheetFormatPr defaultRowHeight="12.75"/>
  <cols>
    <col min="1" max="1" width="9.140625" style="223"/>
    <col min="2" max="2" width="27" style="223" customWidth="1"/>
    <col min="3" max="3" width="16.5703125" style="223" customWidth="1"/>
    <col min="4" max="4" width="14" style="223" customWidth="1"/>
    <col min="5" max="5" width="16.7109375" style="223" customWidth="1"/>
    <col min="6" max="151" width="14" style="223" customWidth="1"/>
    <col min="152" max="257" width="9.140625" style="223"/>
    <col min="258" max="258" width="27" style="223" customWidth="1"/>
    <col min="259" max="259" width="16.5703125" style="223" customWidth="1"/>
    <col min="260" max="260" width="14" style="223" customWidth="1"/>
    <col min="261" max="261" width="16.7109375" style="223" customWidth="1"/>
    <col min="262" max="407" width="14" style="223" customWidth="1"/>
    <col min="408" max="513" width="9.140625" style="223"/>
    <col min="514" max="514" width="27" style="223" customWidth="1"/>
    <col min="515" max="515" width="16.5703125" style="223" customWidth="1"/>
    <col min="516" max="516" width="14" style="223" customWidth="1"/>
    <col min="517" max="517" width="16.7109375" style="223" customWidth="1"/>
    <col min="518" max="663" width="14" style="223" customWidth="1"/>
    <col min="664" max="769" width="9.140625" style="223"/>
    <col min="770" max="770" width="27" style="223" customWidth="1"/>
    <col min="771" max="771" width="16.5703125" style="223" customWidth="1"/>
    <col min="772" max="772" width="14" style="223" customWidth="1"/>
    <col min="773" max="773" width="16.7109375" style="223" customWidth="1"/>
    <col min="774" max="919" width="14" style="223" customWidth="1"/>
    <col min="920" max="1025" width="9.140625" style="223"/>
    <col min="1026" max="1026" width="27" style="223" customWidth="1"/>
    <col min="1027" max="1027" width="16.5703125" style="223" customWidth="1"/>
    <col min="1028" max="1028" width="14" style="223" customWidth="1"/>
    <col min="1029" max="1029" width="16.7109375" style="223" customWidth="1"/>
    <col min="1030" max="1175" width="14" style="223" customWidth="1"/>
    <col min="1176" max="1281" width="9.140625" style="223"/>
    <col min="1282" max="1282" width="27" style="223" customWidth="1"/>
    <col min="1283" max="1283" width="16.5703125" style="223" customWidth="1"/>
    <col min="1284" max="1284" width="14" style="223" customWidth="1"/>
    <col min="1285" max="1285" width="16.7109375" style="223" customWidth="1"/>
    <col min="1286" max="1431" width="14" style="223" customWidth="1"/>
    <col min="1432" max="1537" width="9.140625" style="223"/>
    <col min="1538" max="1538" width="27" style="223" customWidth="1"/>
    <col min="1539" max="1539" width="16.5703125" style="223" customWidth="1"/>
    <col min="1540" max="1540" width="14" style="223" customWidth="1"/>
    <col min="1541" max="1541" width="16.7109375" style="223" customWidth="1"/>
    <col min="1542" max="1687" width="14" style="223" customWidth="1"/>
    <col min="1688" max="1793" width="9.140625" style="223"/>
    <col min="1794" max="1794" width="27" style="223" customWidth="1"/>
    <col min="1795" max="1795" width="16.5703125" style="223" customWidth="1"/>
    <col min="1796" max="1796" width="14" style="223" customWidth="1"/>
    <col min="1797" max="1797" width="16.7109375" style="223" customWidth="1"/>
    <col min="1798" max="1943" width="14" style="223" customWidth="1"/>
    <col min="1944" max="2049" width="9.140625" style="223"/>
    <col min="2050" max="2050" width="27" style="223" customWidth="1"/>
    <col min="2051" max="2051" width="16.5703125" style="223" customWidth="1"/>
    <col min="2052" max="2052" width="14" style="223" customWidth="1"/>
    <col min="2053" max="2053" width="16.7109375" style="223" customWidth="1"/>
    <col min="2054" max="2199" width="14" style="223" customWidth="1"/>
    <col min="2200" max="2305" width="9.140625" style="223"/>
    <col min="2306" max="2306" width="27" style="223" customWidth="1"/>
    <col min="2307" max="2307" width="16.5703125" style="223" customWidth="1"/>
    <col min="2308" max="2308" width="14" style="223" customWidth="1"/>
    <col min="2309" max="2309" width="16.7109375" style="223" customWidth="1"/>
    <col min="2310" max="2455" width="14" style="223" customWidth="1"/>
    <col min="2456" max="2561" width="9.140625" style="223"/>
    <col min="2562" max="2562" width="27" style="223" customWidth="1"/>
    <col min="2563" max="2563" width="16.5703125" style="223" customWidth="1"/>
    <col min="2564" max="2564" width="14" style="223" customWidth="1"/>
    <col min="2565" max="2565" width="16.7109375" style="223" customWidth="1"/>
    <col min="2566" max="2711" width="14" style="223" customWidth="1"/>
    <col min="2712" max="2817" width="9.140625" style="223"/>
    <col min="2818" max="2818" width="27" style="223" customWidth="1"/>
    <col min="2819" max="2819" width="16.5703125" style="223" customWidth="1"/>
    <col min="2820" max="2820" width="14" style="223" customWidth="1"/>
    <col min="2821" max="2821" width="16.7109375" style="223" customWidth="1"/>
    <col min="2822" max="2967" width="14" style="223" customWidth="1"/>
    <col min="2968" max="3073" width="9.140625" style="223"/>
    <col min="3074" max="3074" width="27" style="223" customWidth="1"/>
    <col min="3075" max="3075" width="16.5703125" style="223" customWidth="1"/>
    <col min="3076" max="3076" width="14" style="223" customWidth="1"/>
    <col min="3077" max="3077" width="16.7109375" style="223" customWidth="1"/>
    <col min="3078" max="3223" width="14" style="223" customWidth="1"/>
    <col min="3224" max="3329" width="9.140625" style="223"/>
    <col min="3330" max="3330" width="27" style="223" customWidth="1"/>
    <col min="3331" max="3331" width="16.5703125" style="223" customWidth="1"/>
    <col min="3332" max="3332" width="14" style="223" customWidth="1"/>
    <col min="3333" max="3333" width="16.7109375" style="223" customWidth="1"/>
    <col min="3334" max="3479" width="14" style="223" customWidth="1"/>
    <col min="3480" max="3585" width="9.140625" style="223"/>
    <col min="3586" max="3586" width="27" style="223" customWidth="1"/>
    <col min="3587" max="3587" width="16.5703125" style="223" customWidth="1"/>
    <col min="3588" max="3588" width="14" style="223" customWidth="1"/>
    <col min="3589" max="3589" width="16.7109375" style="223" customWidth="1"/>
    <col min="3590" max="3735" width="14" style="223" customWidth="1"/>
    <col min="3736" max="3841" width="9.140625" style="223"/>
    <col min="3842" max="3842" width="27" style="223" customWidth="1"/>
    <col min="3843" max="3843" width="16.5703125" style="223" customWidth="1"/>
    <col min="3844" max="3844" width="14" style="223" customWidth="1"/>
    <col min="3845" max="3845" width="16.7109375" style="223" customWidth="1"/>
    <col min="3846" max="3991" width="14" style="223" customWidth="1"/>
    <col min="3992" max="4097" width="9.140625" style="223"/>
    <col min="4098" max="4098" width="27" style="223" customWidth="1"/>
    <col min="4099" max="4099" width="16.5703125" style="223" customWidth="1"/>
    <col min="4100" max="4100" width="14" style="223" customWidth="1"/>
    <col min="4101" max="4101" width="16.7109375" style="223" customWidth="1"/>
    <col min="4102" max="4247" width="14" style="223" customWidth="1"/>
    <col min="4248" max="4353" width="9.140625" style="223"/>
    <col min="4354" max="4354" width="27" style="223" customWidth="1"/>
    <col min="4355" max="4355" width="16.5703125" style="223" customWidth="1"/>
    <col min="4356" max="4356" width="14" style="223" customWidth="1"/>
    <col min="4357" max="4357" width="16.7109375" style="223" customWidth="1"/>
    <col min="4358" max="4503" width="14" style="223" customWidth="1"/>
    <col min="4504" max="4609" width="9.140625" style="223"/>
    <col min="4610" max="4610" width="27" style="223" customWidth="1"/>
    <col min="4611" max="4611" width="16.5703125" style="223" customWidth="1"/>
    <col min="4612" max="4612" width="14" style="223" customWidth="1"/>
    <col min="4613" max="4613" width="16.7109375" style="223" customWidth="1"/>
    <col min="4614" max="4759" width="14" style="223" customWidth="1"/>
    <col min="4760" max="4865" width="9.140625" style="223"/>
    <col min="4866" max="4866" width="27" style="223" customWidth="1"/>
    <col min="4867" max="4867" width="16.5703125" style="223" customWidth="1"/>
    <col min="4868" max="4868" width="14" style="223" customWidth="1"/>
    <col min="4869" max="4869" width="16.7109375" style="223" customWidth="1"/>
    <col min="4870" max="5015" width="14" style="223" customWidth="1"/>
    <col min="5016" max="5121" width="9.140625" style="223"/>
    <col min="5122" max="5122" width="27" style="223" customWidth="1"/>
    <col min="5123" max="5123" width="16.5703125" style="223" customWidth="1"/>
    <col min="5124" max="5124" width="14" style="223" customWidth="1"/>
    <col min="5125" max="5125" width="16.7109375" style="223" customWidth="1"/>
    <col min="5126" max="5271" width="14" style="223" customWidth="1"/>
    <col min="5272" max="5377" width="9.140625" style="223"/>
    <col min="5378" max="5378" width="27" style="223" customWidth="1"/>
    <col min="5379" max="5379" width="16.5703125" style="223" customWidth="1"/>
    <col min="5380" max="5380" width="14" style="223" customWidth="1"/>
    <col min="5381" max="5381" width="16.7109375" style="223" customWidth="1"/>
    <col min="5382" max="5527" width="14" style="223" customWidth="1"/>
    <col min="5528" max="5633" width="9.140625" style="223"/>
    <col min="5634" max="5634" width="27" style="223" customWidth="1"/>
    <col min="5635" max="5635" width="16.5703125" style="223" customWidth="1"/>
    <col min="5636" max="5636" width="14" style="223" customWidth="1"/>
    <col min="5637" max="5637" width="16.7109375" style="223" customWidth="1"/>
    <col min="5638" max="5783" width="14" style="223" customWidth="1"/>
    <col min="5784" max="5889" width="9.140625" style="223"/>
    <col min="5890" max="5890" width="27" style="223" customWidth="1"/>
    <col min="5891" max="5891" width="16.5703125" style="223" customWidth="1"/>
    <col min="5892" max="5892" width="14" style="223" customWidth="1"/>
    <col min="5893" max="5893" width="16.7109375" style="223" customWidth="1"/>
    <col min="5894" max="6039" width="14" style="223" customWidth="1"/>
    <col min="6040" max="6145" width="9.140625" style="223"/>
    <col min="6146" max="6146" width="27" style="223" customWidth="1"/>
    <col min="6147" max="6147" width="16.5703125" style="223" customWidth="1"/>
    <col min="6148" max="6148" width="14" style="223" customWidth="1"/>
    <col min="6149" max="6149" width="16.7109375" style="223" customWidth="1"/>
    <col min="6150" max="6295" width="14" style="223" customWidth="1"/>
    <col min="6296" max="6401" width="9.140625" style="223"/>
    <col min="6402" max="6402" width="27" style="223" customWidth="1"/>
    <col min="6403" max="6403" width="16.5703125" style="223" customWidth="1"/>
    <col min="6404" max="6404" width="14" style="223" customWidth="1"/>
    <col min="6405" max="6405" width="16.7109375" style="223" customWidth="1"/>
    <col min="6406" max="6551" width="14" style="223" customWidth="1"/>
    <col min="6552" max="6657" width="9.140625" style="223"/>
    <col min="6658" max="6658" width="27" style="223" customWidth="1"/>
    <col min="6659" max="6659" width="16.5703125" style="223" customWidth="1"/>
    <col min="6660" max="6660" width="14" style="223" customWidth="1"/>
    <col min="6661" max="6661" width="16.7109375" style="223" customWidth="1"/>
    <col min="6662" max="6807" width="14" style="223" customWidth="1"/>
    <col min="6808" max="6913" width="9.140625" style="223"/>
    <col min="6914" max="6914" width="27" style="223" customWidth="1"/>
    <col min="6915" max="6915" width="16.5703125" style="223" customWidth="1"/>
    <col min="6916" max="6916" width="14" style="223" customWidth="1"/>
    <col min="6917" max="6917" width="16.7109375" style="223" customWidth="1"/>
    <col min="6918" max="7063" width="14" style="223" customWidth="1"/>
    <col min="7064" max="7169" width="9.140625" style="223"/>
    <col min="7170" max="7170" width="27" style="223" customWidth="1"/>
    <col min="7171" max="7171" width="16.5703125" style="223" customWidth="1"/>
    <col min="7172" max="7172" width="14" style="223" customWidth="1"/>
    <col min="7173" max="7173" width="16.7109375" style="223" customWidth="1"/>
    <col min="7174" max="7319" width="14" style="223" customWidth="1"/>
    <col min="7320" max="7425" width="9.140625" style="223"/>
    <col min="7426" max="7426" width="27" style="223" customWidth="1"/>
    <col min="7427" max="7427" width="16.5703125" style="223" customWidth="1"/>
    <col min="7428" max="7428" width="14" style="223" customWidth="1"/>
    <col min="7429" max="7429" width="16.7109375" style="223" customWidth="1"/>
    <col min="7430" max="7575" width="14" style="223" customWidth="1"/>
    <col min="7576" max="7681" width="9.140625" style="223"/>
    <col min="7682" max="7682" width="27" style="223" customWidth="1"/>
    <col min="7683" max="7683" width="16.5703125" style="223" customWidth="1"/>
    <col min="7684" max="7684" width="14" style="223" customWidth="1"/>
    <col min="7685" max="7685" width="16.7109375" style="223" customWidth="1"/>
    <col min="7686" max="7831" width="14" style="223" customWidth="1"/>
    <col min="7832" max="7937" width="9.140625" style="223"/>
    <col min="7938" max="7938" width="27" style="223" customWidth="1"/>
    <col min="7939" max="7939" width="16.5703125" style="223" customWidth="1"/>
    <col min="7940" max="7940" width="14" style="223" customWidth="1"/>
    <col min="7941" max="7941" width="16.7109375" style="223" customWidth="1"/>
    <col min="7942" max="8087" width="14" style="223" customWidth="1"/>
    <col min="8088" max="8193" width="9.140625" style="223"/>
    <col min="8194" max="8194" width="27" style="223" customWidth="1"/>
    <col min="8195" max="8195" width="16.5703125" style="223" customWidth="1"/>
    <col min="8196" max="8196" width="14" style="223" customWidth="1"/>
    <col min="8197" max="8197" width="16.7109375" style="223" customWidth="1"/>
    <col min="8198" max="8343" width="14" style="223" customWidth="1"/>
    <col min="8344" max="8449" width="9.140625" style="223"/>
    <col min="8450" max="8450" width="27" style="223" customWidth="1"/>
    <col min="8451" max="8451" width="16.5703125" style="223" customWidth="1"/>
    <col min="8452" max="8452" width="14" style="223" customWidth="1"/>
    <col min="8453" max="8453" width="16.7109375" style="223" customWidth="1"/>
    <col min="8454" max="8599" width="14" style="223" customWidth="1"/>
    <col min="8600" max="8705" width="9.140625" style="223"/>
    <col min="8706" max="8706" width="27" style="223" customWidth="1"/>
    <col min="8707" max="8707" width="16.5703125" style="223" customWidth="1"/>
    <col min="8708" max="8708" width="14" style="223" customWidth="1"/>
    <col min="8709" max="8709" width="16.7109375" style="223" customWidth="1"/>
    <col min="8710" max="8855" width="14" style="223" customWidth="1"/>
    <col min="8856" max="8961" width="9.140625" style="223"/>
    <col min="8962" max="8962" width="27" style="223" customWidth="1"/>
    <col min="8963" max="8963" width="16.5703125" style="223" customWidth="1"/>
    <col min="8964" max="8964" width="14" style="223" customWidth="1"/>
    <col min="8965" max="8965" width="16.7109375" style="223" customWidth="1"/>
    <col min="8966" max="9111" width="14" style="223" customWidth="1"/>
    <col min="9112" max="9217" width="9.140625" style="223"/>
    <col min="9218" max="9218" width="27" style="223" customWidth="1"/>
    <col min="9219" max="9219" width="16.5703125" style="223" customWidth="1"/>
    <col min="9220" max="9220" width="14" style="223" customWidth="1"/>
    <col min="9221" max="9221" width="16.7109375" style="223" customWidth="1"/>
    <col min="9222" max="9367" width="14" style="223" customWidth="1"/>
    <col min="9368" max="9473" width="9.140625" style="223"/>
    <col min="9474" max="9474" width="27" style="223" customWidth="1"/>
    <col min="9475" max="9475" width="16.5703125" style="223" customWidth="1"/>
    <col min="9476" max="9476" width="14" style="223" customWidth="1"/>
    <col min="9477" max="9477" width="16.7109375" style="223" customWidth="1"/>
    <col min="9478" max="9623" width="14" style="223" customWidth="1"/>
    <col min="9624" max="9729" width="9.140625" style="223"/>
    <col min="9730" max="9730" width="27" style="223" customWidth="1"/>
    <col min="9731" max="9731" width="16.5703125" style="223" customWidth="1"/>
    <col min="9732" max="9732" width="14" style="223" customWidth="1"/>
    <col min="9733" max="9733" width="16.7109375" style="223" customWidth="1"/>
    <col min="9734" max="9879" width="14" style="223" customWidth="1"/>
    <col min="9880" max="9985" width="9.140625" style="223"/>
    <col min="9986" max="9986" width="27" style="223" customWidth="1"/>
    <col min="9987" max="9987" width="16.5703125" style="223" customWidth="1"/>
    <col min="9988" max="9988" width="14" style="223" customWidth="1"/>
    <col min="9989" max="9989" width="16.7109375" style="223" customWidth="1"/>
    <col min="9990" max="10135" width="14" style="223" customWidth="1"/>
    <col min="10136" max="10241" width="9.140625" style="223"/>
    <col min="10242" max="10242" width="27" style="223" customWidth="1"/>
    <col min="10243" max="10243" width="16.5703125" style="223" customWidth="1"/>
    <col min="10244" max="10244" width="14" style="223" customWidth="1"/>
    <col min="10245" max="10245" width="16.7109375" style="223" customWidth="1"/>
    <col min="10246" max="10391" width="14" style="223" customWidth="1"/>
    <col min="10392" max="10497" width="9.140625" style="223"/>
    <col min="10498" max="10498" width="27" style="223" customWidth="1"/>
    <col min="10499" max="10499" width="16.5703125" style="223" customWidth="1"/>
    <col min="10500" max="10500" width="14" style="223" customWidth="1"/>
    <col min="10501" max="10501" width="16.7109375" style="223" customWidth="1"/>
    <col min="10502" max="10647" width="14" style="223" customWidth="1"/>
    <col min="10648" max="10753" width="9.140625" style="223"/>
    <col min="10754" max="10754" width="27" style="223" customWidth="1"/>
    <col min="10755" max="10755" width="16.5703125" style="223" customWidth="1"/>
    <col min="10756" max="10756" width="14" style="223" customWidth="1"/>
    <col min="10757" max="10757" width="16.7109375" style="223" customWidth="1"/>
    <col min="10758" max="10903" width="14" style="223" customWidth="1"/>
    <col min="10904" max="11009" width="9.140625" style="223"/>
    <col min="11010" max="11010" width="27" style="223" customWidth="1"/>
    <col min="11011" max="11011" width="16.5703125" style="223" customWidth="1"/>
    <col min="11012" max="11012" width="14" style="223" customWidth="1"/>
    <col min="11013" max="11013" width="16.7109375" style="223" customWidth="1"/>
    <col min="11014" max="11159" width="14" style="223" customWidth="1"/>
    <col min="11160" max="11265" width="9.140625" style="223"/>
    <col min="11266" max="11266" width="27" style="223" customWidth="1"/>
    <col min="11267" max="11267" width="16.5703125" style="223" customWidth="1"/>
    <col min="11268" max="11268" width="14" style="223" customWidth="1"/>
    <col min="11269" max="11269" width="16.7109375" style="223" customWidth="1"/>
    <col min="11270" max="11415" width="14" style="223" customWidth="1"/>
    <col min="11416" max="11521" width="9.140625" style="223"/>
    <col min="11522" max="11522" width="27" style="223" customWidth="1"/>
    <col min="11523" max="11523" width="16.5703125" style="223" customWidth="1"/>
    <col min="11524" max="11524" width="14" style="223" customWidth="1"/>
    <col min="11525" max="11525" width="16.7109375" style="223" customWidth="1"/>
    <col min="11526" max="11671" width="14" style="223" customWidth="1"/>
    <col min="11672" max="11777" width="9.140625" style="223"/>
    <col min="11778" max="11778" width="27" style="223" customWidth="1"/>
    <col min="11779" max="11779" width="16.5703125" style="223" customWidth="1"/>
    <col min="11780" max="11780" width="14" style="223" customWidth="1"/>
    <col min="11781" max="11781" width="16.7109375" style="223" customWidth="1"/>
    <col min="11782" max="11927" width="14" style="223" customWidth="1"/>
    <col min="11928" max="12033" width="9.140625" style="223"/>
    <col min="12034" max="12034" width="27" style="223" customWidth="1"/>
    <col min="12035" max="12035" width="16.5703125" style="223" customWidth="1"/>
    <col min="12036" max="12036" width="14" style="223" customWidth="1"/>
    <col min="12037" max="12037" width="16.7109375" style="223" customWidth="1"/>
    <col min="12038" max="12183" width="14" style="223" customWidth="1"/>
    <col min="12184" max="12289" width="9.140625" style="223"/>
    <col min="12290" max="12290" width="27" style="223" customWidth="1"/>
    <col min="12291" max="12291" width="16.5703125" style="223" customWidth="1"/>
    <col min="12292" max="12292" width="14" style="223" customWidth="1"/>
    <col min="12293" max="12293" width="16.7109375" style="223" customWidth="1"/>
    <col min="12294" max="12439" width="14" style="223" customWidth="1"/>
    <col min="12440" max="12545" width="9.140625" style="223"/>
    <col min="12546" max="12546" width="27" style="223" customWidth="1"/>
    <col min="12547" max="12547" width="16.5703125" style="223" customWidth="1"/>
    <col min="12548" max="12548" width="14" style="223" customWidth="1"/>
    <col min="12549" max="12549" width="16.7109375" style="223" customWidth="1"/>
    <col min="12550" max="12695" width="14" style="223" customWidth="1"/>
    <col min="12696" max="12801" width="9.140625" style="223"/>
    <col min="12802" max="12802" width="27" style="223" customWidth="1"/>
    <col min="12803" max="12803" width="16.5703125" style="223" customWidth="1"/>
    <col min="12804" max="12804" width="14" style="223" customWidth="1"/>
    <col min="12805" max="12805" width="16.7109375" style="223" customWidth="1"/>
    <col min="12806" max="12951" width="14" style="223" customWidth="1"/>
    <col min="12952" max="13057" width="9.140625" style="223"/>
    <col min="13058" max="13058" width="27" style="223" customWidth="1"/>
    <col min="13059" max="13059" width="16.5703125" style="223" customWidth="1"/>
    <col min="13060" max="13060" width="14" style="223" customWidth="1"/>
    <col min="13061" max="13061" width="16.7109375" style="223" customWidth="1"/>
    <col min="13062" max="13207" width="14" style="223" customWidth="1"/>
    <col min="13208" max="13313" width="9.140625" style="223"/>
    <col min="13314" max="13314" width="27" style="223" customWidth="1"/>
    <col min="13315" max="13315" width="16.5703125" style="223" customWidth="1"/>
    <col min="13316" max="13316" width="14" style="223" customWidth="1"/>
    <col min="13317" max="13317" width="16.7109375" style="223" customWidth="1"/>
    <col min="13318" max="13463" width="14" style="223" customWidth="1"/>
    <col min="13464" max="13569" width="9.140625" style="223"/>
    <col min="13570" max="13570" width="27" style="223" customWidth="1"/>
    <col min="13571" max="13571" width="16.5703125" style="223" customWidth="1"/>
    <col min="13572" max="13572" width="14" style="223" customWidth="1"/>
    <col min="13573" max="13573" width="16.7109375" style="223" customWidth="1"/>
    <col min="13574" max="13719" width="14" style="223" customWidth="1"/>
    <col min="13720" max="13825" width="9.140625" style="223"/>
    <col min="13826" max="13826" width="27" style="223" customWidth="1"/>
    <col min="13827" max="13827" width="16.5703125" style="223" customWidth="1"/>
    <col min="13828" max="13828" width="14" style="223" customWidth="1"/>
    <col min="13829" max="13829" width="16.7109375" style="223" customWidth="1"/>
    <col min="13830" max="13975" width="14" style="223" customWidth="1"/>
    <col min="13976" max="14081" width="9.140625" style="223"/>
    <col min="14082" max="14082" width="27" style="223" customWidth="1"/>
    <col min="14083" max="14083" width="16.5703125" style="223" customWidth="1"/>
    <col min="14084" max="14084" width="14" style="223" customWidth="1"/>
    <col min="14085" max="14085" width="16.7109375" style="223" customWidth="1"/>
    <col min="14086" max="14231" width="14" style="223" customWidth="1"/>
    <col min="14232" max="14337" width="9.140625" style="223"/>
    <col min="14338" max="14338" width="27" style="223" customWidth="1"/>
    <col min="14339" max="14339" width="16.5703125" style="223" customWidth="1"/>
    <col min="14340" max="14340" width="14" style="223" customWidth="1"/>
    <col min="14341" max="14341" width="16.7109375" style="223" customWidth="1"/>
    <col min="14342" max="14487" width="14" style="223" customWidth="1"/>
    <col min="14488" max="14593" width="9.140625" style="223"/>
    <col min="14594" max="14594" width="27" style="223" customWidth="1"/>
    <col min="14595" max="14595" width="16.5703125" style="223" customWidth="1"/>
    <col min="14596" max="14596" width="14" style="223" customWidth="1"/>
    <col min="14597" max="14597" width="16.7109375" style="223" customWidth="1"/>
    <col min="14598" max="14743" width="14" style="223" customWidth="1"/>
    <col min="14744" max="14849" width="9.140625" style="223"/>
    <col min="14850" max="14850" width="27" style="223" customWidth="1"/>
    <col min="14851" max="14851" width="16.5703125" style="223" customWidth="1"/>
    <col min="14852" max="14852" width="14" style="223" customWidth="1"/>
    <col min="14853" max="14853" width="16.7109375" style="223" customWidth="1"/>
    <col min="14854" max="14999" width="14" style="223" customWidth="1"/>
    <col min="15000" max="15105" width="9.140625" style="223"/>
    <col min="15106" max="15106" width="27" style="223" customWidth="1"/>
    <col min="15107" max="15107" width="16.5703125" style="223" customWidth="1"/>
    <col min="15108" max="15108" width="14" style="223" customWidth="1"/>
    <col min="15109" max="15109" width="16.7109375" style="223" customWidth="1"/>
    <col min="15110" max="15255" width="14" style="223" customWidth="1"/>
    <col min="15256" max="15361" width="9.140625" style="223"/>
    <col min="15362" max="15362" width="27" style="223" customWidth="1"/>
    <col min="15363" max="15363" width="16.5703125" style="223" customWidth="1"/>
    <col min="15364" max="15364" width="14" style="223" customWidth="1"/>
    <col min="15365" max="15365" width="16.7109375" style="223" customWidth="1"/>
    <col min="15366" max="15511" width="14" style="223" customWidth="1"/>
    <col min="15512" max="15617" width="9.140625" style="223"/>
    <col min="15618" max="15618" width="27" style="223" customWidth="1"/>
    <col min="15619" max="15619" width="16.5703125" style="223" customWidth="1"/>
    <col min="15620" max="15620" width="14" style="223" customWidth="1"/>
    <col min="15621" max="15621" width="16.7109375" style="223" customWidth="1"/>
    <col min="15622" max="15767" width="14" style="223" customWidth="1"/>
    <col min="15768" max="15873" width="9.140625" style="223"/>
    <col min="15874" max="15874" width="27" style="223" customWidth="1"/>
    <col min="15875" max="15875" width="16.5703125" style="223" customWidth="1"/>
    <col min="15876" max="15876" width="14" style="223" customWidth="1"/>
    <col min="15877" max="15877" width="16.7109375" style="223" customWidth="1"/>
    <col min="15878" max="16023" width="14" style="223" customWidth="1"/>
    <col min="16024" max="16129" width="9.140625" style="223"/>
    <col min="16130" max="16130" width="27" style="223" customWidth="1"/>
    <col min="16131" max="16131" width="16.5703125" style="223" customWidth="1"/>
    <col min="16132" max="16132" width="14" style="223" customWidth="1"/>
    <col min="16133" max="16133" width="16.7109375" style="223" customWidth="1"/>
    <col min="16134" max="16279" width="14" style="223" customWidth="1"/>
    <col min="16280" max="16384" width="9.140625" style="223"/>
  </cols>
  <sheetData>
    <row r="1" spans="1:7" ht="24" customHeight="1" thickTop="1">
      <c r="B1" s="951" t="s">
        <v>449</v>
      </c>
      <c r="C1" s="952"/>
      <c r="D1" s="952"/>
      <c r="E1" s="952"/>
      <c r="F1" s="953"/>
    </row>
    <row r="6" spans="1:7" ht="69.75" customHeight="1">
      <c r="A6" s="224" t="s">
        <v>330</v>
      </c>
      <c r="B6" s="225" t="s">
        <v>1</v>
      </c>
      <c r="C6" s="225" t="s">
        <v>450</v>
      </c>
      <c r="D6" s="225" t="s">
        <v>451</v>
      </c>
      <c r="E6" s="225" t="s">
        <v>452</v>
      </c>
      <c r="F6" s="225" t="s">
        <v>453</v>
      </c>
      <c r="G6" s="225" t="s">
        <v>454</v>
      </c>
    </row>
    <row r="7" spans="1:7" ht="15">
      <c r="A7" s="226">
        <v>1801</v>
      </c>
      <c r="B7" s="3" t="s">
        <v>3</v>
      </c>
      <c r="C7" s="227">
        <v>12</v>
      </c>
      <c r="D7" s="227">
        <v>3344</v>
      </c>
      <c r="E7" s="228">
        <v>83098</v>
      </c>
      <c r="F7" s="227">
        <v>12</v>
      </c>
      <c r="G7" s="227">
        <v>44</v>
      </c>
    </row>
    <row r="8" spans="1:7" ht="15">
      <c r="A8" s="226">
        <v>1802</v>
      </c>
      <c r="B8" s="3" t="s">
        <v>88</v>
      </c>
      <c r="C8" s="227">
        <v>26</v>
      </c>
      <c r="D8" s="227">
        <v>9614</v>
      </c>
      <c r="E8" s="228">
        <v>193187</v>
      </c>
      <c r="F8" s="227">
        <v>25</v>
      </c>
      <c r="G8" s="227">
        <v>90</v>
      </c>
    </row>
    <row r="9" spans="1:7" ht="15">
      <c r="A9" s="226">
        <v>1803</v>
      </c>
      <c r="B9" s="3" t="s">
        <v>89</v>
      </c>
      <c r="C9" s="227">
        <v>165</v>
      </c>
      <c r="D9" s="227">
        <v>53386</v>
      </c>
      <c r="E9" s="228">
        <v>1279522</v>
      </c>
      <c r="F9" s="227">
        <v>162</v>
      </c>
      <c r="G9" s="227">
        <v>509</v>
      </c>
    </row>
    <row r="10" spans="1:7" ht="15">
      <c r="A10" s="226">
        <v>1804</v>
      </c>
      <c r="B10" s="3" t="s">
        <v>90</v>
      </c>
      <c r="C10" s="227">
        <v>108</v>
      </c>
      <c r="D10" s="227">
        <v>39630</v>
      </c>
      <c r="E10" s="228">
        <v>910016</v>
      </c>
      <c r="F10" s="227">
        <v>104</v>
      </c>
      <c r="G10" s="227">
        <v>337</v>
      </c>
    </row>
    <row r="11" spans="1:7" ht="15">
      <c r="A11" s="226">
        <v>1805</v>
      </c>
      <c r="B11" s="3" t="s">
        <v>91</v>
      </c>
      <c r="C11" s="227">
        <v>78</v>
      </c>
      <c r="D11" s="227">
        <v>27578</v>
      </c>
      <c r="E11" s="228">
        <v>563758</v>
      </c>
      <c r="F11" s="227">
        <v>72</v>
      </c>
      <c r="G11" s="227">
        <v>176</v>
      </c>
    </row>
    <row r="12" spans="1:7" ht="15">
      <c r="A12" s="226">
        <v>1806</v>
      </c>
      <c r="B12" s="3" t="s">
        <v>92</v>
      </c>
      <c r="C12" s="227">
        <v>31</v>
      </c>
      <c r="D12" s="227">
        <v>7245</v>
      </c>
      <c r="E12" s="228">
        <v>161914</v>
      </c>
      <c r="F12" s="227">
        <v>30</v>
      </c>
      <c r="G12" s="227">
        <v>136</v>
      </c>
    </row>
    <row r="13" spans="1:7" ht="15">
      <c r="A13" s="226">
        <v>1807</v>
      </c>
      <c r="B13" s="3" t="s">
        <v>93</v>
      </c>
      <c r="C13" s="227">
        <v>79</v>
      </c>
      <c r="D13" s="227">
        <v>28898</v>
      </c>
      <c r="E13" s="228">
        <v>643749</v>
      </c>
      <c r="F13" s="227">
        <v>78</v>
      </c>
      <c r="G13" s="227">
        <v>248</v>
      </c>
    </row>
    <row r="14" spans="1:7" ht="15">
      <c r="A14" s="226">
        <v>1808</v>
      </c>
      <c r="B14" s="3" t="s">
        <v>94</v>
      </c>
      <c r="C14" s="227">
        <v>22</v>
      </c>
      <c r="D14" s="227">
        <v>10035</v>
      </c>
      <c r="E14" s="228">
        <v>214515</v>
      </c>
      <c r="F14" s="227">
        <v>22</v>
      </c>
      <c r="G14" s="227">
        <v>75</v>
      </c>
    </row>
    <row r="15" spans="1:7" ht="15">
      <c r="A15" s="226">
        <v>1809</v>
      </c>
      <c r="B15" s="3" t="s">
        <v>95</v>
      </c>
      <c r="C15" s="227">
        <v>63</v>
      </c>
      <c r="D15" s="227">
        <v>30708</v>
      </c>
      <c r="E15" s="228">
        <v>553830</v>
      </c>
      <c r="F15" s="227">
        <v>57</v>
      </c>
      <c r="G15" s="227">
        <v>244</v>
      </c>
    </row>
    <row r="16" spans="1:7" ht="15">
      <c r="A16" s="226">
        <v>1810</v>
      </c>
      <c r="B16" s="3" t="s">
        <v>96</v>
      </c>
      <c r="C16" s="227">
        <v>61</v>
      </c>
      <c r="D16" s="227">
        <v>14120</v>
      </c>
      <c r="E16" s="228">
        <v>359586</v>
      </c>
      <c r="F16" s="227">
        <v>57</v>
      </c>
      <c r="G16" s="227">
        <v>170</v>
      </c>
    </row>
    <row r="17" spans="1:7" ht="15">
      <c r="A17" s="226">
        <v>1811</v>
      </c>
      <c r="B17" s="3" t="s">
        <v>97</v>
      </c>
      <c r="C17" s="227">
        <v>116</v>
      </c>
      <c r="D17" s="227">
        <v>40196</v>
      </c>
      <c r="E17" s="228">
        <v>1026910</v>
      </c>
      <c r="F17" s="227">
        <v>109</v>
      </c>
      <c r="G17" s="227">
        <v>405</v>
      </c>
    </row>
    <row r="18" spans="1:7" ht="15">
      <c r="A18" s="226">
        <v>1812</v>
      </c>
      <c r="B18" s="3" t="s">
        <v>98</v>
      </c>
      <c r="C18" s="227">
        <v>67</v>
      </c>
      <c r="D18" s="227">
        <v>22742</v>
      </c>
      <c r="E18" s="228">
        <v>454344</v>
      </c>
      <c r="F18" s="227">
        <v>65</v>
      </c>
      <c r="G18" s="227">
        <v>151</v>
      </c>
    </row>
    <row r="19" spans="1:7" ht="15">
      <c r="A19" s="226">
        <v>1813</v>
      </c>
      <c r="B19" s="3" t="s">
        <v>99</v>
      </c>
      <c r="C19" s="227">
        <v>23</v>
      </c>
      <c r="D19" s="227">
        <v>7482</v>
      </c>
      <c r="E19" s="228">
        <v>153952</v>
      </c>
      <c r="F19" s="227">
        <v>23</v>
      </c>
      <c r="G19" s="227">
        <v>88</v>
      </c>
    </row>
    <row r="20" spans="1:7" ht="15">
      <c r="A20" s="226">
        <v>1814</v>
      </c>
      <c r="B20" s="3" t="s">
        <v>100</v>
      </c>
      <c r="C20" s="227">
        <v>50</v>
      </c>
      <c r="D20" s="227">
        <v>16346</v>
      </c>
      <c r="E20" s="228">
        <v>359926</v>
      </c>
      <c r="F20" s="227">
        <v>47</v>
      </c>
      <c r="G20" s="227">
        <v>195</v>
      </c>
    </row>
    <row r="21" spans="1:7" ht="15">
      <c r="A21" s="226">
        <v>1815</v>
      </c>
      <c r="B21" s="3" t="s">
        <v>101</v>
      </c>
      <c r="C21" s="227">
        <v>46</v>
      </c>
      <c r="D21" s="227">
        <v>10757</v>
      </c>
      <c r="E21" s="228">
        <v>247381</v>
      </c>
      <c r="F21" s="227">
        <v>44</v>
      </c>
      <c r="G21" s="227">
        <v>174</v>
      </c>
    </row>
    <row r="22" spans="1:7" ht="15">
      <c r="A22" s="226">
        <v>1816</v>
      </c>
      <c r="B22" s="3" t="s">
        <v>102</v>
      </c>
      <c r="C22" s="227">
        <v>122</v>
      </c>
      <c r="D22" s="227">
        <v>36960</v>
      </c>
      <c r="E22" s="228">
        <v>828913</v>
      </c>
      <c r="F22" s="227">
        <v>119</v>
      </c>
      <c r="G22" s="227">
        <v>465</v>
      </c>
    </row>
    <row r="23" spans="1:7" ht="15">
      <c r="A23" s="226">
        <v>1817</v>
      </c>
      <c r="B23" s="3" t="s">
        <v>103</v>
      </c>
      <c r="C23" s="227">
        <v>132</v>
      </c>
      <c r="D23" s="227">
        <v>45799</v>
      </c>
      <c r="E23" s="228">
        <v>781256</v>
      </c>
      <c r="F23" s="227">
        <v>126</v>
      </c>
      <c r="G23" s="227">
        <v>328</v>
      </c>
    </row>
    <row r="24" spans="1:7" ht="15">
      <c r="A24" s="226">
        <v>1818</v>
      </c>
      <c r="B24" s="3" t="s">
        <v>104</v>
      </c>
      <c r="C24" s="227">
        <v>88</v>
      </c>
      <c r="D24" s="227">
        <v>21053</v>
      </c>
      <c r="E24" s="228">
        <v>559249</v>
      </c>
      <c r="F24" s="227">
        <v>84</v>
      </c>
      <c r="G24" s="227">
        <v>210</v>
      </c>
    </row>
    <row r="25" spans="1:7" ht="15">
      <c r="A25" s="226">
        <v>1819</v>
      </c>
      <c r="B25" s="3" t="s">
        <v>105</v>
      </c>
      <c r="C25" s="227">
        <v>36</v>
      </c>
      <c r="D25" s="227">
        <v>10140</v>
      </c>
      <c r="E25" s="228">
        <v>210572</v>
      </c>
      <c r="F25" s="227">
        <v>31</v>
      </c>
      <c r="G25" s="227">
        <v>137</v>
      </c>
    </row>
    <row r="26" spans="1:7" ht="15">
      <c r="A26" s="226">
        <v>1820</v>
      </c>
      <c r="B26" s="3" t="s">
        <v>106</v>
      </c>
      <c r="C26" s="227">
        <v>60</v>
      </c>
      <c r="D26" s="227">
        <v>18553</v>
      </c>
      <c r="E26" s="228">
        <v>371792</v>
      </c>
      <c r="F26" s="227">
        <v>57</v>
      </c>
      <c r="G26" s="227">
        <v>174</v>
      </c>
    </row>
    <row r="27" spans="1:7" ht="15">
      <c r="A27" s="226">
        <v>1821</v>
      </c>
      <c r="B27" s="3" t="s">
        <v>107</v>
      </c>
      <c r="C27" s="227">
        <v>10</v>
      </c>
      <c r="D27" s="227">
        <v>2745</v>
      </c>
      <c r="E27" s="228">
        <v>65187</v>
      </c>
      <c r="F27" s="227">
        <v>10</v>
      </c>
      <c r="G27" s="227">
        <v>35</v>
      </c>
    </row>
    <row r="28" spans="1:7" ht="15">
      <c r="A28" s="226">
        <v>1861</v>
      </c>
      <c r="B28" s="3" t="s">
        <v>24</v>
      </c>
      <c r="C28" s="227">
        <v>65</v>
      </c>
      <c r="D28" s="227">
        <v>30700</v>
      </c>
      <c r="E28" s="228">
        <v>618464</v>
      </c>
      <c r="F28" s="227">
        <v>65</v>
      </c>
      <c r="G28" s="227">
        <v>132</v>
      </c>
    </row>
    <row r="29" spans="1:7" ht="15">
      <c r="A29" s="226">
        <v>1862</v>
      </c>
      <c r="B29" s="3" t="s">
        <v>25</v>
      </c>
      <c r="C29" s="227">
        <v>43</v>
      </c>
      <c r="D29" s="227">
        <v>18307</v>
      </c>
      <c r="E29" s="228">
        <v>414425</v>
      </c>
      <c r="F29" s="227">
        <v>43</v>
      </c>
      <c r="G29" s="227">
        <v>102</v>
      </c>
    </row>
    <row r="30" spans="1:7" ht="15">
      <c r="A30" s="226">
        <v>1863</v>
      </c>
      <c r="B30" s="3" t="s">
        <v>26</v>
      </c>
      <c r="C30" s="227">
        <v>107</v>
      </c>
      <c r="D30" s="227">
        <v>22257</v>
      </c>
      <c r="E30" s="228">
        <v>787090</v>
      </c>
      <c r="F30" s="227">
        <v>101</v>
      </c>
      <c r="G30" s="227">
        <v>297</v>
      </c>
    </row>
    <row r="31" spans="1:7" ht="15">
      <c r="A31" s="226">
        <v>1864</v>
      </c>
      <c r="B31" s="3" t="s">
        <v>27</v>
      </c>
      <c r="C31" s="227">
        <v>36</v>
      </c>
      <c r="D31" s="227">
        <v>8469</v>
      </c>
      <c r="E31" s="228">
        <v>181424</v>
      </c>
      <c r="F31" s="227">
        <v>36</v>
      </c>
      <c r="G31" s="227">
        <v>108</v>
      </c>
    </row>
    <row r="32" spans="1:7" ht="15">
      <c r="B32" s="229" t="s">
        <v>352</v>
      </c>
      <c r="C32" s="227">
        <v>1646</v>
      </c>
      <c r="D32" s="227">
        <v>537064</v>
      </c>
      <c r="E32" s="228">
        <v>12024060</v>
      </c>
      <c r="F32" s="227">
        <v>1579</v>
      </c>
      <c r="G32" s="227">
        <v>5030</v>
      </c>
    </row>
  </sheetData>
  <mergeCells count="1">
    <mergeCell ref="B1:F1"/>
  </mergeCells>
  <pageMargins left="0.75" right="0.75" top="1" bottom="1" header="0.5" footer="0.5"/>
  <pageSetup orientation="portrait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32"/>
  <sheetViews>
    <sheetView workbookViewId="0"/>
  </sheetViews>
  <sheetFormatPr defaultRowHeight="12.75"/>
  <cols>
    <col min="1" max="1" width="11.42578125" style="223" customWidth="1"/>
    <col min="2" max="2" width="18.140625" style="223" customWidth="1"/>
    <col min="3" max="3" width="14" style="223" customWidth="1"/>
    <col min="4" max="4" width="13.28515625" style="223" customWidth="1"/>
    <col min="5" max="22" width="14" style="223" customWidth="1"/>
    <col min="23" max="23" width="17.5703125" style="223" customWidth="1"/>
    <col min="24" max="24" width="16.5703125" style="223" customWidth="1"/>
    <col min="25" max="26" width="14" style="223" customWidth="1"/>
    <col min="27" max="256" width="9.140625" style="223"/>
    <col min="257" max="257" width="11.42578125" style="223" customWidth="1"/>
    <col min="258" max="258" width="18.140625" style="223" customWidth="1"/>
    <col min="259" max="259" width="14" style="223" customWidth="1"/>
    <col min="260" max="260" width="13.28515625" style="223" customWidth="1"/>
    <col min="261" max="278" width="14" style="223" customWidth="1"/>
    <col min="279" max="279" width="17.5703125" style="223" customWidth="1"/>
    <col min="280" max="280" width="16.5703125" style="223" customWidth="1"/>
    <col min="281" max="282" width="14" style="223" customWidth="1"/>
    <col min="283" max="512" width="9.140625" style="223"/>
    <col min="513" max="513" width="11.42578125" style="223" customWidth="1"/>
    <col min="514" max="514" width="18.140625" style="223" customWidth="1"/>
    <col min="515" max="515" width="14" style="223" customWidth="1"/>
    <col min="516" max="516" width="13.28515625" style="223" customWidth="1"/>
    <col min="517" max="534" width="14" style="223" customWidth="1"/>
    <col min="535" max="535" width="17.5703125" style="223" customWidth="1"/>
    <col min="536" max="536" width="16.5703125" style="223" customWidth="1"/>
    <col min="537" max="538" width="14" style="223" customWidth="1"/>
    <col min="539" max="768" width="9.140625" style="223"/>
    <col min="769" max="769" width="11.42578125" style="223" customWidth="1"/>
    <col min="770" max="770" width="18.140625" style="223" customWidth="1"/>
    <col min="771" max="771" width="14" style="223" customWidth="1"/>
    <col min="772" max="772" width="13.28515625" style="223" customWidth="1"/>
    <col min="773" max="790" width="14" style="223" customWidth="1"/>
    <col min="791" max="791" width="17.5703125" style="223" customWidth="1"/>
    <col min="792" max="792" width="16.5703125" style="223" customWidth="1"/>
    <col min="793" max="794" width="14" style="223" customWidth="1"/>
    <col min="795" max="1024" width="9.140625" style="223"/>
    <col min="1025" max="1025" width="11.42578125" style="223" customWidth="1"/>
    <col min="1026" max="1026" width="18.140625" style="223" customWidth="1"/>
    <col min="1027" max="1027" width="14" style="223" customWidth="1"/>
    <col min="1028" max="1028" width="13.28515625" style="223" customWidth="1"/>
    <col min="1029" max="1046" width="14" style="223" customWidth="1"/>
    <col min="1047" max="1047" width="17.5703125" style="223" customWidth="1"/>
    <col min="1048" max="1048" width="16.5703125" style="223" customWidth="1"/>
    <col min="1049" max="1050" width="14" style="223" customWidth="1"/>
    <col min="1051" max="1280" width="9.140625" style="223"/>
    <col min="1281" max="1281" width="11.42578125" style="223" customWidth="1"/>
    <col min="1282" max="1282" width="18.140625" style="223" customWidth="1"/>
    <col min="1283" max="1283" width="14" style="223" customWidth="1"/>
    <col min="1284" max="1284" width="13.28515625" style="223" customWidth="1"/>
    <col min="1285" max="1302" width="14" style="223" customWidth="1"/>
    <col min="1303" max="1303" width="17.5703125" style="223" customWidth="1"/>
    <col min="1304" max="1304" width="16.5703125" style="223" customWidth="1"/>
    <col min="1305" max="1306" width="14" style="223" customWidth="1"/>
    <col min="1307" max="1536" width="9.140625" style="223"/>
    <col min="1537" max="1537" width="11.42578125" style="223" customWidth="1"/>
    <col min="1538" max="1538" width="18.140625" style="223" customWidth="1"/>
    <col min="1539" max="1539" width="14" style="223" customWidth="1"/>
    <col min="1540" max="1540" width="13.28515625" style="223" customWidth="1"/>
    <col min="1541" max="1558" width="14" style="223" customWidth="1"/>
    <col min="1559" max="1559" width="17.5703125" style="223" customWidth="1"/>
    <col min="1560" max="1560" width="16.5703125" style="223" customWidth="1"/>
    <col min="1561" max="1562" width="14" style="223" customWidth="1"/>
    <col min="1563" max="1792" width="9.140625" style="223"/>
    <col min="1793" max="1793" width="11.42578125" style="223" customWidth="1"/>
    <col min="1794" max="1794" width="18.140625" style="223" customWidth="1"/>
    <col min="1795" max="1795" width="14" style="223" customWidth="1"/>
    <col min="1796" max="1796" width="13.28515625" style="223" customWidth="1"/>
    <col min="1797" max="1814" width="14" style="223" customWidth="1"/>
    <col min="1815" max="1815" width="17.5703125" style="223" customWidth="1"/>
    <col min="1816" max="1816" width="16.5703125" style="223" customWidth="1"/>
    <col min="1817" max="1818" width="14" style="223" customWidth="1"/>
    <col min="1819" max="2048" width="9.140625" style="223"/>
    <col min="2049" max="2049" width="11.42578125" style="223" customWidth="1"/>
    <col min="2050" max="2050" width="18.140625" style="223" customWidth="1"/>
    <col min="2051" max="2051" width="14" style="223" customWidth="1"/>
    <col min="2052" max="2052" width="13.28515625" style="223" customWidth="1"/>
    <col min="2053" max="2070" width="14" style="223" customWidth="1"/>
    <col min="2071" max="2071" width="17.5703125" style="223" customWidth="1"/>
    <col min="2072" max="2072" width="16.5703125" style="223" customWidth="1"/>
    <col min="2073" max="2074" width="14" style="223" customWidth="1"/>
    <col min="2075" max="2304" width="9.140625" style="223"/>
    <col min="2305" max="2305" width="11.42578125" style="223" customWidth="1"/>
    <col min="2306" max="2306" width="18.140625" style="223" customWidth="1"/>
    <col min="2307" max="2307" width="14" style="223" customWidth="1"/>
    <col min="2308" max="2308" width="13.28515625" style="223" customWidth="1"/>
    <col min="2309" max="2326" width="14" style="223" customWidth="1"/>
    <col min="2327" max="2327" width="17.5703125" style="223" customWidth="1"/>
    <col min="2328" max="2328" width="16.5703125" style="223" customWidth="1"/>
    <col min="2329" max="2330" width="14" style="223" customWidth="1"/>
    <col min="2331" max="2560" width="9.140625" style="223"/>
    <col min="2561" max="2561" width="11.42578125" style="223" customWidth="1"/>
    <col min="2562" max="2562" width="18.140625" style="223" customWidth="1"/>
    <col min="2563" max="2563" width="14" style="223" customWidth="1"/>
    <col min="2564" max="2564" width="13.28515625" style="223" customWidth="1"/>
    <col min="2565" max="2582" width="14" style="223" customWidth="1"/>
    <col min="2583" max="2583" width="17.5703125" style="223" customWidth="1"/>
    <col min="2584" max="2584" width="16.5703125" style="223" customWidth="1"/>
    <col min="2585" max="2586" width="14" style="223" customWidth="1"/>
    <col min="2587" max="2816" width="9.140625" style="223"/>
    <col min="2817" max="2817" width="11.42578125" style="223" customWidth="1"/>
    <col min="2818" max="2818" width="18.140625" style="223" customWidth="1"/>
    <col min="2819" max="2819" width="14" style="223" customWidth="1"/>
    <col min="2820" max="2820" width="13.28515625" style="223" customWidth="1"/>
    <col min="2821" max="2838" width="14" style="223" customWidth="1"/>
    <col min="2839" max="2839" width="17.5703125" style="223" customWidth="1"/>
    <col min="2840" max="2840" width="16.5703125" style="223" customWidth="1"/>
    <col min="2841" max="2842" width="14" style="223" customWidth="1"/>
    <col min="2843" max="3072" width="9.140625" style="223"/>
    <col min="3073" max="3073" width="11.42578125" style="223" customWidth="1"/>
    <col min="3074" max="3074" width="18.140625" style="223" customWidth="1"/>
    <col min="3075" max="3075" width="14" style="223" customWidth="1"/>
    <col min="3076" max="3076" width="13.28515625" style="223" customWidth="1"/>
    <col min="3077" max="3094" width="14" style="223" customWidth="1"/>
    <col min="3095" max="3095" width="17.5703125" style="223" customWidth="1"/>
    <col min="3096" max="3096" width="16.5703125" style="223" customWidth="1"/>
    <col min="3097" max="3098" width="14" style="223" customWidth="1"/>
    <col min="3099" max="3328" width="9.140625" style="223"/>
    <col min="3329" max="3329" width="11.42578125" style="223" customWidth="1"/>
    <col min="3330" max="3330" width="18.140625" style="223" customWidth="1"/>
    <col min="3331" max="3331" width="14" style="223" customWidth="1"/>
    <col min="3332" max="3332" width="13.28515625" style="223" customWidth="1"/>
    <col min="3333" max="3350" width="14" style="223" customWidth="1"/>
    <col min="3351" max="3351" width="17.5703125" style="223" customWidth="1"/>
    <col min="3352" max="3352" width="16.5703125" style="223" customWidth="1"/>
    <col min="3353" max="3354" width="14" style="223" customWidth="1"/>
    <col min="3355" max="3584" width="9.140625" style="223"/>
    <col min="3585" max="3585" width="11.42578125" style="223" customWidth="1"/>
    <col min="3586" max="3586" width="18.140625" style="223" customWidth="1"/>
    <col min="3587" max="3587" width="14" style="223" customWidth="1"/>
    <col min="3588" max="3588" width="13.28515625" style="223" customWidth="1"/>
    <col min="3589" max="3606" width="14" style="223" customWidth="1"/>
    <col min="3607" max="3607" width="17.5703125" style="223" customWidth="1"/>
    <col min="3608" max="3608" width="16.5703125" style="223" customWidth="1"/>
    <col min="3609" max="3610" width="14" style="223" customWidth="1"/>
    <col min="3611" max="3840" width="9.140625" style="223"/>
    <col min="3841" max="3841" width="11.42578125" style="223" customWidth="1"/>
    <col min="3842" max="3842" width="18.140625" style="223" customWidth="1"/>
    <col min="3843" max="3843" width="14" style="223" customWidth="1"/>
    <col min="3844" max="3844" width="13.28515625" style="223" customWidth="1"/>
    <col min="3845" max="3862" width="14" style="223" customWidth="1"/>
    <col min="3863" max="3863" width="17.5703125" style="223" customWidth="1"/>
    <col min="3864" max="3864" width="16.5703125" style="223" customWidth="1"/>
    <col min="3865" max="3866" width="14" style="223" customWidth="1"/>
    <col min="3867" max="4096" width="9.140625" style="223"/>
    <col min="4097" max="4097" width="11.42578125" style="223" customWidth="1"/>
    <col min="4098" max="4098" width="18.140625" style="223" customWidth="1"/>
    <col min="4099" max="4099" width="14" style="223" customWidth="1"/>
    <col min="4100" max="4100" width="13.28515625" style="223" customWidth="1"/>
    <col min="4101" max="4118" width="14" style="223" customWidth="1"/>
    <col min="4119" max="4119" width="17.5703125" style="223" customWidth="1"/>
    <col min="4120" max="4120" width="16.5703125" style="223" customWidth="1"/>
    <col min="4121" max="4122" width="14" style="223" customWidth="1"/>
    <col min="4123" max="4352" width="9.140625" style="223"/>
    <col min="4353" max="4353" width="11.42578125" style="223" customWidth="1"/>
    <col min="4354" max="4354" width="18.140625" style="223" customWidth="1"/>
    <col min="4355" max="4355" width="14" style="223" customWidth="1"/>
    <col min="4356" max="4356" width="13.28515625" style="223" customWidth="1"/>
    <col min="4357" max="4374" width="14" style="223" customWidth="1"/>
    <col min="4375" max="4375" width="17.5703125" style="223" customWidth="1"/>
    <col min="4376" max="4376" width="16.5703125" style="223" customWidth="1"/>
    <col min="4377" max="4378" width="14" style="223" customWidth="1"/>
    <col min="4379" max="4608" width="9.140625" style="223"/>
    <col min="4609" max="4609" width="11.42578125" style="223" customWidth="1"/>
    <col min="4610" max="4610" width="18.140625" style="223" customWidth="1"/>
    <col min="4611" max="4611" width="14" style="223" customWidth="1"/>
    <col min="4612" max="4612" width="13.28515625" style="223" customWidth="1"/>
    <col min="4613" max="4630" width="14" style="223" customWidth="1"/>
    <col min="4631" max="4631" width="17.5703125" style="223" customWidth="1"/>
    <col min="4632" max="4632" width="16.5703125" style="223" customWidth="1"/>
    <col min="4633" max="4634" width="14" style="223" customWidth="1"/>
    <col min="4635" max="4864" width="9.140625" style="223"/>
    <col min="4865" max="4865" width="11.42578125" style="223" customWidth="1"/>
    <col min="4866" max="4866" width="18.140625" style="223" customWidth="1"/>
    <col min="4867" max="4867" width="14" style="223" customWidth="1"/>
    <col min="4868" max="4868" width="13.28515625" style="223" customWidth="1"/>
    <col min="4869" max="4886" width="14" style="223" customWidth="1"/>
    <col min="4887" max="4887" width="17.5703125" style="223" customWidth="1"/>
    <col min="4888" max="4888" width="16.5703125" style="223" customWidth="1"/>
    <col min="4889" max="4890" width="14" style="223" customWidth="1"/>
    <col min="4891" max="5120" width="9.140625" style="223"/>
    <col min="5121" max="5121" width="11.42578125" style="223" customWidth="1"/>
    <col min="5122" max="5122" width="18.140625" style="223" customWidth="1"/>
    <col min="5123" max="5123" width="14" style="223" customWidth="1"/>
    <col min="5124" max="5124" width="13.28515625" style="223" customWidth="1"/>
    <col min="5125" max="5142" width="14" style="223" customWidth="1"/>
    <col min="5143" max="5143" width="17.5703125" style="223" customWidth="1"/>
    <col min="5144" max="5144" width="16.5703125" style="223" customWidth="1"/>
    <col min="5145" max="5146" width="14" style="223" customWidth="1"/>
    <col min="5147" max="5376" width="9.140625" style="223"/>
    <col min="5377" max="5377" width="11.42578125" style="223" customWidth="1"/>
    <col min="5378" max="5378" width="18.140625" style="223" customWidth="1"/>
    <col min="5379" max="5379" width="14" style="223" customWidth="1"/>
    <col min="5380" max="5380" width="13.28515625" style="223" customWidth="1"/>
    <col min="5381" max="5398" width="14" style="223" customWidth="1"/>
    <col min="5399" max="5399" width="17.5703125" style="223" customWidth="1"/>
    <col min="5400" max="5400" width="16.5703125" style="223" customWidth="1"/>
    <col min="5401" max="5402" width="14" style="223" customWidth="1"/>
    <col min="5403" max="5632" width="9.140625" style="223"/>
    <col min="5633" max="5633" width="11.42578125" style="223" customWidth="1"/>
    <col min="5634" max="5634" width="18.140625" style="223" customWidth="1"/>
    <col min="5635" max="5635" width="14" style="223" customWidth="1"/>
    <col min="5636" max="5636" width="13.28515625" style="223" customWidth="1"/>
    <col min="5637" max="5654" width="14" style="223" customWidth="1"/>
    <col min="5655" max="5655" width="17.5703125" style="223" customWidth="1"/>
    <col min="5656" max="5656" width="16.5703125" style="223" customWidth="1"/>
    <col min="5657" max="5658" width="14" style="223" customWidth="1"/>
    <col min="5659" max="5888" width="9.140625" style="223"/>
    <col min="5889" max="5889" width="11.42578125" style="223" customWidth="1"/>
    <col min="5890" max="5890" width="18.140625" style="223" customWidth="1"/>
    <col min="5891" max="5891" width="14" style="223" customWidth="1"/>
    <col min="5892" max="5892" width="13.28515625" style="223" customWidth="1"/>
    <col min="5893" max="5910" width="14" style="223" customWidth="1"/>
    <col min="5911" max="5911" width="17.5703125" style="223" customWidth="1"/>
    <col min="5912" max="5912" width="16.5703125" style="223" customWidth="1"/>
    <col min="5913" max="5914" width="14" style="223" customWidth="1"/>
    <col min="5915" max="6144" width="9.140625" style="223"/>
    <col min="6145" max="6145" width="11.42578125" style="223" customWidth="1"/>
    <col min="6146" max="6146" width="18.140625" style="223" customWidth="1"/>
    <col min="6147" max="6147" width="14" style="223" customWidth="1"/>
    <col min="6148" max="6148" width="13.28515625" style="223" customWidth="1"/>
    <col min="6149" max="6166" width="14" style="223" customWidth="1"/>
    <col min="6167" max="6167" width="17.5703125" style="223" customWidth="1"/>
    <col min="6168" max="6168" width="16.5703125" style="223" customWidth="1"/>
    <col min="6169" max="6170" width="14" style="223" customWidth="1"/>
    <col min="6171" max="6400" width="9.140625" style="223"/>
    <col min="6401" max="6401" width="11.42578125" style="223" customWidth="1"/>
    <col min="6402" max="6402" width="18.140625" style="223" customWidth="1"/>
    <col min="6403" max="6403" width="14" style="223" customWidth="1"/>
    <col min="6404" max="6404" width="13.28515625" style="223" customWidth="1"/>
    <col min="6405" max="6422" width="14" style="223" customWidth="1"/>
    <col min="6423" max="6423" width="17.5703125" style="223" customWidth="1"/>
    <col min="6424" max="6424" width="16.5703125" style="223" customWidth="1"/>
    <col min="6425" max="6426" width="14" style="223" customWidth="1"/>
    <col min="6427" max="6656" width="9.140625" style="223"/>
    <col min="6657" max="6657" width="11.42578125" style="223" customWidth="1"/>
    <col min="6658" max="6658" width="18.140625" style="223" customWidth="1"/>
    <col min="6659" max="6659" width="14" style="223" customWidth="1"/>
    <col min="6660" max="6660" width="13.28515625" style="223" customWidth="1"/>
    <col min="6661" max="6678" width="14" style="223" customWidth="1"/>
    <col min="6679" max="6679" width="17.5703125" style="223" customWidth="1"/>
    <col min="6680" max="6680" width="16.5703125" style="223" customWidth="1"/>
    <col min="6681" max="6682" width="14" style="223" customWidth="1"/>
    <col min="6683" max="6912" width="9.140625" style="223"/>
    <col min="6913" max="6913" width="11.42578125" style="223" customWidth="1"/>
    <col min="6914" max="6914" width="18.140625" style="223" customWidth="1"/>
    <col min="6915" max="6915" width="14" style="223" customWidth="1"/>
    <col min="6916" max="6916" width="13.28515625" style="223" customWidth="1"/>
    <col min="6917" max="6934" width="14" style="223" customWidth="1"/>
    <col min="6935" max="6935" width="17.5703125" style="223" customWidth="1"/>
    <col min="6936" max="6936" width="16.5703125" style="223" customWidth="1"/>
    <col min="6937" max="6938" width="14" style="223" customWidth="1"/>
    <col min="6939" max="7168" width="9.140625" style="223"/>
    <col min="7169" max="7169" width="11.42578125" style="223" customWidth="1"/>
    <col min="7170" max="7170" width="18.140625" style="223" customWidth="1"/>
    <col min="7171" max="7171" width="14" style="223" customWidth="1"/>
    <col min="7172" max="7172" width="13.28515625" style="223" customWidth="1"/>
    <col min="7173" max="7190" width="14" style="223" customWidth="1"/>
    <col min="7191" max="7191" width="17.5703125" style="223" customWidth="1"/>
    <col min="7192" max="7192" width="16.5703125" style="223" customWidth="1"/>
    <col min="7193" max="7194" width="14" style="223" customWidth="1"/>
    <col min="7195" max="7424" width="9.140625" style="223"/>
    <col min="7425" max="7425" width="11.42578125" style="223" customWidth="1"/>
    <col min="7426" max="7426" width="18.140625" style="223" customWidth="1"/>
    <col min="7427" max="7427" width="14" style="223" customWidth="1"/>
    <col min="7428" max="7428" width="13.28515625" style="223" customWidth="1"/>
    <col min="7429" max="7446" width="14" style="223" customWidth="1"/>
    <col min="7447" max="7447" width="17.5703125" style="223" customWidth="1"/>
    <col min="7448" max="7448" width="16.5703125" style="223" customWidth="1"/>
    <col min="7449" max="7450" width="14" style="223" customWidth="1"/>
    <col min="7451" max="7680" width="9.140625" style="223"/>
    <col min="7681" max="7681" width="11.42578125" style="223" customWidth="1"/>
    <col min="7682" max="7682" width="18.140625" style="223" customWidth="1"/>
    <col min="7683" max="7683" width="14" style="223" customWidth="1"/>
    <col min="7684" max="7684" width="13.28515625" style="223" customWidth="1"/>
    <col min="7685" max="7702" width="14" style="223" customWidth="1"/>
    <col min="7703" max="7703" width="17.5703125" style="223" customWidth="1"/>
    <col min="7704" max="7704" width="16.5703125" style="223" customWidth="1"/>
    <col min="7705" max="7706" width="14" style="223" customWidth="1"/>
    <col min="7707" max="7936" width="9.140625" style="223"/>
    <col min="7937" max="7937" width="11.42578125" style="223" customWidth="1"/>
    <col min="7938" max="7938" width="18.140625" style="223" customWidth="1"/>
    <col min="7939" max="7939" width="14" style="223" customWidth="1"/>
    <col min="7940" max="7940" width="13.28515625" style="223" customWidth="1"/>
    <col min="7941" max="7958" width="14" style="223" customWidth="1"/>
    <col min="7959" max="7959" width="17.5703125" style="223" customWidth="1"/>
    <col min="7960" max="7960" width="16.5703125" style="223" customWidth="1"/>
    <col min="7961" max="7962" width="14" style="223" customWidth="1"/>
    <col min="7963" max="8192" width="9.140625" style="223"/>
    <col min="8193" max="8193" width="11.42578125" style="223" customWidth="1"/>
    <col min="8194" max="8194" width="18.140625" style="223" customWidth="1"/>
    <col min="8195" max="8195" width="14" style="223" customWidth="1"/>
    <col min="8196" max="8196" width="13.28515625" style="223" customWidth="1"/>
    <col min="8197" max="8214" width="14" style="223" customWidth="1"/>
    <col min="8215" max="8215" width="17.5703125" style="223" customWidth="1"/>
    <col min="8216" max="8216" width="16.5703125" style="223" customWidth="1"/>
    <col min="8217" max="8218" width="14" style="223" customWidth="1"/>
    <col min="8219" max="8448" width="9.140625" style="223"/>
    <col min="8449" max="8449" width="11.42578125" style="223" customWidth="1"/>
    <col min="8450" max="8450" width="18.140625" style="223" customWidth="1"/>
    <col min="8451" max="8451" width="14" style="223" customWidth="1"/>
    <col min="8452" max="8452" width="13.28515625" style="223" customWidth="1"/>
    <col min="8453" max="8470" width="14" style="223" customWidth="1"/>
    <col min="8471" max="8471" width="17.5703125" style="223" customWidth="1"/>
    <col min="8472" max="8472" width="16.5703125" style="223" customWidth="1"/>
    <col min="8473" max="8474" width="14" style="223" customWidth="1"/>
    <col min="8475" max="8704" width="9.140625" style="223"/>
    <col min="8705" max="8705" width="11.42578125" style="223" customWidth="1"/>
    <col min="8706" max="8706" width="18.140625" style="223" customWidth="1"/>
    <col min="8707" max="8707" width="14" style="223" customWidth="1"/>
    <col min="8708" max="8708" width="13.28515625" style="223" customWidth="1"/>
    <col min="8709" max="8726" width="14" style="223" customWidth="1"/>
    <col min="8727" max="8727" width="17.5703125" style="223" customWidth="1"/>
    <col min="8728" max="8728" width="16.5703125" style="223" customWidth="1"/>
    <col min="8729" max="8730" width="14" style="223" customWidth="1"/>
    <col min="8731" max="8960" width="9.140625" style="223"/>
    <col min="8961" max="8961" width="11.42578125" style="223" customWidth="1"/>
    <col min="8962" max="8962" width="18.140625" style="223" customWidth="1"/>
    <col min="8963" max="8963" width="14" style="223" customWidth="1"/>
    <col min="8964" max="8964" width="13.28515625" style="223" customWidth="1"/>
    <col min="8965" max="8982" width="14" style="223" customWidth="1"/>
    <col min="8983" max="8983" width="17.5703125" style="223" customWidth="1"/>
    <col min="8984" max="8984" width="16.5703125" style="223" customWidth="1"/>
    <col min="8985" max="8986" width="14" style="223" customWidth="1"/>
    <col min="8987" max="9216" width="9.140625" style="223"/>
    <col min="9217" max="9217" width="11.42578125" style="223" customWidth="1"/>
    <col min="9218" max="9218" width="18.140625" style="223" customWidth="1"/>
    <col min="9219" max="9219" width="14" style="223" customWidth="1"/>
    <col min="9220" max="9220" width="13.28515625" style="223" customWidth="1"/>
    <col min="9221" max="9238" width="14" style="223" customWidth="1"/>
    <col min="9239" max="9239" width="17.5703125" style="223" customWidth="1"/>
    <col min="9240" max="9240" width="16.5703125" style="223" customWidth="1"/>
    <col min="9241" max="9242" width="14" style="223" customWidth="1"/>
    <col min="9243" max="9472" width="9.140625" style="223"/>
    <col min="9473" max="9473" width="11.42578125" style="223" customWidth="1"/>
    <col min="9474" max="9474" width="18.140625" style="223" customWidth="1"/>
    <col min="9475" max="9475" width="14" style="223" customWidth="1"/>
    <col min="9476" max="9476" width="13.28515625" style="223" customWidth="1"/>
    <col min="9477" max="9494" width="14" style="223" customWidth="1"/>
    <col min="9495" max="9495" width="17.5703125" style="223" customWidth="1"/>
    <col min="9496" max="9496" width="16.5703125" style="223" customWidth="1"/>
    <col min="9497" max="9498" width="14" style="223" customWidth="1"/>
    <col min="9499" max="9728" width="9.140625" style="223"/>
    <col min="9729" max="9729" width="11.42578125" style="223" customWidth="1"/>
    <col min="9730" max="9730" width="18.140625" style="223" customWidth="1"/>
    <col min="9731" max="9731" width="14" style="223" customWidth="1"/>
    <col min="9732" max="9732" width="13.28515625" style="223" customWidth="1"/>
    <col min="9733" max="9750" width="14" style="223" customWidth="1"/>
    <col min="9751" max="9751" width="17.5703125" style="223" customWidth="1"/>
    <col min="9752" max="9752" width="16.5703125" style="223" customWidth="1"/>
    <col min="9753" max="9754" width="14" style="223" customWidth="1"/>
    <col min="9755" max="9984" width="9.140625" style="223"/>
    <col min="9985" max="9985" width="11.42578125" style="223" customWidth="1"/>
    <col min="9986" max="9986" width="18.140625" style="223" customWidth="1"/>
    <col min="9987" max="9987" width="14" style="223" customWidth="1"/>
    <col min="9988" max="9988" width="13.28515625" style="223" customWidth="1"/>
    <col min="9989" max="10006" width="14" style="223" customWidth="1"/>
    <col min="10007" max="10007" width="17.5703125" style="223" customWidth="1"/>
    <col min="10008" max="10008" width="16.5703125" style="223" customWidth="1"/>
    <col min="10009" max="10010" width="14" style="223" customWidth="1"/>
    <col min="10011" max="10240" width="9.140625" style="223"/>
    <col min="10241" max="10241" width="11.42578125" style="223" customWidth="1"/>
    <col min="10242" max="10242" width="18.140625" style="223" customWidth="1"/>
    <col min="10243" max="10243" width="14" style="223" customWidth="1"/>
    <col min="10244" max="10244" width="13.28515625" style="223" customWidth="1"/>
    <col min="10245" max="10262" width="14" style="223" customWidth="1"/>
    <col min="10263" max="10263" width="17.5703125" style="223" customWidth="1"/>
    <col min="10264" max="10264" width="16.5703125" style="223" customWidth="1"/>
    <col min="10265" max="10266" width="14" style="223" customWidth="1"/>
    <col min="10267" max="10496" width="9.140625" style="223"/>
    <col min="10497" max="10497" width="11.42578125" style="223" customWidth="1"/>
    <col min="10498" max="10498" width="18.140625" style="223" customWidth="1"/>
    <col min="10499" max="10499" width="14" style="223" customWidth="1"/>
    <col min="10500" max="10500" width="13.28515625" style="223" customWidth="1"/>
    <col min="10501" max="10518" width="14" style="223" customWidth="1"/>
    <col min="10519" max="10519" width="17.5703125" style="223" customWidth="1"/>
    <col min="10520" max="10520" width="16.5703125" style="223" customWidth="1"/>
    <col min="10521" max="10522" width="14" style="223" customWidth="1"/>
    <col min="10523" max="10752" width="9.140625" style="223"/>
    <col min="10753" max="10753" width="11.42578125" style="223" customWidth="1"/>
    <col min="10754" max="10754" width="18.140625" style="223" customWidth="1"/>
    <col min="10755" max="10755" width="14" style="223" customWidth="1"/>
    <col min="10756" max="10756" width="13.28515625" style="223" customWidth="1"/>
    <col min="10757" max="10774" width="14" style="223" customWidth="1"/>
    <col min="10775" max="10775" width="17.5703125" style="223" customWidth="1"/>
    <col min="10776" max="10776" width="16.5703125" style="223" customWidth="1"/>
    <col min="10777" max="10778" width="14" style="223" customWidth="1"/>
    <col min="10779" max="11008" width="9.140625" style="223"/>
    <col min="11009" max="11009" width="11.42578125" style="223" customWidth="1"/>
    <col min="11010" max="11010" width="18.140625" style="223" customWidth="1"/>
    <col min="11011" max="11011" width="14" style="223" customWidth="1"/>
    <col min="11012" max="11012" width="13.28515625" style="223" customWidth="1"/>
    <col min="11013" max="11030" width="14" style="223" customWidth="1"/>
    <col min="11031" max="11031" width="17.5703125" style="223" customWidth="1"/>
    <col min="11032" max="11032" width="16.5703125" style="223" customWidth="1"/>
    <col min="11033" max="11034" width="14" style="223" customWidth="1"/>
    <col min="11035" max="11264" width="9.140625" style="223"/>
    <col min="11265" max="11265" width="11.42578125" style="223" customWidth="1"/>
    <col min="11266" max="11266" width="18.140625" style="223" customWidth="1"/>
    <col min="11267" max="11267" width="14" style="223" customWidth="1"/>
    <col min="11268" max="11268" width="13.28515625" style="223" customWidth="1"/>
    <col min="11269" max="11286" width="14" style="223" customWidth="1"/>
    <col min="11287" max="11287" width="17.5703125" style="223" customWidth="1"/>
    <col min="11288" max="11288" width="16.5703125" style="223" customWidth="1"/>
    <col min="11289" max="11290" width="14" style="223" customWidth="1"/>
    <col min="11291" max="11520" width="9.140625" style="223"/>
    <col min="11521" max="11521" width="11.42578125" style="223" customWidth="1"/>
    <col min="11522" max="11522" width="18.140625" style="223" customWidth="1"/>
    <col min="11523" max="11523" width="14" style="223" customWidth="1"/>
    <col min="11524" max="11524" width="13.28515625" style="223" customWidth="1"/>
    <col min="11525" max="11542" width="14" style="223" customWidth="1"/>
    <col min="11543" max="11543" width="17.5703125" style="223" customWidth="1"/>
    <col min="11544" max="11544" width="16.5703125" style="223" customWidth="1"/>
    <col min="11545" max="11546" width="14" style="223" customWidth="1"/>
    <col min="11547" max="11776" width="9.140625" style="223"/>
    <col min="11777" max="11777" width="11.42578125" style="223" customWidth="1"/>
    <col min="11778" max="11778" width="18.140625" style="223" customWidth="1"/>
    <col min="11779" max="11779" width="14" style="223" customWidth="1"/>
    <col min="11780" max="11780" width="13.28515625" style="223" customWidth="1"/>
    <col min="11781" max="11798" width="14" style="223" customWidth="1"/>
    <col min="11799" max="11799" width="17.5703125" style="223" customWidth="1"/>
    <col min="11800" max="11800" width="16.5703125" style="223" customWidth="1"/>
    <col min="11801" max="11802" width="14" style="223" customWidth="1"/>
    <col min="11803" max="12032" width="9.140625" style="223"/>
    <col min="12033" max="12033" width="11.42578125" style="223" customWidth="1"/>
    <col min="12034" max="12034" width="18.140625" style="223" customWidth="1"/>
    <col min="12035" max="12035" width="14" style="223" customWidth="1"/>
    <col min="12036" max="12036" width="13.28515625" style="223" customWidth="1"/>
    <col min="12037" max="12054" width="14" style="223" customWidth="1"/>
    <col min="12055" max="12055" width="17.5703125" style="223" customWidth="1"/>
    <col min="12056" max="12056" width="16.5703125" style="223" customWidth="1"/>
    <col min="12057" max="12058" width="14" style="223" customWidth="1"/>
    <col min="12059" max="12288" width="9.140625" style="223"/>
    <col min="12289" max="12289" width="11.42578125" style="223" customWidth="1"/>
    <col min="12290" max="12290" width="18.140625" style="223" customWidth="1"/>
    <col min="12291" max="12291" width="14" style="223" customWidth="1"/>
    <col min="12292" max="12292" width="13.28515625" style="223" customWidth="1"/>
    <col min="12293" max="12310" width="14" style="223" customWidth="1"/>
    <col min="12311" max="12311" width="17.5703125" style="223" customWidth="1"/>
    <col min="12312" max="12312" width="16.5703125" style="223" customWidth="1"/>
    <col min="12313" max="12314" width="14" style="223" customWidth="1"/>
    <col min="12315" max="12544" width="9.140625" style="223"/>
    <col min="12545" max="12545" width="11.42578125" style="223" customWidth="1"/>
    <col min="12546" max="12546" width="18.140625" style="223" customWidth="1"/>
    <col min="12547" max="12547" width="14" style="223" customWidth="1"/>
    <col min="12548" max="12548" width="13.28515625" style="223" customWidth="1"/>
    <col min="12549" max="12566" width="14" style="223" customWidth="1"/>
    <col min="12567" max="12567" width="17.5703125" style="223" customWidth="1"/>
    <col min="12568" max="12568" width="16.5703125" style="223" customWidth="1"/>
    <col min="12569" max="12570" width="14" style="223" customWidth="1"/>
    <col min="12571" max="12800" width="9.140625" style="223"/>
    <col min="12801" max="12801" width="11.42578125" style="223" customWidth="1"/>
    <col min="12802" max="12802" width="18.140625" style="223" customWidth="1"/>
    <col min="12803" max="12803" width="14" style="223" customWidth="1"/>
    <col min="12804" max="12804" width="13.28515625" style="223" customWidth="1"/>
    <col min="12805" max="12822" width="14" style="223" customWidth="1"/>
    <col min="12823" max="12823" width="17.5703125" style="223" customWidth="1"/>
    <col min="12824" max="12824" width="16.5703125" style="223" customWidth="1"/>
    <col min="12825" max="12826" width="14" style="223" customWidth="1"/>
    <col min="12827" max="13056" width="9.140625" style="223"/>
    <col min="13057" max="13057" width="11.42578125" style="223" customWidth="1"/>
    <col min="13058" max="13058" width="18.140625" style="223" customWidth="1"/>
    <col min="13059" max="13059" width="14" style="223" customWidth="1"/>
    <col min="13060" max="13060" width="13.28515625" style="223" customWidth="1"/>
    <col min="13061" max="13078" width="14" style="223" customWidth="1"/>
    <col min="13079" max="13079" width="17.5703125" style="223" customWidth="1"/>
    <col min="13080" max="13080" width="16.5703125" style="223" customWidth="1"/>
    <col min="13081" max="13082" width="14" style="223" customWidth="1"/>
    <col min="13083" max="13312" width="9.140625" style="223"/>
    <col min="13313" max="13313" width="11.42578125" style="223" customWidth="1"/>
    <col min="13314" max="13314" width="18.140625" style="223" customWidth="1"/>
    <col min="13315" max="13315" width="14" style="223" customWidth="1"/>
    <col min="13316" max="13316" width="13.28515625" style="223" customWidth="1"/>
    <col min="13317" max="13334" width="14" style="223" customWidth="1"/>
    <col min="13335" max="13335" width="17.5703125" style="223" customWidth="1"/>
    <col min="13336" max="13336" width="16.5703125" style="223" customWidth="1"/>
    <col min="13337" max="13338" width="14" style="223" customWidth="1"/>
    <col min="13339" max="13568" width="9.140625" style="223"/>
    <col min="13569" max="13569" width="11.42578125" style="223" customWidth="1"/>
    <col min="13570" max="13570" width="18.140625" style="223" customWidth="1"/>
    <col min="13571" max="13571" width="14" style="223" customWidth="1"/>
    <col min="13572" max="13572" width="13.28515625" style="223" customWidth="1"/>
    <col min="13573" max="13590" width="14" style="223" customWidth="1"/>
    <col min="13591" max="13591" width="17.5703125" style="223" customWidth="1"/>
    <col min="13592" max="13592" width="16.5703125" style="223" customWidth="1"/>
    <col min="13593" max="13594" width="14" style="223" customWidth="1"/>
    <col min="13595" max="13824" width="9.140625" style="223"/>
    <col min="13825" max="13825" width="11.42578125" style="223" customWidth="1"/>
    <col min="13826" max="13826" width="18.140625" style="223" customWidth="1"/>
    <col min="13827" max="13827" width="14" style="223" customWidth="1"/>
    <col min="13828" max="13828" width="13.28515625" style="223" customWidth="1"/>
    <col min="13829" max="13846" width="14" style="223" customWidth="1"/>
    <col min="13847" max="13847" width="17.5703125" style="223" customWidth="1"/>
    <col min="13848" max="13848" width="16.5703125" style="223" customWidth="1"/>
    <col min="13849" max="13850" width="14" style="223" customWidth="1"/>
    <col min="13851" max="14080" width="9.140625" style="223"/>
    <col min="14081" max="14081" width="11.42578125" style="223" customWidth="1"/>
    <col min="14082" max="14082" width="18.140625" style="223" customWidth="1"/>
    <col min="14083" max="14083" width="14" style="223" customWidth="1"/>
    <col min="14084" max="14084" width="13.28515625" style="223" customWidth="1"/>
    <col min="14085" max="14102" width="14" style="223" customWidth="1"/>
    <col min="14103" max="14103" width="17.5703125" style="223" customWidth="1"/>
    <col min="14104" max="14104" width="16.5703125" style="223" customWidth="1"/>
    <col min="14105" max="14106" width="14" style="223" customWidth="1"/>
    <col min="14107" max="14336" width="9.140625" style="223"/>
    <col min="14337" max="14337" width="11.42578125" style="223" customWidth="1"/>
    <col min="14338" max="14338" width="18.140625" style="223" customWidth="1"/>
    <col min="14339" max="14339" width="14" style="223" customWidth="1"/>
    <col min="14340" max="14340" width="13.28515625" style="223" customWidth="1"/>
    <col min="14341" max="14358" width="14" style="223" customWidth="1"/>
    <col min="14359" max="14359" width="17.5703125" style="223" customWidth="1"/>
    <col min="14360" max="14360" width="16.5703125" style="223" customWidth="1"/>
    <col min="14361" max="14362" width="14" style="223" customWidth="1"/>
    <col min="14363" max="14592" width="9.140625" style="223"/>
    <col min="14593" max="14593" width="11.42578125" style="223" customWidth="1"/>
    <col min="14594" max="14594" width="18.140625" style="223" customWidth="1"/>
    <col min="14595" max="14595" width="14" style="223" customWidth="1"/>
    <col min="14596" max="14596" width="13.28515625" style="223" customWidth="1"/>
    <col min="14597" max="14614" width="14" style="223" customWidth="1"/>
    <col min="14615" max="14615" width="17.5703125" style="223" customWidth="1"/>
    <col min="14616" max="14616" width="16.5703125" style="223" customWidth="1"/>
    <col min="14617" max="14618" width="14" style="223" customWidth="1"/>
    <col min="14619" max="14848" width="9.140625" style="223"/>
    <col min="14849" max="14849" width="11.42578125" style="223" customWidth="1"/>
    <col min="14850" max="14850" width="18.140625" style="223" customWidth="1"/>
    <col min="14851" max="14851" width="14" style="223" customWidth="1"/>
    <col min="14852" max="14852" width="13.28515625" style="223" customWidth="1"/>
    <col min="14853" max="14870" width="14" style="223" customWidth="1"/>
    <col min="14871" max="14871" width="17.5703125" style="223" customWidth="1"/>
    <col min="14872" max="14872" width="16.5703125" style="223" customWidth="1"/>
    <col min="14873" max="14874" width="14" style="223" customWidth="1"/>
    <col min="14875" max="15104" width="9.140625" style="223"/>
    <col min="15105" max="15105" width="11.42578125" style="223" customWidth="1"/>
    <col min="15106" max="15106" width="18.140625" style="223" customWidth="1"/>
    <col min="15107" max="15107" width="14" style="223" customWidth="1"/>
    <col min="15108" max="15108" width="13.28515625" style="223" customWidth="1"/>
    <col min="15109" max="15126" width="14" style="223" customWidth="1"/>
    <col min="15127" max="15127" width="17.5703125" style="223" customWidth="1"/>
    <col min="15128" max="15128" width="16.5703125" style="223" customWidth="1"/>
    <col min="15129" max="15130" width="14" style="223" customWidth="1"/>
    <col min="15131" max="15360" width="9.140625" style="223"/>
    <col min="15361" max="15361" width="11.42578125" style="223" customWidth="1"/>
    <col min="15362" max="15362" width="18.140625" style="223" customWidth="1"/>
    <col min="15363" max="15363" width="14" style="223" customWidth="1"/>
    <col min="15364" max="15364" width="13.28515625" style="223" customWidth="1"/>
    <col min="15365" max="15382" width="14" style="223" customWidth="1"/>
    <col min="15383" max="15383" width="17.5703125" style="223" customWidth="1"/>
    <col min="15384" max="15384" width="16.5703125" style="223" customWidth="1"/>
    <col min="15385" max="15386" width="14" style="223" customWidth="1"/>
    <col min="15387" max="15616" width="9.140625" style="223"/>
    <col min="15617" max="15617" width="11.42578125" style="223" customWidth="1"/>
    <col min="15618" max="15618" width="18.140625" style="223" customWidth="1"/>
    <col min="15619" max="15619" width="14" style="223" customWidth="1"/>
    <col min="15620" max="15620" width="13.28515625" style="223" customWidth="1"/>
    <col min="15621" max="15638" width="14" style="223" customWidth="1"/>
    <col min="15639" max="15639" width="17.5703125" style="223" customWidth="1"/>
    <col min="15640" max="15640" width="16.5703125" style="223" customWidth="1"/>
    <col min="15641" max="15642" width="14" style="223" customWidth="1"/>
    <col min="15643" max="15872" width="9.140625" style="223"/>
    <col min="15873" max="15873" width="11.42578125" style="223" customWidth="1"/>
    <col min="15874" max="15874" width="18.140625" style="223" customWidth="1"/>
    <col min="15875" max="15875" width="14" style="223" customWidth="1"/>
    <col min="15876" max="15876" width="13.28515625" style="223" customWidth="1"/>
    <col min="15877" max="15894" width="14" style="223" customWidth="1"/>
    <col min="15895" max="15895" width="17.5703125" style="223" customWidth="1"/>
    <col min="15896" max="15896" width="16.5703125" style="223" customWidth="1"/>
    <col min="15897" max="15898" width="14" style="223" customWidth="1"/>
    <col min="15899" max="16128" width="9.140625" style="223"/>
    <col min="16129" max="16129" width="11.42578125" style="223" customWidth="1"/>
    <col min="16130" max="16130" width="18.140625" style="223" customWidth="1"/>
    <col min="16131" max="16131" width="14" style="223" customWidth="1"/>
    <col min="16132" max="16132" width="13.28515625" style="223" customWidth="1"/>
    <col min="16133" max="16150" width="14" style="223" customWidth="1"/>
    <col min="16151" max="16151" width="17.5703125" style="223" customWidth="1"/>
    <col min="16152" max="16152" width="16.5703125" style="223" customWidth="1"/>
    <col min="16153" max="16154" width="14" style="223" customWidth="1"/>
    <col min="16155" max="16384" width="9.140625" style="223"/>
  </cols>
  <sheetData>
    <row r="1" spans="1:26">
      <c r="A1" s="253" t="s">
        <v>711</v>
      </c>
    </row>
    <row r="2" spans="1:26">
      <c r="A2" s="253" t="s">
        <v>712</v>
      </c>
    </row>
    <row r="3" spans="1:26">
      <c r="A3" s="253" t="s">
        <v>713</v>
      </c>
    </row>
    <row r="4" spans="1:26" ht="13.5" thickBot="1"/>
    <row r="5" spans="1:26" ht="34.5" customHeight="1">
      <c r="A5" s="226"/>
      <c r="B5" s="254"/>
      <c r="C5" s="957" t="s">
        <v>714</v>
      </c>
      <c r="D5" s="958"/>
      <c r="E5" s="958"/>
      <c r="F5" s="959"/>
      <c r="G5" s="960" t="s">
        <v>715</v>
      </c>
      <c r="H5" s="958"/>
      <c r="I5" s="958"/>
      <c r="J5" s="959"/>
      <c r="K5" s="960" t="s">
        <v>716</v>
      </c>
      <c r="L5" s="958"/>
      <c r="M5" s="958"/>
      <c r="N5" s="959"/>
      <c r="O5" s="960" t="s">
        <v>717</v>
      </c>
      <c r="P5" s="958"/>
      <c r="Q5" s="958"/>
      <c r="R5" s="959"/>
      <c r="S5" s="960" t="s">
        <v>718</v>
      </c>
      <c r="T5" s="958"/>
      <c r="U5" s="958"/>
      <c r="V5" s="959"/>
      <c r="W5" s="954" t="s">
        <v>719</v>
      </c>
      <c r="X5" s="955"/>
      <c r="Y5" s="955"/>
      <c r="Z5" s="956"/>
    </row>
    <row r="6" spans="1:26" ht="25.5">
      <c r="A6" s="224" t="s">
        <v>330</v>
      </c>
      <c r="B6" s="255" t="s">
        <v>1</v>
      </c>
      <c r="C6" s="256" t="s">
        <v>720</v>
      </c>
      <c r="D6" s="230" t="s">
        <v>721</v>
      </c>
      <c r="E6" s="230" t="s">
        <v>722</v>
      </c>
      <c r="F6" s="257" t="s">
        <v>723</v>
      </c>
      <c r="G6" s="256" t="s">
        <v>720</v>
      </c>
      <c r="H6" s="230" t="s">
        <v>721</v>
      </c>
      <c r="I6" s="230" t="s">
        <v>722</v>
      </c>
      <c r="J6" s="257" t="s">
        <v>723</v>
      </c>
      <c r="K6" s="256" t="s">
        <v>720</v>
      </c>
      <c r="L6" s="230" t="s">
        <v>721</v>
      </c>
      <c r="M6" s="230" t="s">
        <v>722</v>
      </c>
      <c r="N6" s="257" t="s">
        <v>723</v>
      </c>
      <c r="O6" s="256" t="s">
        <v>720</v>
      </c>
      <c r="P6" s="230" t="s">
        <v>721</v>
      </c>
      <c r="Q6" s="230" t="s">
        <v>722</v>
      </c>
      <c r="R6" s="257" t="s">
        <v>723</v>
      </c>
      <c r="S6" s="256" t="s">
        <v>720</v>
      </c>
      <c r="T6" s="230" t="s">
        <v>721</v>
      </c>
      <c r="U6" s="230" t="s">
        <v>722</v>
      </c>
      <c r="V6" s="257" t="s">
        <v>723</v>
      </c>
      <c r="W6" s="256" t="s">
        <v>720</v>
      </c>
      <c r="X6" s="230" t="s">
        <v>721</v>
      </c>
      <c r="Y6" s="230" t="s">
        <v>722</v>
      </c>
      <c r="Z6" s="257" t="s">
        <v>723</v>
      </c>
    </row>
    <row r="7" spans="1:26">
      <c r="A7" s="226">
        <v>1801</v>
      </c>
      <c r="B7" s="258" t="s">
        <v>3</v>
      </c>
      <c r="C7" s="259">
        <v>1</v>
      </c>
      <c r="D7" s="226" t="s">
        <v>724</v>
      </c>
      <c r="E7" s="226">
        <v>146</v>
      </c>
      <c r="F7" s="260">
        <v>145</v>
      </c>
      <c r="G7" s="261">
        <v>1</v>
      </c>
      <c r="H7" s="262">
        <v>1</v>
      </c>
      <c r="I7" s="262">
        <v>146</v>
      </c>
      <c r="J7" s="263">
        <v>145</v>
      </c>
      <c r="K7" s="259">
        <v>0</v>
      </c>
      <c r="L7" s="226">
        <v>0</v>
      </c>
      <c r="M7" s="226">
        <v>0</v>
      </c>
      <c r="N7" s="260">
        <v>0</v>
      </c>
      <c r="O7" s="259">
        <v>0</v>
      </c>
      <c r="P7" s="226">
        <v>0</v>
      </c>
      <c r="Q7" s="226">
        <v>0</v>
      </c>
      <c r="R7" s="260">
        <v>0</v>
      </c>
      <c r="S7" s="259">
        <v>0</v>
      </c>
      <c r="T7" s="226">
        <v>0</v>
      </c>
      <c r="U7" s="226">
        <v>0</v>
      </c>
      <c r="V7" s="260">
        <v>0</v>
      </c>
      <c r="W7" s="259">
        <v>0</v>
      </c>
      <c r="X7" s="226">
        <v>0</v>
      </c>
      <c r="Y7" s="226">
        <v>0</v>
      </c>
      <c r="Z7" s="260">
        <v>0</v>
      </c>
    </row>
    <row r="8" spans="1:26">
      <c r="A8" s="226">
        <v>1802</v>
      </c>
      <c r="B8" s="258" t="s">
        <v>88</v>
      </c>
      <c r="C8" s="259">
        <v>2</v>
      </c>
      <c r="D8" s="226" t="s">
        <v>724</v>
      </c>
      <c r="E8" s="226">
        <v>152</v>
      </c>
      <c r="F8" s="260">
        <v>145</v>
      </c>
      <c r="G8" s="259">
        <v>0</v>
      </c>
      <c r="H8" s="226">
        <v>0</v>
      </c>
      <c r="I8" s="226">
        <v>0</v>
      </c>
      <c r="J8" s="260">
        <v>0</v>
      </c>
      <c r="K8" s="259">
        <v>0</v>
      </c>
      <c r="L8" s="226">
        <v>0</v>
      </c>
      <c r="M8" s="226">
        <v>0</v>
      </c>
      <c r="N8" s="260">
        <v>0</v>
      </c>
      <c r="O8" s="259">
        <v>1</v>
      </c>
      <c r="P8" s="226">
        <v>1</v>
      </c>
      <c r="Q8" s="226">
        <v>64</v>
      </c>
      <c r="R8" s="260">
        <v>58</v>
      </c>
      <c r="S8" s="259">
        <v>0</v>
      </c>
      <c r="T8" s="226">
        <v>0</v>
      </c>
      <c r="U8" s="226">
        <v>0</v>
      </c>
      <c r="V8" s="260">
        <v>0</v>
      </c>
      <c r="W8" s="259">
        <v>0</v>
      </c>
      <c r="X8" s="226">
        <v>0</v>
      </c>
      <c r="Y8" s="226">
        <v>0</v>
      </c>
      <c r="Z8" s="260">
        <v>0</v>
      </c>
    </row>
    <row r="9" spans="1:26">
      <c r="A9" s="226">
        <v>1803</v>
      </c>
      <c r="B9" s="258" t="s">
        <v>89</v>
      </c>
      <c r="C9" s="259">
        <v>2</v>
      </c>
      <c r="D9" s="226" t="s">
        <v>724</v>
      </c>
      <c r="E9" s="226">
        <v>320</v>
      </c>
      <c r="F9" s="260">
        <v>318</v>
      </c>
      <c r="G9" s="261">
        <v>1</v>
      </c>
      <c r="H9" s="262">
        <v>1</v>
      </c>
      <c r="I9" s="262">
        <v>220</v>
      </c>
      <c r="J9" s="263">
        <v>219</v>
      </c>
      <c r="K9" s="259">
        <v>0</v>
      </c>
      <c r="L9" s="226">
        <v>0</v>
      </c>
      <c r="M9" s="226">
        <v>0</v>
      </c>
      <c r="N9" s="260">
        <v>0</v>
      </c>
      <c r="O9" s="259">
        <v>0</v>
      </c>
      <c r="P9" s="226">
        <v>0</v>
      </c>
      <c r="Q9" s="226">
        <v>0</v>
      </c>
      <c r="R9" s="260">
        <v>0</v>
      </c>
      <c r="S9" s="259">
        <v>0</v>
      </c>
      <c r="T9" s="226">
        <v>0</v>
      </c>
      <c r="U9" s="226">
        <v>0</v>
      </c>
      <c r="V9" s="260">
        <v>0</v>
      </c>
      <c r="W9" s="259">
        <v>0</v>
      </c>
      <c r="X9" s="226">
        <v>0</v>
      </c>
      <c r="Y9" s="226">
        <v>0</v>
      </c>
      <c r="Z9" s="260">
        <v>0</v>
      </c>
    </row>
    <row r="10" spans="1:26">
      <c r="A10" s="226">
        <v>1804</v>
      </c>
      <c r="B10" s="258" t="s">
        <v>90</v>
      </c>
      <c r="C10" s="259">
        <v>4</v>
      </c>
      <c r="D10" s="226" t="s">
        <v>724</v>
      </c>
      <c r="E10" s="226">
        <v>413</v>
      </c>
      <c r="F10" s="260">
        <v>405</v>
      </c>
      <c r="G10" s="261">
        <v>2</v>
      </c>
      <c r="H10" s="262">
        <v>2</v>
      </c>
      <c r="I10" s="262">
        <v>201</v>
      </c>
      <c r="J10" s="263">
        <v>197</v>
      </c>
      <c r="K10" s="259">
        <v>1</v>
      </c>
      <c r="L10" s="226">
        <v>1</v>
      </c>
      <c r="M10" s="226">
        <v>132</v>
      </c>
      <c r="N10" s="260">
        <v>128</v>
      </c>
      <c r="O10" s="259">
        <v>0</v>
      </c>
      <c r="P10" s="226">
        <v>0</v>
      </c>
      <c r="Q10" s="226">
        <v>0</v>
      </c>
      <c r="R10" s="260">
        <v>0</v>
      </c>
      <c r="S10" s="259">
        <v>0</v>
      </c>
      <c r="T10" s="226">
        <v>0</v>
      </c>
      <c r="U10" s="226">
        <v>0</v>
      </c>
      <c r="V10" s="260">
        <v>0</v>
      </c>
      <c r="W10" s="259">
        <v>0</v>
      </c>
      <c r="X10" s="226">
        <v>0</v>
      </c>
      <c r="Y10" s="226">
        <v>0</v>
      </c>
      <c r="Z10" s="260">
        <v>0</v>
      </c>
    </row>
    <row r="11" spans="1:26">
      <c r="A11" s="226">
        <v>1805</v>
      </c>
      <c r="B11" s="258" t="s">
        <v>91</v>
      </c>
      <c r="C11" s="259">
        <v>1</v>
      </c>
      <c r="D11" s="226" t="s">
        <v>724</v>
      </c>
      <c r="E11" s="226">
        <v>250</v>
      </c>
      <c r="F11" s="260">
        <v>248</v>
      </c>
      <c r="G11" s="261">
        <v>1</v>
      </c>
      <c r="H11" s="262">
        <v>1</v>
      </c>
      <c r="I11" s="262">
        <v>250</v>
      </c>
      <c r="J11" s="263">
        <v>248</v>
      </c>
      <c r="K11" s="259">
        <v>0</v>
      </c>
      <c r="L11" s="226">
        <v>0</v>
      </c>
      <c r="M11" s="226">
        <v>0</v>
      </c>
      <c r="N11" s="260">
        <v>0</v>
      </c>
      <c r="O11" s="259">
        <v>0</v>
      </c>
      <c r="P11" s="226">
        <v>0</v>
      </c>
      <c r="Q11" s="226">
        <v>0</v>
      </c>
      <c r="R11" s="260">
        <v>0</v>
      </c>
      <c r="S11" s="259">
        <v>0</v>
      </c>
      <c r="T11" s="226">
        <v>0</v>
      </c>
      <c r="U11" s="226">
        <v>0</v>
      </c>
      <c r="V11" s="260">
        <v>0</v>
      </c>
      <c r="W11" s="259">
        <v>0</v>
      </c>
      <c r="X11" s="226">
        <v>0</v>
      </c>
      <c r="Y11" s="226">
        <v>0</v>
      </c>
      <c r="Z11" s="260">
        <v>0</v>
      </c>
    </row>
    <row r="12" spans="1:26">
      <c r="A12" s="226">
        <v>1806</v>
      </c>
      <c r="B12" s="258" t="s">
        <v>92</v>
      </c>
      <c r="C12" s="259">
        <v>1</v>
      </c>
      <c r="D12" s="226" t="s">
        <v>724</v>
      </c>
      <c r="E12" s="226">
        <v>73</v>
      </c>
      <c r="F12" s="260">
        <v>72</v>
      </c>
      <c r="G12" s="259">
        <v>0</v>
      </c>
      <c r="H12" s="226">
        <v>0</v>
      </c>
      <c r="I12" s="226">
        <v>0</v>
      </c>
      <c r="J12" s="260">
        <v>0</v>
      </c>
      <c r="K12" s="259">
        <v>0</v>
      </c>
      <c r="L12" s="226">
        <v>0</v>
      </c>
      <c r="M12" s="226">
        <v>0</v>
      </c>
      <c r="N12" s="260">
        <v>0</v>
      </c>
      <c r="O12" s="259">
        <v>0</v>
      </c>
      <c r="P12" s="226">
        <v>0</v>
      </c>
      <c r="Q12" s="226">
        <v>0</v>
      </c>
      <c r="R12" s="260">
        <v>0</v>
      </c>
      <c r="S12" s="259">
        <v>0</v>
      </c>
      <c r="T12" s="226">
        <v>0</v>
      </c>
      <c r="U12" s="226">
        <v>0</v>
      </c>
      <c r="V12" s="260">
        <v>0</v>
      </c>
      <c r="W12" s="259">
        <v>0</v>
      </c>
      <c r="X12" s="226">
        <v>0</v>
      </c>
      <c r="Y12" s="226">
        <v>0</v>
      </c>
      <c r="Z12" s="260">
        <v>0</v>
      </c>
    </row>
    <row r="13" spans="1:26">
      <c r="A13" s="226">
        <v>1807</v>
      </c>
      <c r="B13" s="258" t="s">
        <v>93</v>
      </c>
      <c r="C13" s="259">
        <v>2</v>
      </c>
      <c r="D13" s="226" t="s">
        <v>724</v>
      </c>
      <c r="E13" s="226">
        <v>188</v>
      </c>
      <c r="F13" s="260">
        <v>177</v>
      </c>
      <c r="G13" s="259">
        <v>0</v>
      </c>
      <c r="H13" s="226">
        <v>0</v>
      </c>
      <c r="I13" s="226">
        <v>0</v>
      </c>
      <c r="J13" s="260">
        <v>0</v>
      </c>
      <c r="K13" s="259">
        <v>1</v>
      </c>
      <c r="L13" s="226">
        <v>1</v>
      </c>
      <c r="M13" s="226">
        <v>108</v>
      </c>
      <c r="N13" s="260">
        <v>103</v>
      </c>
      <c r="O13" s="259">
        <v>1</v>
      </c>
      <c r="P13" s="226">
        <v>1</v>
      </c>
      <c r="Q13" s="226">
        <v>80</v>
      </c>
      <c r="R13" s="260">
        <v>74</v>
      </c>
      <c r="S13" s="259">
        <v>0</v>
      </c>
      <c r="T13" s="226">
        <v>0</v>
      </c>
      <c r="U13" s="226">
        <v>0</v>
      </c>
      <c r="V13" s="260">
        <v>0</v>
      </c>
      <c r="W13" s="259">
        <v>0</v>
      </c>
      <c r="X13" s="226">
        <v>0</v>
      </c>
      <c r="Y13" s="226">
        <v>0</v>
      </c>
      <c r="Z13" s="260">
        <v>0</v>
      </c>
    </row>
    <row r="14" spans="1:26">
      <c r="A14" s="226">
        <v>1808</v>
      </c>
      <c r="B14" s="258" t="s">
        <v>94</v>
      </c>
      <c r="C14" s="259">
        <v>2</v>
      </c>
      <c r="D14" s="226" t="s">
        <v>724</v>
      </c>
      <c r="E14" s="226">
        <v>158</v>
      </c>
      <c r="F14" s="260">
        <v>156</v>
      </c>
      <c r="G14" s="261">
        <v>1</v>
      </c>
      <c r="H14" s="262">
        <v>1</v>
      </c>
      <c r="I14" s="262">
        <v>86</v>
      </c>
      <c r="J14" s="263">
        <v>85</v>
      </c>
      <c r="K14" s="259">
        <v>0</v>
      </c>
      <c r="L14" s="226">
        <v>0</v>
      </c>
      <c r="M14" s="226">
        <v>0</v>
      </c>
      <c r="N14" s="260">
        <v>0</v>
      </c>
      <c r="O14" s="259">
        <v>0</v>
      </c>
      <c r="P14" s="226">
        <v>0</v>
      </c>
      <c r="Q14" s="226">
        <v>0</v>
      </c>
      <c r="R14" s="260">
        <v>0</v>
      </c>
      <c r="S14" s="259">
        <v>0</v>
      </c>
      <c r="T14" s="226">
        <v>0</v>
      </c>
      <c r="U14" s="226">
        <v>0</v>
      </c>
      <c r="V14" s="260">
        <v>0</v>
      </c>
      <c r="W14" s="259">
        <v>0</v>
      </c>
      <c r="X14" s="226">
        <v>0</v>
      </c>
      <c r="Y14" s="226">
        <v>0</v>
      </c>
      <c r="Z14" s="260">
        <v>0</v>
      </c>
    </row>
    <row r="15" spans="1:26">
      <c r="A15" s="226">
        <v>1809</v>
      </c>
      <c r="B15" s="258" t="s">
        <v>95</v>
      </c>
      <c r="C15" s="259">
        <v>3</v>
      </c>
      <c r="D15" s="226" t="s">
        <v>724</v>
      </c>
      <c r="E15" s="226">
        <v>365</v>
      </c>
      <c r="F15" s="260">
        <v>362</v>
      </c>
      <c r="G15" s="261">
        <v>1</v>
      </c>
      <c r="H15" s="262">
        <v>1</v>
      </c>
      <c r="I15" s="262">
        <v>230</v>
      </c>
      <c r="J15" s="263">
        <v>230</v>
      </c>
      <c r="K15" s="259">
        <v>0</v>
      </c>
      <c r="L15" s="226">
        <v>0</v>
      </c>
      <c r="M15" s="226">
        <v>0</v>
      </c>
      <c r="N15" s="260">
        <v>0</v>
      </c>
      <c r="O15" s="259">
        <v>0</v>
      </c>
      <c r="P15" s="226">
        <v>0</v>
      </c>
      <c r="Q15" s="226">
        <v>0</v>
      </c>
      <c r="R15" s="260">
        <v>0</v>
      </c>
      <c r="S15" s="259">
        <v>0</v>
      </c>
      <c r="T15" s="226">
        <v>0</v>
      </c>
      <c r="U15" s="226">
        <v>0</v>
      </c>
      <c r="V15" s="260">
        <v>0</v>
      </c>
      <c r="W15" s="259">
        <v>2</v>
      </c>
      <c r="X15" s="226">
        <v>2</v>
      </c>
      <c r="Y15" s="226">
        <v>135</v>
      </c>
      <c r="Z15" s="260">
        <v>132</v>
      </c>
    </row>
    <row r="16" spans="1:26">
      <c r="A16" s="226">
        <v>1810</v>
      </c>
      <c r="B16" s="258" t="s">
        <v>96</v>
      </c>
      <c r="C16" s="259">
        <v>1</v>
      </c>
      <c r="D16" s="226" t="s">
        <v>724</v>
      </c>
      <c r="E16" s="226">
        <v>83</v>
      </c>
      <c r="F16" s="260">
        <v>81</v>
      </c>
      <c r="G16" s="259">
        <v>0</v>
      </c>
      <c r="H16" s="226">
        <v>0</v>
      </c>
      <c r="I16" s="226">
        <v>0</v>
      </c>
      <c r="J16" s="260">
        <v>0</v>
      </c>
      <c r="K16" s="259">
        <v>0</v>
      </c>
      <c r="L16" s="226">
        <v>0</v>
      </c>
      <c r="M16" s="226">
        <v>0</v>
      </c>
      <c r="N16" s="260">
        <v>0</v>
      </c>
      <c r="O16" s="259">
        <v>0</v>
      </c>
      <c r="P16" s="226">
        <v>0</v>
      </c>
      <c r="Q16" s="226">
        <v>0</v>
      </c>
      <c r="R16" s="260">
        <v>0</v>
      </c>
      <c r="S16" s="259">
        <v>0</v>
      </c>
      <c r="T16" s="226">
        <v>0</v>
      </c>
      <c r="U16" s="226">
        <v>0</v>
      </c>
      <c r="V16" s="260">
        <v>0</v>
      </c>
      <c r="W16" s="259">
        <v>0</v>
      </c>
      <c r="X16" s="226">
        <v>0</v>
      </c>
      <c r="Y16" s="226">
        <v>0</v>
      </c>
      <c r="Z16" s="260">
        <v>0</v>
      </c>
    </row>
    <row r="17" spans="1:26">
      <c r="A17" s="226">
        <v>1811</v>
      </c>
      <c r="B17" s="258" t="s">
        <v>97</v>
      </c>
      <c r="C17" s="259">
        <v>1</v>
      </c>
      <c r="D17" s="226" t="s">
        <v>724</v>
      </c>
      <c r="E17" s="226">
        <v>155</v>
      </c>
      <c r="F17" s="260">
        <v>153</v>
      </c>
      <c r="G17" s="259">
        <v>0</v>
      </c>
      <c r="H17" s="226">
        <v>0</v>
      </c>
      <c r="I17" s="226">
        <v>0</v>
      </c>
      <c r="J17" s="260">
        <v>0</v>
      </c>
      <c r="K17" s="259">
        <v>0</v>
      </c>
      <c r="L17" s="226">
        <v>0</v>
      </c>
      <c r="M17" s="226">
        <v>0</v>
      </c>
      <c r="N17" s="260">
        <v>0</v>
      </c>
      <c r="O17" s="259">
        <v>0</v>
      </c>
      <c r="P17" s="226">
        <v>0</v>
      </c>
      <c r="Q17" s="226">
        <v>0</v>
      </c>
      <c r="R17" s="260">
        <v>0</v>
      </c>
      <c r="S17" s="259">
        <v>0</v>
      </c>
      <c r="T17" s="226">
        <v>0</v>
      </c>
      <c r="U17" s="226">
        <v>0</v>
      </c>
      <c r="V17" s="260">
        <v>0</v>
      </c>
      <c r="W17" s="259">
        <v>0</v>
      </c>
      <c r="X17" s="226">
        <v>0</v>
      </c>
      <c r="Y17" s="226">
        <v>0</v>
      </c>
      <c r="Z17" s="260">
        <v>0</v>
      </c>
    </row>
    <row r="18" spans="1:26">
      <c r="A18" s="226">
        <v>1812</v>
      </c>
      <c r="B18" s="258" t="s">
        <v>98</v>
      </c>
      <c r="C18" s="259">
        <v>0</v>
      </c>
      <c r="D18" s="226" t="s">
        <v>724</v>
      </c>
      <c r="E18" s="226">
        <v>0</v>
      </c>
      <c r="F18" s="260">
        <v>0</v>
      </c>
      <c r="G18" s="259">
        <v>0</v>
      </c>
      <c r="H18" s="226">
        <v>0</v>
      </c>
      <c r="I18" s="226">
        <v>0</v>
      </c>
      <c r="J18" s="260">
        <v>0</v>
      </c>
      <c r="K18" s="259">
        <v>0</v>
      </c>
      <c r="L18" s="226">
        <v>0</v>
      </c>
      <c r="M18" s="226">
        <v>0</v>
      </c>
      <c r="N18" s="260">
        <v>0</v>
      </c>
      <c r="O18" s="259">
        <v>0</v>
      </c>
      <c r="P18" s="226">
        <v>0</v>
      </c>
      <c r="Q18" s="226">
        <v>0</v>
      </c>
      <c r="R18" s="260">
        <v>0</v>
      </c>
      <c r="S18" s="259">
        <v>0</v>
      </c>
      <c r="T18" s="226">
        <v>0</v>
      </c>
      <c r="U18" s="226">
        <v>0</v>
      </c>
      <c r="V18" s="260">
        <v>0</v>
      </c>
      <c r="W18" s="259">
        <v>0</v>
      </c>
      <c r="X18" s="226">
        <v>0</v>
      </c>
      <c r="Y18" s="226">
        <v>0</v>
      </c>
      <c r="Z18" s="260">
        <v>0</v>
      </c>
    </row>
    <row r="19" spans="1:26">
      <c r="A19" s="226">
        <v>1813</v>
      </c>
      <c r="B19" s="258" t="s">
        <v>99</v>
      </c>
      <c r="C19" s="259">
        <v>2</v>
      </c>
      <c r="D19" s="226" t="s">
        <v>724</v>
      </c>
      <c r="E19" s="226">
        <v>172</v>
      </c>
      <c r="F19" s="260">
        <v>163</v>
      </c>
      <c r="G19" s="259">
        <v>0</v>
      </c>
      <c r="H19" s="226">
        <v>0</v>
      </c>
      <c r="I19" s="226">
        <v>0</v>
      </c>
      <c r="J19" s="260">
        <v>0</v>
      </c>
      <c r="K19" s="259">
        <v>0</v>
      </c>
      <c r="L19" s="226">
        <v>0</v>
      </c>
      <c r="M19" s="226">
        <v>0</v>
      </c>
      <c r="N19" s="260">
        <v>0</v>
      </c>
      <c r="O19" s="259">
        <v>0</v>
      </c>
      <c r="P19" s="226">
        <v>0</v>
      </c>
      <c r="Q19" s="226">
        <v>0</v>
      </c>
      <c r="R19" s="260">
        <v>0</v>
      </c>
      <c r="S19" s="259">
        <v>0</v>
      </c>
      <c r="T19" s="226">
        <v>0</v>
      </c>
      <c r="U19" s="226">
        <v>0</v>
      </c>
      <c r="V19" s="260">
        <v>0</v>
      </c>
      <c r="W19" s="259">
        <v>0</v>
      </c>
      <c r="X19" s="226">
        <v>0</v>
      </c>
      <c r="Y19" s="226">
        <v>0</v>
      </c>
      <c r="Z19" s="260">
        <v>0</v>
      </c>
    </row>
    <row r="20" spans="1:26">
      <c r="A20" s="226">
        <v>1814</v>
      </c>
      <c r="B20" s="258" t="s">
        <v>100</v>
      </c>
      <c r="C20" s="259">
        <v>1</v>
      </c>
      <c r="D20" s="226" t="s">
        <v>724</v>
      </c>
      <c r="E20" s="226">
        <v>50</v>
      </c>
      <c r="F20" s="260">
        <v>50</v>
      </c>
      <c r="G20" s="259">
        <v>0</v>
      </c>
      <c r="H20" s="226">
        <v>0</v>
      </c>
      <c r="I20" s="226">
        <v>0</v>
      </c>
      <c r="J20" s="260">
        <v>0</v>
      </c>
      <c r="K20" s="259">
        <v>0</v>
      </c>
      <c r="L20" s="226">
        <v>0</v>
      </c>
      <c r="M20" s="226">
        <v>0</v>
      </c>
      <c r="N20" s="260">
        <v>0</v>
      </c>
      <c r="O20" s="259">
        <v>0</v>
      </c>
      <c r="P20" s="226">
        <v>0</v>
      </c>
      <c r="Q20" s="226">
        <v>0</v>
      </c>
      <c r="R20" s="260">
        <v>0</v>
      </c>
      <c r="S20" s="259">
        <v>0</v>
      </c>
      <c r="T20" s="226">
        <v>0</v>
      </c>
      <c r="U20" s="226">
        <v>0</v>
      </c>
      <c r="V20" s="260">
        <v>0</v>
      </c>
      <c r="W20" s="259">
        <v>0</v>
      </c>
      <c r="X20" s="226">
        <v>0</v>
      </c>
      <c r="Y20" s="226">
        <v>0</v>
      </c>
      <c r="Z20" s="260">
        <v>0</v>
      </c>
    </row>
    <row r="21" spans="1:26">
      <c r="A21" s="226">
        <v>1815</v>
      </c>
      <c r="B21" s="258" t="s">
        <v>101</v>
      </c>
      <c r="C21" s="259">
        <v>2</v>
      </c>
      <c r="D21" s="226" t="s">
        <v>724</v>
      </c>
      <c r="E21" s="226">
        <v>192</v>
      </c>
      <c r="F21" s="260">
        <v>191</v>
      </c>
      <c r="G21" s="259">
        <v>0</v>
      </c>
      <c r="H21" s="226">
        <v>0</v>
      </c>
      <c r="I21" s="226">
        <v>0</v>
      </c>
      <c r="J21" s="260">
        <v>0</v>
      </c>
      <c r="K21" s="259">
        <v>0</v>
      </c>
      <c r="L21" s="226">
        <v>0</v>
      </c>
      <c r="M21" s="226">
        <v>0</v>
      </c>
      <c r="N21" s="260">
        <v>0</v>
      </c>
      <c r="O21" s="259">
        <v>0</v>
      </c>
      <c r="P21" s="226">
        <v>0</v>
      </c>
      <c r="Q21" s="226">
        <v>0</v>
      </c>
      <c r="R21" s="260">
        <v>0</v>
      </c>
      <c r="S21" s="259">
        <v>0</v>
      </c>
      <c r="T21" s="226">
        <v>0</v>
      </c>
      <c r="U21" s="226">
        <v>0</v>
      </c>
      <c r="V21" s="260">
        <v>0</v>
      </c>
      <c r="W21" s="259">
        <v>1</v>
      </c>
      <c r="X21" s="226">
        <v>1</v>
      </c>
      <c r="Y21" s="226">
        <v>89</v>
      </c>
      <c r="Z21" s="260">
        <v>88</v>
      </c>
    </row>
    <row r="22" spans="1:26">
      <c r="A22" s="226">
        <v>1816</v>
      </c>
      <c r="B22" s="258" t="s">
        <v>102</v>
      </c>
      <c r="C22" s="259">
        <v>5</v>
      </c>
      <c r="D22" s="226" t="s">
        <v>724</v>
      </c>
      <c r="E22" s="226">
        <v>545</v>
      </c>
      <c r="F22" s="260">
        <v>537</v>
      </c>
      <c r="G22" s="261">
        <v>1</v>
      </c>
      <c r="H22" s="262">
        <v>1</v>
      </c>
      <c r="I22" s="262">
        <v>238</v>
      </c>
      <c r="J22" s="263">
        <v>237</v>
      </c>
      <c r="K22" s="259">
        <v>0</v>
      </c>
      <c r="L22" s="226">
        <v>0</v>
      </c>
      <c r="M22" s="226">
        <v>0</v>
      </c>
      <c r="N22" s="260">
        <v>0</v>
      </c>
      <c r="O22" s="259">
        <v>0</v>
      </c>
      <c r="P22" s="226">
        <v>0</v>
      </c>
      <c r="Q22" s="226">
        <v>0</v>
      </c>
      <c r="R22" s="260">
        <v>0</v>
      </c>
      <c r="S22" s="259">
        <v>0</v>
      </c>
      <c r="T22" s="226">
        <v>0</v>
      </c>
      <c r="U22" s="226">
        <v>0</v>
      </c>
      <c r="V22" s="260">
        <v>0</v>
      </c>
      <c r="W22" s="259">
        <v>1</v>
      </c>
      <c r="X22" s="226">
        <v>1</v>
      </c>
      <c r="Y22" s="226">
        <v>85</v>
      </c>
      <c r="Z22" s="260">
        <v>81</v>
      </c>
    </row>
    <row r="23" spans="1:26">
      <c r="A23" s="226">
        <v>1817</v>
      </c>
      <c r="B23" s="258" t="s">
        <v>103</v>
      </c>
      <c r="C23" s="259">
        <v>1</v>
      </c>
      <c r="D23" s="226" t="s">
        <v>724</v>
      </c>
      <c r="E23" s="226">
        <v>41</v>
      </c>
      <c r="F23" s="260">
        <v>41</v>
      </c>
      <c r="G23" s="259">
        <v>0</v>
      </c>
      <c r="H23" s="226">
        <v>0</v>
      </c>
      <c r="I23" s="226">
        <v>0</v>
      </c>
      <c r="J23" s="260">
        <v>0</v>
      </c>
      <c r="K23" s="259">
        <v>0</v>
      </c>
      <c r="L23" s="226">
        <v>0</v>
      </c>
      <c r="M23" s="226">
        <v>0</v>
      </c>
      <c r="N23" s="260">
        <v>0</v>
      </c>
      <c r="O23" s="259">
        <v>0</v>
      </c>
      <c r="P23" s="226">
        <v>0</v>
      </c>
      <c r="Q23" s="226">
        <v>0</v>
      </c>
      <c r="R23" s="260">
        <v>0</v>
      </c>
      <c r="S23" s="259">
        <v>0</v>
      </c>
      <c r="T23" s="226">
        <v>0</v>
      </c>
      <c r="U23" s="226">
        <v>0</v>
      </c>
      <c r="V23" s="260">
        <v>0</v>
      </c>
      <c r="W23" s="259">
        <v>0</v>
      </c>
      <c r="X23" s="226">
        <v>0</v>
      </c>
      <c r="Y23" s="226">
        <v>0</v>
      </c>
      <c r="Z23" s="260">
        <v>0</v>
      </c>
    </row>
    <row r="24" spans="1:26">
      <c r="A24" s="226">
        <v>1818</v>
      </c>
      <c r="B24" s="258" t="s">
        <v>104</v>
      </c>
      <c r="C24" s="259">
        <v>2</v>
      </c>
      <c r="D24" s="226" t="s">
        <v>724</v>
      </c>
      <c r="E24" s="226">
        <v>164</v>
      </c>
      <c r="F24" s="260">
        <v>153</v>
      </c>
      <c r="G24" s="261">
        <v>1</v>
      </c>
      <c r="H24" s="262">
        <v>1</v>
      </c>
      <c r="I24" s="262">
        <v>76</v>
      </c>
      <c r="J24" s="263">
        <v>72</v>
      </c>
      <c r="K24" s="259">
        <v>0</v>
      </c>
      <c r="L24" s="226">
        <v>0</v>
      </c>
      <c r="M24" s="226">
        <v>0</v>
      </c>
      <c r="N24" s="260">
        <v>0</v>
      </c>
      <c r="O24" s="259">
        <v>0</v>
      </c>
      <c r="P24" s="226">
        <v>0</v>
      </c>
      <c r="Q24" s="226">
        <v>0</v>
      </c>
      <c r="R24" s="260">
        <v>0</v>
      </c>
      <c r="S24" s="259">
        <v>0</v>
      </c>
      <c r="T24" s="226">
        <v>0</v>
      </c>
      <c r="U24" s="226">
        <v>0</v>
      </c>
      <c r="V24" s="260">
        <v>0</v>
      </c>
      <c r="W24" s="259">
        <v>0</v>
      </c>
      <c r="X24" s="226">
        <v>0</v>
      </c>
      <c r="Y24" s="226">
        <v>0</v>
      </c>
      <c r="Z24" s="260">
        <v>0</v>
      </c>
    </row>
    <row r="25" spans="1:26">
      <c r="A25" s="226">
        <v>1819</v>
      </c>
      <c r="B25" s="258" t="s">
        <v>105</v>
      </c>
      <c r="C25" s="259">
        <v>2</v>
      </c>
      <c r="D25" s="226" t="s">
        <v>724</v>
      </c>
      <c r="E25" s="226">
        <v>170</v>
      </c>
      <c r="F25" s="260">
        <v>169</v>
      </c>
      <c r="G25" s="261">
        <v>1</v>
      </c>
      <c r="H25" s="262">
        <v>1</v>
      </c>
      <c r="I25" s="262">
        <v>100</v>
      </c>
      <c r="J25" s="263">
        <v>100</v>
      </c>
      <c r="K25" s="259">
        <v>1</v>
      </c>
      <c r="L25" s="226">
        <v>1</v>
      </c>
      <c r="M25" s="226">
        <v>70</v>
      </c>
      <c r="N25" s="260">
        <v>69</v>
      </c>
      <c r="O25" s="259">
        <v>0</v>
      </c>
      <c r="P25" s="226">
        <v>0</v>
      </c>
      <c r="Q25" s="226">
        <v>0</v>
      </c>
      <c r="R25" s="260">
        <v>0</v>
      </c>
      <c r="S25" s="259">
        <v>0</v>
      </c>
      <c r="T25" s="226">
        <v>0</v>
      </c>
      <c r="U25" s="226">
        <v>0</v>
      </c>
      <c r="V25" s="260">
        <v>0</v>
      </c>
      <c r="W25" s="259">
        <v>0</v>
      </c>
      <c r="X25" s="226">
        <v>0</v>
      </c>
      <c r="Y25" s="226">
        <v>0</v>
      </c>
      <c r="Z25" s="260">
        <v>0</v>
      </c>
    </row>
    <row r="26" spans="1:26">
      <c r="A26" s="226">
        <v>1820</v>
      </c>
      <c r="B26" s="258" t="s">
        <v>106</v>
      </c>
      <c r="C26" s="259">
        <v>1</v>
      </c>
      <c r="D26" s="226" t="s">
        <v>724</v>
      </c>
      <c r="E26" s="226">
        <v>52</v>
      </c>
      <c r="F26" s="260">
        <v>52</v>
      </c>
      <c r="G26" s="259">
        <v>0</v>
      </c>
      <c r="H26" s="226">
        <v>0</v>
      </c>
      <c r="I26" s="226">
        <v>0</v>
      </c>
      <c r="J26" s="260">
        <v>0</v>
      </c>
      <c r="K26" s="259">
        <v>0</v>
      </c>
      <c r="L26" s="226">
        <v>0</v>
      </c>
      <c r="M26" s="226">
        <v>0</v>
      </c>
      <c r="N26" s="260">
        <v>0</v>
      </c>
      <c r="O26" s="259">
        <v>0</v>
      </c>
      <c r="P26" s="226">
        <v>0</v>
      </c>
      <c r="Q26" s="226">
        <v>0</v>
      </c>
      <c r="R26" s="260">
        <v>0</v>
      </c>
      <c r="S26" s="259">
        <v>0</v>
      </c>
      <c r="T26" s="226">
        <v>0</v>
      </c>
      <c r="U26" s="226">
        <v>0</v>
      </c>
      <c r="V26" s="260">
        <v>0</v>
      </c>
      <c r="W26" s="259">
        <v>0</v>
      </c>
      <c r="X26" s="226">
        <v>0</v>
      </c>
      <c r="Y26" s="226">
        <v>0</v>
      </c>
      <c r="Z26" s="260">
        <v>0</v>
      </c>
    </row>
    <row r="27" spans="1:26">
      <c r="A27" s="226">
        <v>1821</v>
      </c>
      <c r="B27" s="258" t="s">
        <v>107</v>
      </c>
      <c r="C27" s="259">
        <v>0</v>
      </c>
      <c r="D27" s="226" t="s">
        <v>724</v>
      </c>
      <c r="E27" s="226">
        <v>0</v>
      </c>
      <c r="F27" s="260">
        <v>0</v>
      </c>
      <c r="G27" s="259">
        <v>0</v>
      </c>
      <c r="H27" s="226">
        <v>0</v>
      </c>
      <c r="I27" s="226">
        <v>0</v>
      </c>
      <c r="J27" s="260">
        <v>0</v>
      </c>
      <c r="K27" s="259">
        <v>0</v>
      </c>
      <c r="L27" s="226">
        <v>0</v>
      </c>
      <c r="M27" s="226">
        <v>0</v>
      </c>
      <c r="N27" s="260">
        <v>0</v>
      </c>
      <c r="O27" s="259">
        <v>0</v>
      </c>
      <c r="P27" s="226">
        <v>0</v>
      </c>
      <c r="Q27" s="226">
        <v>0</v>
      </c>
      <c r="R27" s="260">
        <v>0</v>
      </c>
      <c r="S27" s="259">
        <v>0</v>
      </c>
      <c r="T27" s="226">
        <v>0</v>
      </c>
      <c r="U27" s="226">
        <v>0</v>
      </c>
      <c r="V27" s="260">
        <v>0</v>
      </c>
      <c r="W27" s="259">
        <v>0</v>
      </c>
      <c r="X27" s="226">
        <v>0</v>
      </c>
      <c r="Y27" s="226">
        <v>0</v>
      </c>
      <c r="Z27" s="260">
        <v>0</v>
      </c>
    </row>
    <row r="28" spans="1:26">
      <c r="A28" s="226">
        <v>1861</v>
      </c>
      <c r="B28" s="258" t="s">
        <v>24</v>
      </c>
      <c r="C28" s="259">
        <v>2</v>
      </c>
      <c r="D28" s="226" t="s">
        <v>724</v>
      </c>
      <c r="E28" s="226">
        <v>130</v>
      </c>
      <c r="F28" s="260">
        <v>129</v>
      </c>
      <c r="G28" s="259">
        <v>1</v>
      </c>
      <c r="H28" s="226">
        <v>1</v>
      </c>
      <c r="I28" s="262">
        <v>42</v>
      </c>
      <c r="J28" s="263">
        <v>41</v>
      </c>
      <c r="K28" s="259">
        <v>0</v>
      </c>
      <c r="L28" s="226">
        <v>0</v>
      </c>
      <c r="M28" s="226">
        <v>0</v>
      </c>
      <c r="N28" s="260">
        <v>0</v>
      </c>
      <c r="O28" s="259">
        <v>0</v>
      </c>
      <c r="P28" s="226">
        <v>0</v>
      </c>
      <c r="Q28" s="226">
        <v>0</v>
      </c>
      <c r="R28" s="260">
        <v>0</v>
      </c>
      <c r="S28" s="259">
        <v>0</v>
      </c>
      <c r="T28" s="226">
        <v>0</v>
      </c>
      <c r="U28" s="226">
        <v>0</v>
      </c>
      <c r="V28" s="260">
        <v>0</v>
      </c>
      <c r="W28" s="259">
        <v>0</v>
      </c>
      <c r="X28" s="226">
        <v>0</v>
      </c>
      <c r="Y28" s="226">
        <v>0</v>
      </c>
      <c r="Z28" s="260">
        <v>0</v>
      </c>
    </row>
    <row r="29" spans="1:26">
      <c r="A29" s="226">
        <v>1862</v>
      </c>
      <c r="B29" s="258" t="s">
        <v>25</v>
      </c>
      <c r="C29" s="259">
        <v>2</v>
      </c>
      <c r="D29" s="226" t="s">
        <v>724</v>
      </c>
      <c r="E29" s="226">
        <v>311</v>
      </c>
      <c r="F29" s="260">
        <v>305</v>
      </c>
      <c r="G29" s="259">
        <v>0</v>
      </c>
      <c r="H29" s="226">
        <v>0</v>
      </c>
      <c r="I29" s="226">
        <v>0</v>
      </c>
      <c r="J29" s="260">
        <v>0</v>
      </c>
      <c r="K29" s="259">
        <v>1</v>
      </c>
      <c r="L29" s="226">
        <v>1</v>
      </c>
      <c r="M29" s="226">
        <v>70</v>
      </c>
      <c r="N29" s="260">
        <v>70</v>
      </c>
      <c r="O29" s="259">
        <v>0</v>
      </c>
      <c r="P29" s="226">
        <v>0</v>
      </c>
      <c r="Q29" s="226">
        <v>0</v>
      </c>
      <c r="R29" s="260">
        <v>0</v>
      </c>
      <c r="S29" s="259">
        <v>0</v>
      </c>
      <c r="T29" s="226">
        <v>0</v>
      </c>
      <c r="U29" s="226">
        <v>0</v>
      </c>
      <c r="V29" s="260">
        <v>0</v>
      </c>
      <c r="W29" s="259">
        <v>0</v>
      </c>
      <c r="X29" s="226">
        <v>0</v>
      </c>
      <c r="Y29" s="226">
        <v>0</v>
      </c>
      <c r="Z29" s="260">
        <v>0</v>
      </c>
    </row>
    <row r="30" spans="1:26">
      <c r="A30" s="226">
        <v>1863</v>
      </c>
      <c r="B30" s="258" t="s">
        <v>26</v>
      </c>
      <c r="C30" s="259">
        <v>4</v>
      </c>
      <c r="D30" s="226" t="s">
        <v>724</v>
      </c>
      <c r="E30" s="226">
        <v>473</v>
      </c>
      <c r="F30" s="260">
        <v>471</v>
      </c>
      <c r="G30" s="261">
        <v>1</v>
      </c>
      <c r="H30" s="262">
        <v>1</v>
      </c>
      <c r="I30" s="262">
        <v>140</v>
      </c>
      <c r="J30" s="263">
        <v>138</v>
      </c>
      <c r="K30" s="259">
        <v>1</v>
      </c>
      <c r="L30" s="226">
        <v>1</v>
      </c>
      <c r="M30" s="226">
        <v>85</v>
      </c>
      <c r="N30" s="260">
        <v>85</v>
      </c>
      <c r="O30" s="259">
        <v>0</v>
      </c>
      <c r="P30" s="226">
        <v>0</v>
      </c>
      <c r="Q30" s="226">
        <v>0</v>
      </c>
      <c r="R30" s="260">
        <v>0</v>
      </c>
      <c r="S30" s="259">
        <v>0</v>
      </c>
      <c r="T30" s="226">
        <v>0</v>
      </c>
      <c r="U30" s="226">
        <v>0</v>
      </c>
      <c r="V30" s="260">
        <v>0</v>
      </c>
      <c r="W30" s="259">
        <v>0</v>
      </c>
      <c r="X30" s="226">
        <v>0</v>
      </c>
      <c r="Y30" s="226">
        <v>0</v>
      </c>
      <c r="Z30" s="260">
        <v>0</v>
      </c>
    </row>
    <row r="31" spans="1:26">
      <c r="A31" s="226">
        <v>1864</v>
      </c>
      <c r="B31" s="258" t="s">
        <v>27</v>
      </c>
      <c r="C31" s="259">
        <v>2</v>
      </c>
      <c r="D31" s="226" t="s">
        <v>724</v>
      </c>
      <c r="E31" s="226">
        <v>127</v>
      </c>
      <c r="F31" s="260">
        <v>127</v>
      </c>
      <c r="G31" s="259">
        <v>0</v>
      </c>
      <c r="H31" s="226">
        <v>0</v>
      </c>
      <c r="I31" s="226">
        <v>0</v>
      </c>
      <c r="J31" s="260">
        <v>0</v>
      </c>
      <c r="K31" s="259">
        <v>0</v>
      </c>
      <c r="L31" s="226">
        <v>0</v>
      </c>
      <c r="M31" s="226">
        <v>0</v>
      </c>
      <c r="N31" s="260">
        <v>0</v>
      </c>
      <c r="O31" s="259">
        <v>1</v>
      </c>
      <c r="P31" s="226">
        <v>1</v>
      </c>
      <c r="Q31" s="226">
        <v>67</v>
      </c>
      <c r="R31" s="260">
        <v>67</v>
      </c>
      <c r="S31" s="259">
        <v>0</v>
      </c>
      <c r="T31" s="226">
        <v>0</v>
      </c>
      <c r="U31" s="226">
        <v>0</v>
      </c>
      <c r="V31" s="260">
        <v>0</v>
      </c>
      <c r="W31" s="259">
        <v>0</v>
      </c>
      <c r="X31" s="226">
        <v>0</v>
      </c>
      <c r="Y31" s="226">
        <v>0</v>
      </c>
      <c r="Z31" s="260">
        <v>0</v>
      </c>
    </row>
    <row r="32" spans="1:26" ht="13.5" thickBot="1">
      <c r="A32" s="226"/>
      <c r="B32" s="264" t="s">
        <v>329</v>
      </c>
      <c r="C32" s="265">
        <v>46</v>
      </c>
      <c r="D32" s="266" t="s">
        <v>724</v>
      </c>
      <c r="E32" s="266">
        <v>4730</v>
      </c>
      <c r="F32" s="267">
        <v>4650</v>
      </c>
      <c r="G32" s="268">
        <v>12</v>
      </c>
      <c r="H32" s="269">
        <v>12</v>
      </c>
      <c r="I32" s="269">
        <v>1729</v>
      </c>
      <c r="J32" s="270">
        <v>1712</v>
      </c>
      <c r="K32" s="265">
        <v>5</v>
      </c>
      <c r="L32" s="266">
        <v>5</v>
      </c>
      <c r="M32" s="266">
        <v>465</v>
      </c>
      <c r="N32" s="267">
        <v>455</v>
      </c>
      <c r="O32" s="265">
        <v>3</v>
      </c>
      <c r="P32" s="266">
        <v>3</v>
      </c>
      <c r="Q32" s="266">
        <v>211</v>
      </c>
      <c r="R32" s="267">
        <v>199</v>
      </c>
      <c r="S32" s="265">
        <v>0</v>
      </c>
      <c r="T32" s="266">
        <v>0</v>
      </c>
      <c r="U32" s="266">
        <v>0</v>
      </c>
      <c r="V32" s="267">
        <v>0</v>
      </c>
      <c r="W32" s="265">
        <v>4</v>
      </c>
      <c r="X32" s="266">
        <v>4</v>
      </c>
      <c r="Y32" s="266">
        <v>309</v>
      </c>
      <c r="Z32" s="267">
        <v>301</v>
      </c>
    </row>
  </sheetData>
  <mergeCells count="6">
    <mergeCell ref="W5:Z5"/>
    <mergeCell ref="C5:F5"/>
    <mergeCell ref="G5:J5"/>
    <mergeCell ref="K5:N5"/>
    <mergeCell ref="O5:R5"/>
    <mergeCell ref="S5:V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7"/>
  <sheetViews>
    <sheetView topLeftCell="A12" workbookViewId="0">
      <selection sqref="A1:H37"/>
    </sheetView>
  </sheetViews>
  <sheetFormatPr defaultRowHeight="12.75"/>
  <cols>
    <col min="1" max="1" width="9.140625" style="234"/>
    <col min="2" max="2" width="28" style="234" customWidth="1"/>
    <col min="3" max="16384" width="9.140625" style="234"/>
  </cols>
  <sheetData>
    <row r="1" spans="1:8" ht="16.5">
      <c r="A1" s="232" t="s">
        <v>455</v>
      </c>
      <c r="B1" s="233"/>
      <c r="C1" s="233"/>
      <c r="D1" s="233"/>
      <c r="E1" s="233"/>
      <c r="F1" s="233"/>
      <c r="G1" s="233"/>
      <c r="H1" s="233"/>
    </row>
    <row r="2" spans="1:8" ht="14.25">
      <c r="B2" s="233"/>
      <c r="C2" s="233"/>
      <c r="D2" s="233"/>
      <c r="E2" s="233"/>
      <c r="F2" s="233"/>
      <c r="G2" s="233"/>
      <c r="H2" s="233"/>
    </row>
    <row r="3" spans="1:8" ht="14.25">
      <c r="A3" s="233" t="s">
        <v>456</v>
      </c>
      <c r="B3" s="233"/>
      <c r="C3" s="233"/>
      <c r="D3" s="233"/>
      <c r="E3" s="233"/>
      <c r="F3" s="233"/>
      <c r="G3" s="233"/>
      <c r="H3" s="233"/>
    </row>
    <row r="4" spans="1:8" ht="14.25">
      <c r="A4" s="233" t="s">
        <v>457</v>
      </c>
      <c r="B4" s="233"/>
      <c r="C4" s="233"/>
      <c r="D4" s="233"/>
      <c r="E4" s="233"/>
      <c r="F4" s="233"/>
      <c r="G4" s="233"/>
      <c r="H4" s="233"/>
    </row>
    <row r="5" spans="1:8" ht="14.25">
      <c r="B5" s="233"/>
      <c r="C5" s="233"/>
      <c r="D5" s="233"/>
      <c r="E5" s="233"/>
      <c r="F5" s="233"/>
      <c r="G5" s="233"/>
      <c r="H5" s="233"/>
    </row>
    <row r="6" spans="1:8" ht="14.25">
      <c r="A6" s="235" t="s">
        <v>458</v>
      </c>
      <c r="B6" s="233"/>
      <c r="C6" s="233"/>
      <c r="D6" s="233"/>
      <c r="E6" s="233"/>
      <c r="F6" s="233"/>
      <c r="G6" s="233"/>
      <c r="H6" s="233"/>
    </row>
    <row r="7" spans="1:8" ht="15" thickBot="1">
      <c r="A7" s="233"/>
      <c r="B7" s="233"/>
      <c r="C7" s="236"/>
      <c r="D7" s="236"/>
      <c r="E7" s="236"/>
      <c r="F7" s="236"/>
      <c r="G7" s="236"/>
      <c r="H7" s="236"/>
    </row>
    <row r="8" spans="1:8" ht="13.5" thickBot="1">
      <c r="A8" s="913" t="s">
        <v>439</v>
      </c>
      <c r="B8" s="913" t="s">
        <v>1</v>
      </c>
      <c r="C8" s="910" t="s">
        <v>459</v>
      </c>
      <c r="D8" s="911"/>
      <c r="E8" s="911"/>
      <c r="F8" s="911"/>
      <c r="G8" s="911"/>
      <c r="H8" s="912"/>
    </row>
    <row r="9" spans="1:8" ht="13.5" thickBot="1">
      <c r="A9" s="917"/>
      <c r="B9" s="917"/>
      <c r="C9" s="913" t="s">
        <v>460</v>
      </c>
      <c r="D9" s="910" t="s">
        <v>461</v>
      </c>
      <c r="E9" s="911"/>
      <c r="F9" s="912"/>
      <c r="G9" s="910" t="s">
        <v>462</v>
      </c>
      <c r="H9" s="912"/>
    </row>
    <row r="10" spans="1:8" ht="13.5" thickBot="1">
      <c r="A10" s="914"/>
      <c r="B10" s="914"/>
      <c r="C10" s="914"/>
      <c r="D10" s="237" t="s">
        <v>463</v>
      </c>
      <c r="E10" s="238" t="s">
        <v>464</v>
      </c>
      <c r="F10" s="238" t="s">
        <v>465</v>
      </c>
      <c r="G10" s="237" t="s">
        <v>466</v>
      </c>
      <c r="H10" s="237" t="s">
        <v>467</v>
      </c>
    </row>
    <row r="11" spans="1:8" ht="13.5" thickBot="1">
      <c r="A11" s="239">
        <v>1</v>
      </c>
      <c r="B11" s="237">
        <v>2</v>
      </c>
      <c r="C11" s="240">
        <v>3</v>
      </c>
      <c r="D11" s="240">
        <v>4</v>
      </c>
      <c r="E11" s="240">
        <v>5</v>
      </c>
      <c r="F11" s="240">
        <v>6</v>
      </c>
      <c r="G11" s="240">
        <v>7</v>
      </c>
      <c r="H11" s="240">
        <v>8</v>
      </c>
    </row>
    <row r="12" spans="1:8" ht="13.5" thickBot="1">
      <c r="A12" s="239">
        <v>1</v>
      </c>
      <c r="B12" s="241" t="s">
        <v>3</v>
      </c>
      <c r="C12" s="240">
        <v>9</v>
      </c>
      <c r="D12" s="240">
        <v>0</v>
      </c>
      <c r="E12" s="240">
        <v>1</v>
      </c>
      <c r="F12" s="240">
        <v>8</v>
      </c>
      <c r="G12" s="240">
        <v>4</v>
      </c>
      <c r="H12" s="240">
        <v>5</v>
      </c>
    </row>
    <row r="13" spans="1:8" ht="13.5" thickBot="1">
      <c r="A13" s="239">
        <v>2</v>
      </c>
      <c r="B13" s="241" t="s">
        <v>88</v>
      </c>
      <c r="C13" s="240">
        <v>19</v>
      </c>
      <c r="D13" s="240">
        <v>0</v>
      </c>
      <c r="E13" s="240">
        <v>1</v>
      </c>
      <c r="F13" s="240">
        <v>18</v>
      </c>
      <c r="G13" s="240">
        <v>9</v>
      </c>
      <c r="H13" s="240">
        <v>10</v>
      </c>
    </row>
    <row r="14" spans="1:8" ht="13.5" thickBot="1">
      <c r="A14" s="239">
        <v>3</v>
      </c>
      <c r="B14" s="241" t="s">
        <v>89</v>
      </c>
      <c r="C14" s="240">
        <v>49</v>
      </c>
      <c r="D14" s="240">
        <v>0</v>
      </c>
      <c r="E14" s="240">
        <v>11</v>
      </c>
      <c r="F14" s="240">
        <v>38</v>
      </c>
      <c r="G14" s="240">
        <v>19</v>
      </c>
      <c r="H14" s="240">
        <v>30</v>
      </c>
    </row>
    <row r="15" spans="1:8" ht="13.5" thickBot="1">
      <c r="A15" s="239">
        <v>4</v>
      </c>
      <c r="B15" s="241" t="s">
        <v>90</v>
      </c>
      <c r="C15" s="240">
        <v>44</v>
      </c>
      <c r="D15" s="240">
        <v>2</v>
      </c>
      <c r="E15" s="240">
        <v>8</v>
      </c>
      <c r="F15" s="240">
        <v>34</v>
      </c>
      <c r="G15" s="240">
        <v>18</v>
      </c>
      <c r="H15" s="240">
        <v>26</v>
      </c>
    </row>
    <row r="16" spans="1:8" ht="13.5" thickBot="1">
      <c r="A16" s="239">
        <v>5</v>
      </c>
      <c r="B16" s="241" t="s">
        <v>91</v>
      </c>
      <c r="C16" s="240">
        <v>58</v>
      </c>
      <c r="D16" s="240">
        <v>1</v>
      </c>
      <c r="E16" s="240">
        <v>12</v>
      </c>
      <c r="F16" s="240">
        <v>45</v>
      </c>
      <c r="G16" s="240">
        <v>17</v>
      </c>
      <c r="H16" s="240">
        <v>41</v>
      </c>
    </row>
    <row r="17" spans="1:8" ht="13.5" thickBot="1">
      <c r="A17" s="239">
        <v>6</v>
      </c>
      <c r="B17" s="241" t="s">
        <v>92</v>
      </c>
      <c r="C17" s="240">
        <v>46</v>
      </c>
      <c r="D17" s="240">
        <v>5</v>
      </c>
      <c r="E17" s="240">
        <v>8</v>
      </c>
      <c r="F17" s="240">
        <v>33</v>
      </c>
      <c r="G17" s="240">
        <v>17</v>
      </c>
      <c r="H17" s="240">
        <v>29</v>
      </c>
    </row>
    <row r="18" spans="1:8" ht="13.5" thickBot="1">
      <c r="A18" s="239">
        <v>7</v>
      </c>
      <c r="B18" s="241" t="s">
        <v>24</v>
      </c>
      <c r="C18" s="240">
        <v>2</v>
      </c>
      <c r="D18" s="240">
        <v>1</v>
      </c>
      <c r="E18" s="240">
        <v>0</v>
      </c>
      <c r="F18" s="240">
        <v>1</v>
      </c>
      <c r="G18" s="240">
        <v>1</v>
      </c>
      <c r="H18" s="240">
        <v>1</v>
      </c>
    </row>
    <row r="19" spans="1:8" ht="13.5" thickBot="1">
      <c r="A19" s="239">
        <v>8</v>
      </c>
      <c r="B19" s="241" t="s">
        <v>93</v>
      </c>
      <c r="C19" s="240">
        <v>19</v>
      </c>
      <c r="D19" s="240">
        <v>2</v>
      </c>
      <c r="E19" s="240">
        <v>4</v>
      </c>
      <c r="F19" s="240">
        <v>13</v>
      </c>
      <c r="G19" s="240">
        <v>6</v>
      </c>
      <c r="H19" s="240">
        <v>13</v>
      </c>
    </row>
    <row r="20" spans="1:8" ht="13.5" thickBot="1">
      <c r="A20" s="239">
        <v>9</v>
      </c>
      <c r="B20" s="241" t="s">
        <v>107</v>
      </c>
      <c r="C20" s="240">
        <v>4</v>
      </c>
      <c r="D20" s="240">
        <v>0</v>
      </c>
      <c r="E20" s="240">
        <v>0</v>
      </c>
      <c r="F20" s="240">
        <v>4</v>
      </c>
      <c r="G20" s="240">
        <v>1</v>
      </c>
      <c r="H20" s="240">
        <v>3</v>
      </c>
    </row>
    <row r="21" spans="1:8" ht="13.5" thickBot="1">
      <c r="A21" s="239">
        <v>10</v>
      </c>
      <c r="B21" s="241" t="s">
        <v>94</v>
      </c>
      <c r="C21" s="240">
        <v>26</v>
      </c>
      <c r="D21" s="240">
        <v>1</v>
      </c>
      <c r="E21" s="240">
        <v>5</v>
      </c>
      <c r="F21" s="240">
        <v>20</v>
      </c>
      <c r="G21" s="240">
        <v>7</v>
      </c>
      <c r="H21" s="240">
        <v>19</v>
      </c>
    </row>
    <row r="22" spans="1:8" ht="13.5" thickBot="1">
      <c r="A22" s="239">
        <v>11</v>
      </c>
      <c r="B22" s="241" t="s">
        <v>95</v>
      </c>
      <c r="C22" s="240">
        <v>20</v>
      </c>
      <c r="D22" s="240">
        <v>1</v>
      </c>
      <c r="E22" s="240">
        <v>3</v>
      </c>
      <c r="F22" s="240">
        <v>16</v>
      </c>
      <c r="G22" s="240">
        <v>4</v>
      </c>
      <c r="H22" s="240">
        <v>16</v>
      </c>
    </row>
    <row r="23" spans="1:8" ht="13.5" thickBot="1">
      <c r="A23" s="239">
        <v>12</v>
      </c>
      <c r="B23" s="241" t="s">
        <v>96</v>
      </c>
      <c r="C23" s="240">
        <v>22</v>
      </c>
      <c r="D23" s="240">
        <v>0</v>
      </c>
      <c r="E23" s="240">
        <v>1</v>
      </c>
      <c r="F23" s="240">
        <v>21</v>
      </c>
      <c r="G23" s="240">
        <v>8</v>
      </c>
      <c r="H23" s="240">
        <v>14</v>
      </c>
    </row>
    <row r="24" spans="1:8" ht="13.5" thickBot="1">
      <c r="A24" s="239">
        <v>13</v>
      </c>
      <c r="B24" s="241" t="s">
        <v>97</v>
      </c>
      <c r="C24" s="240">
        <v>37</v>
      </c>
      <c r="D24" s="240">
        <v>2</v>
      </c>
      <c r="E24" s="240">
        <v>2</v>
      </c>
      <c r="F24" s="240">
        <v>33</v>
      </c>
      <c r="G24" s="240">
        <v>12</v>
      </c>
      <c r="H24" s="240">
        <v>25</v>
      </c>
    </row>
    <row r="25" spans="1:8" ht="13.5" thickBot="1">
      <c r="A25" s="239">
        <v>14</v>
      </c>
      <c r="B25" s="241" t="s">
        <v>98</v>
      </c>
      <c r="C25" s="240">
        <v>15</v>
      </c>
      <c r="D25" s="240">
        <v>0</v>
      </c>
      <c r="E25" s="240">
        <v>3</v>
      </c>
      <c r="F25" s="240">
        <v>12</v>
      </c>
      <c r="G25" s="240">
        <v>5</v>
      </c>
      <c r="H25" s="240">
        <v>10</v>
      </c>
    </row>
    <row r="26" spans="1:8" ht="13.5" thickBot="1">
      <c r="A26" s="239">
        <v>15</v>
      </c>
      <c r="B26" s="241" t="s">
        <v>99</v>
      </c>
      <c r="C26" s="240">
        <v>51</v>
      </c>
      <c r="D26" s="240">
        <v>0</v>
      </c>
      <c r="E26" s="240">
        <v>6</v>
      </c>
      <c r="F26" s="240">
        <v>45</v>
      </c>
      <c r="G26" s="240">
        <v>20</v>
      </c>
      <c r="H26" s="240">
        <v>31</v>
      </c>
    </row>
    <row r="27" spans="1:8" ht="13.5" thickBot="1">
      <c r="A27" s="239">
        <v>16</v>
      </c>
      <c r="B27" s="241" t="s">
        <v>25</v>
      </c>
      <c r="C27" s="240">
        <v>28</v>
      </c>
      <c r="D27" s="240">
        <v>0</v>
      </c>
      <c r="E27" s="240">
        <v>5</v>
      </c>
      <c r="F27" s="240">
        <v>23</v>
      </c>
      <c r="G27" s="240">
        <v>9</v>
      </c>
      <c r="H27" s="240">
        <v>19</v>
      </c>
    </row>
    <row r="28" spans="1:8" ht="13.5" thickBot="1">
      <c r="A28" s="239">
        <v>17</v>
      </c>
      <c r="B28" s="241" t="s">
        <v>100</v>
      </c>
      <c r="C28" s="240">
        <v>29</v>
      </c>
      <c r="D28" s="240">
        <v>2</v>
      </c>
      <c r="E28" s="240">
        <v>5</v>
      </c>
      <c r="F28" s="240">
        <v>22</v>
      </c>
      <c r="G28" s="240">
        <v>12</v>
      </c>
      <c r="H28" s="240">
        <v>17</v>
      </c>
    </row>
    <row r="29" spans="1:8" ht="13.5" customHeight="1" thickBot="1">
      <c r="A29" s="239">
        <v>18</v>
      </c>
      <c r="B29" s="241" t="s">
        <v>101</v>
      </c>
      <c r="C29" s="240">
        <v>16</v>
      </c>
      <c r="D29" s="240">
        <v>1</v>
      </c>
      <c r="E29" s="240">
        <v>4</v>
      </c>
      <c r="F29" s="240">
        <v>11</v>
      </c>
      <c r="G29" s="240">
        <v>5</v>
      </c>
      <c r="H29" s="240">
        <v>11</v>
      </c>
    </row>
    <row r="30" spans="1:8" ht="13.5" thickBot="1">
      <c r="A30" s="239">
        <v>19</v>
      </c>
      <c r="B30" s="241" t="s">
        <v>102</v>
      </c>
      <c r="C30" s="240">
        <v>15</v>
      </c>
      <c r="D30" s="240">
        <v>0</v>
      </c>
      <c r="E30" s="240">
        <v>5</v>
      </c>
      <c r="F30" s="240">
        <v>10</v>
      </c>
      <c r="G30" s="240">
        <v>3</v>
      </c>
      <c r="H30" s="240">
        <v>12</v>
      </c>
    </row>
    <row r="31" spans="1:8" ht="13.5" thickBot="1">
      <c r="A31" s="239">
        <v>20</v>
      </c>
      <c r="B31" s="241" t="s">
        <v>26</v>
      </c>
      <c r="C31" s="240">
        <v>16</v>
      </c>
      <c r="D31" s="240">
        <v>0</v>
      </c>
      <c r="E31" s="240">
        <v>3</v>
      </c>
      <c r="F31" s="240">
        <v>13</v>
      </c>
      <c r="G31" s="240">
        <v>9</v>
      </c>
      <c r="H31" s="240">
        <v>7</v>
      </c>
    </row>
    <row r="32" spans="1:8" ht="13.5" thickBot="1">
      <c r="A32" s="239">
        <v>21</v>
      </c>
      <c r="B32" s="241" t="s">
        <v>103</v>
      </c>
      <c r="C32" s="240">
        <v>29</v>
      </c>
      <c r="D32" s="240">
        <v>0</v>
      </c>
      <c r="E32" s="240">
        <v>7</v>
      </c>
      <c r="F32" s="240">
        <v>22</v>
      </c>
      <c r="G32" s="240">
        <v>8</v>
      </c>
      <c r="H32" s="240">
        <v>21</v>
      </c>
    </row>
    <row r="33" spans="1:8" ht="13.5" thickBot="1">
      <c r="A33" s="239">
        <v>22</v>
      </c>
      <c r="B33" s="241" t="s">
        <v>104</v>
      </c>
      <c r="C33" s="240">
        <v>41</v>
      </c>
      <c r="D33" s="240">
        <v>12</v>
      </c>
      <c r="E33" s="240">
        <v>7</v>
      </c>
      <c r="F33" s="240">
        <v>22</v>
      </c>
      <c r="G33" s="240">
        <v>21</v>
      </c>
      <c r="H33" s="240">
        <v>20</v>
      </c>
    </row>
    <row r="34" spans="1:8" ht="13.5" thickBot="1">
      <c r="A34" s="239">
        <v>23</v>
      </c>
      <c r="B34" s="241" t="s">
        <v>105</v>
      </c>
      <c r="C34" s="240">
        <v>34</v>
      </c>
      <c r="D34" s="240">
        <v>1</v>
      </c>
      <c r="E34" s="240">
        <v>6</v>
      </c>
      <c r="F34" s="240">
        <v>27</v>
      </c>
      <c r="G34" s="240">
        <v>18</v>
      </c>
      <c r="H34" s="240">
        <v>16</v>
      </c>
    </row>
    <row r="35" spans="1:8" ht="13.5" thickBot="1">
      <c r="A35" s="239">
        <v>24</v>
      </c>
      <c r="B35" s="241" t="s">
        <v>27</v>
      </c>
      <c r="C35" s="240">
        <v>5</v>
      </c>
      <c r="D35" s="240">
        <v>1</v>
      </c>
      <c r="E35" s="240">
        <v>0</v>
      </c>
      <c r="F35" s="240">
        <v>4</v>
      </c>
      <c r="G35" s="240">
        <v>2</v>
      </c>
      <c r="H35" s="240">
        <v>3</v>
      </c>
    </row>
    <row r="36" spans="1:8" ht="13.5" thickBot="1">
      <c r="A36" s="239">
        <v>25</v>
      </c>
      <c r="B36" s="241" t="s">
        <v>106</v>
      </c>
      <c r="C36" s="240">
        <v>8</v>
      </c>
      <c r="D36" s="240">
        <v>0</v>
      </c>
      <c r="E36" s="240">
        <v>1</v>
      </c>
      <c r="F36" s="240">
        <v>7</v>
      </c>
      <c r="G36" s="240">
        <v>2</v>
      </c>
      <c r="H36" s="240">
        <v>6</v>
      </c>
    </row>
    <row r="37" spans="1:8" ht="13.5" thickBot="1">
      <c r="A37" s="918" t="s">
        <v>2</v>
      </c>
      <c r="B37" s="919"/>
      <c r="C37" s="240">
        <v>642</v>
      </c>
      <c r="D37" s="240">
        <v>32</v>
      </c>
      <c r="E37" s="240">
        <v>108</v>
      </c>
      <c r="F37" s="240">
        <v>502</v>
      </c>
      <c r="G37" s="240">
        <v>237</v>
      </c>
      <c r="H37" s="240">
        <v>405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434"/>
  <sheetViews>
    <sheetView tabSelected="1" topLeftCell="A346" workbookViewId="0">
      <selection activeCell="C355" sqref="C355:F358"/>
    </sheetView>
  </sheetViews>
  <sheetFormatPr defaultRowHeight="15"/>
  <cols>
    <col min="1" max="1" width="22.42578125" style="572" customWidth="1"/>
    <col min="2" max="2" width="20.5703125" style="572" customWidth="1"/>
    <col min="3" max="4" width="26" style="572" customWidth="1"/>
    <col min="5" max="5" width="25.28515625" style="572" customWidth="1"/>
    <col min="6" max="6" width="19.5703125" style="572" customWidth="1"/>
    <col min="7" max="7" width="21.140625" style="572" customWidth="1"/>
    <col min="8" max="8" width="9.5703125" style="572" customWidth="1"/>
    <col min="9" max="9" width="8.140625" style="572" customWidth="1"/>
    <col min="10" max="10" width="18.7109375" style="572" customWidth="1"/>
    <col min="11" max="11" width="12.85546875" style="572" customWidth="1"/>
    <col min="12" max="16384" width="9.140625" style="572"/>
  </cols>
  <sheetData>
    <row r="1" spans="1:12">
      <c r="A1" s="572" t="s">
        <v>1231</v>
      </c>
    </row>
    <row r="3" spans="1:12" ht="15.75" thickBot="1">
      <c r="A3" s="603" t="s">
        <v>1713</v>
      </c>
    </row>
    <row r="4" spans="1:12" ht="15.75" thickBot="1">
      <c r="A4" s="897" t="s">
        <v>331</v>
      </c>
      <c r="B4" s="899" t="s">
        <v>1233</v>
      </c>
      <c r="C4" s="916"/>
      <c r="D4" s="900"/>
      <c r="L4" s="824"/>
    </row>
    <row r="5" spans="1:12" ht="15.75" thickBot="1">
      <c r="A5" s="915"/>
      <c r="B5" s="897" t="s">
        <v>1023</v>
      </c>
      <c r="C5" s="899" t="s">
        <v>1234</v>
      </c>
      <c r="D5" s="900"/>
      <c r="L5" s="826"/>
    </row>
    <row r="6" spans="1:12" ht="15.75" thickBot="1">
      <c r="A6" s="898"/>
      <c r="B6" s="898"/>
      <c r="C6" s="590" t="s">
        <v>1235</v>
      </c>
      <c r="D6" s="590" t="s">
        <v>1236</v>
      </c>
      <c r="E6" s="776" t="s">
        <v>1694</v>
      </c>
      <c r="F6" s="777" t="s">
        <v>1695</v>
      </c>
    </row>
    <row r="7" spans="1:12" ht="15.75" thickBot="1">
      <c r="A7" s="591" t="s">
        <v>3</v>
      </c>
      <c r="B7" s="599">
        <v>72</v>
      </c>
      <c r="C7" s="599">
        <v>72</v>
      </c>
      <c r="D7" s="600"/>
      <c r="E7" s="775">
        <v>3989</v>
      </c>
      <c r="F7" s="781">
        <f>SUM(C7/E7*1000)</f>
        <v>18.049636500376032</v>
      </c>
    </row>
    <row r="8" spans="1:12" ht="15.75" thickBot="1">
      <c r="A8" s="591" t="s">
        <v>88</v>
      </c>
      <c r="B8" s="599">
        <v>197</v>
      </c>
      <c r="C8" s="599">
        <v>197</v>
      </c>
      <c r="D8" s="599">
        <v>1</v>
      </c>
      <c r="E8" s="775">
        <v>13743</v>
      </c>
      <c r="F8" s="781">
        <f t="shared" ref="F8:F32" si="0">SUM(C8/E8*1000)</f>
        <v>14.334570326711781</v>
      </c>
    </row>
    <row r="9" spans="1:12" ht="15.75" thickBot="1">
      <c r="A9" s="591" t="s">
        <v>89</v>
      </c>
      <c r="B9" s="599">
        <v>310</v>
      </c>
      <c r="C9" s="599">
        <v>310</v>
      </c>
      <c r="D9" s="600"/>
      <c r="E9" s="775">
        <v>27610</v>
      </c>
      <c r="F9" s="788">
        <f t="shared" si="0"/>
        <v>11.227816008692503</v>
      </c>
      <c r="H9" s="789"/>
      <c r="I9" s="789"/>
    </row>
    <row r="10" spans="1:12" ht="15.75" thickBot="1">
      <c r="A10" s="591" t="s">
        <v>90</v>
      </c>
      <c r="B10" s="599">
        <v>383</v>
      </c>
      <c r="C10" s="599">
        <v>383</v>
      </c>
      <c r="D10" s="600"/>
      <c r="E10" s="775">
        <v>23670</v>
      </c>
      <c r="F10" s="781">
        <f t="shared" si="0"/>
        <v>16.180819602872834</v>
      </c>
    </row>
    <row r="11" spans="1:12" ht="15.75" thickBot="1">
      <c r="A11" s="591" t="s">
        <v>91</v>
      </c>
      <c r="B11" s="599">
        <v>369</v>
      </c>
      <c r="C11" s="599">
        <v>369</v>
      </c>
      <c r="D11" s="600"/>
      <c r="E11" s="775">
        <v>21313</v>
      </c>
      <c r="F11" s="781">
        <f t="shared" si="0"/>
        <v>17.313376812274196</v>
      </c>
    </row>
    <row r="12" spans="1:12" ht="15.75" thickBot="1">
      <c r="A12" s="860" t="s">
        <v>92</v>
      </c>
      <c r="B12" s="599">
        <v>169</v>
      </c>
      <c r="C12" s="599">
        <v>169</v>
      </c>
      <c r="D12" s="599">
        <v>1</v>
      </c>
      <c r="E12" s="775">
        <v>12317</v>
      </c>
      <c r="F12" s="781">
        <f t="shared" si="0"/>
        <v>13.720873589348056</v>
      </c>
    </row>
    <row r="13" spans="1:12" ht="15.75" thickBot="1">
      <c r="A13" s="591" t="s">
        <v>93</v>
      </c>
      <c r="B13" s="599">
        <v>284</v>
      </c>
      <c r="C13" s="599">
        <v>284</v>
      </c>
      <c r="D13" s="600"/>
      <c r="E13" s="775">
        <v>22974</v>
      </c>
      <c r="F13" s="788">
        <f t="shared" si="0"/>
        <v>12.361800295986768</v>
      </c>
    </row>
    <row r="14" spans="1:12" ht="15.75" thickBot="1">
      <c r="A14" s="591" t="s">
        <v>94</v>
      </c>
      <c r="B14" s="599">
        <v>144</v>
      </c>
      <c r="C14" s="599">
        <v>144</v>
      </c>
      <c r="D14" s="600"/>
      <c r="E14" s="775">
        <v>13734</v>
      </c>
      <c r="F14" s="790">
        <f t="shared" si="0"/>
        <v>10.484927916120578</v>
      </c>
    </row>
    <row r="15" spans="1:12" ht="15.75" thickBot="1">
      <c r="A15" s="861" t="s">
        <v>95</v>
      </c>
      <c r="B15" s="599">
        <v>309</v>
      </c>
      <c r="C15" s="599">
        <v>309</v>
      </c>
      <c r="D15" s="600"/>
      <c r="E15" s="775">
        <v>10500</v>
      </c>
      <c r="F15" s="791">
        <f t="shared" si="0"/>
        <v>29.428571428571431</v>
      </c>
    </row>
    <row r="16" spans="1:12" ht="15.75" thickBot="1">
      <c r="A16" s="860" t="s">
        <v>96</v>
      </c>
      <c r="B16" s="599">
        <v>553</v>
      </c>
      <c r="C16" s="599">
        <v>553</v>
      </c>
      <c r="D16" s="600"/>
      <c r="E16" s="775">
        <v>16860</v>
      </c>
      <c r="F16" s="792">
        <f t="shared" si="0"/>
        <v>32.799525504151845</v>
      </c>
    </row>
    <row r="17" spans="1:6" ht="15.75" thickBot="1">
      <c r="A17" s="591" t="s">
        <v>97</v>
      </c>
      <c r="B17" s="599">
        <v>484</v>
      </c>
      <c r="C17" s="599">
        <v>483</v>
      </c>
      <c r="D17" s="599">
        <v>1</v>
      </c>
      <c r="E17" s="775">
        <v>27019</v>
      </c>
      <c r="F17" s="781">
        <f t="shared" si="0"/>
        <v>17.876309263851365</v>
      </c>
    </row>
    <row r="18" spans="1:6" ht="15.75" thickBot="1">
      <c r="A18" s="591" t="s">
        <v>98</v>
      </c>
      <c r="B18" s="599">
        <v>140</v>
      </c>
      <c r="C18" s="599">
        <v>140</v>
      </c>
      <c r="D18" s="600"/>
      <c r="E18" s="775">
        <v>12176</v>
      </c>
      <c r="F18" s="788">
        <f t="shared" si="0"/>
        <v>11.498028909329829</v>
      </c>
    </row>
    <row r="19" spans="1:6" ht="15.75" thickBot="1">
      <c r="A19" s="591" t="s">
        <v>99</v>
      </c>
      <c r="B19" s="599">
        <v>274</v>
      </c>
      <c r="C19" s="599">
        <v>274</v>
      </c>
      <c r="D19" s="600"/>
      <c r="E19" s="775">
        <v>14826</v>
      </c>
      <c r="F19" s="781">
        <f t="shared" si="0"/>
        <v>18.481046809658711</v>
      </c>
    </row>
    <row r="20" spans="1:6" ht="15.75" thickBot="1">
      <c r="A20" s="591" t="s">
        <v>100</v>
      </c>
      <c r="B20" s="599">
        <v>317</v>
      </c>
      <c r="C20" s="599">
        <v>317</v>
      </c>
      <c r="D20" s="600"/>
      <c r="E20" s="775">
        <v>15612</v>
      </c>
      <c r="F20" s="781">
        <f t="shared" si="0"/>
        <v>20.304893671534717</v>
      </c>
    </row>
    <row r="21" spans="1:6" ht="15.75" thickBot="1">
      <c r="A21" s="591" t="s">
        <v>101</v>
      </c>
      <c r="B21" s="599">
        <v>277</v>
      </c>
      <c r="C21" s="599">
        <v>277</v>
      </c>
      <c r="D21" s="600"/>
      <c r="E21" s="775">
        <v>15900</v>
      </c>
      <c r="F21" s="781">
        <f t="shared" si="0"/>
        <v>17.421383647798745</v>
      </c>
    </row>
    <row r="22" spans="1:6" ht="15.75" thickBot="1">
      <c r="A22" s="860" t="s">
        <v>102</v>
      </c>
      <c r="B22" s="599">
        <v>986</v>
      </c>
      <c r="C22" s="599">
        <v>986</v>
      </c>
      <c r="D22" s="600"/>
      <c r="E22" s="775">
        <v>35409</v>
      </c>
      <c r="F22" s="791">
        <f t="shared" si="0"/>
        <v>27.846027846027848</v>
      </c>
    </row>
    <row r="23" spans="1:6" ht="15.75" thickBot="1">
      <c r="A23" s="591" t="s">
        <v>103</v>
      </c>
      <c r="B23" s="599">
        <v>273</v>
      </c>
      <c r="C23" s="599">
        <v>273</v>
      </c>
      <c r="D23" s="600"/>
      <c r="E23" s="775">
        <v>18089</v>
      </c>
      <c r="F23" s="781">
        <f t="shared" si="0"/>
        <v>15.092044889159157</v>
      </c>
    </row>
    <row r="24" spans="1:6" ht="15.75" thickBot="1">
      <c r="A24" s="591" t="s">
        <v>104</v>
      </c>
      <c r="B24" s="599">
        <v>393</v>
      </c>
      <c r="C24" s="599">
        <v>392</v>
      </c>
      <c r="D24" s="599">
        <v>1</v>
      </c>
      <c r="E24" s="775">
        <v>18940</v>
      </c>
      <c r="F24" s="781">
        <f t="shared" si="0"/>
        <v>20.696937697993665</v>
      </c>
    </row>
    <row r="25" spans="1:6" ht="15.75" thickBot="1">
      <c r="A25" s="591" t="s">
        <v>105</v>
      </c>
      <c r="B25" s="599">
        <v>270</v>
      </c>
      <c r="C25" s="599">
        <v>270</v>
      </c>
      <c r="D25" s="600"/>
      <c r="E25" s="775">
        <v>12097</v>
      </c>
      <c r="F25" s="781">
        <f t="shared" si="0"/>
        <v>22.319583367777135</v>
      </c>
    </row>
    <row r="26" spans="1:6" ht="15.75" thickBot="1">
      <c r="A26" s="591" t="s">
        <v>106</v>
      </c>
      <c r="B26" s="599">
        <v>170</v>
      </c>
      <c r="C26" s="599">
        <v>170</v>
      </c>
      <c r="D26" s="600"/>
      <c r="E26" s="775">
        <v>9750</v>
      </c>
      <c r="F26" s="781">
        <f t="shared" si="0"/>
        <v>17.435897435897434</v>
      </c>
    </row>
    <row r="27" spans="1:6" ht="15.75" thickBot="1">
      <c r="A27" s="591" t="s">
        <v>107</v>
      </c>
      <c r="B27" s="599">
        <v>101</v>
      </c>
      <c r="C27" s="599">
        <v>101</v>
      </c>
      <c r="D27" s="600"/>
      <c r="E27" s="775">
        <v>4882</v>
      </c>
      <c r="F27" s="781">
        <f t="shared" si="0"/>
        <v>20.688242523555921</v>
      </c>
    </row>
    <row r="28" spans="1:6" ht="15.75" thickBot="1">
      <c r="A28" s="591" t="s">
        <v>24</v>
      </c>
      <c r="B28" s="599">
        <v>131</v>
      </c>
      <c r="C28" s="599">
        <v>131</v>
      </c>
      <c r="D28" s="599">
        <v>1</v>
      </c>
      <c r="E28" s="775">
        <v>8152</v>
      </c>
      <c r="F28" s="781">
        <f t="shared" si="0"/>
        <v>16.069676153091265</v>
      </c>
    </row>
    <row r="29" spans="1:6" ht="15.75" thickBot="1">
      <c r="A29" s="860" t="s">
        <v>25</v>
      </c>
      <c r="B29" s="599">
        <v>270</v>
      </c>
      <c r="C29" s="599">
        <v>270</v>
      </c>
      <c r="D29" s="600"/>
      <c r="E29" s="775">
        <v>10572</v>
      </c>
      <c r="F29" s="781">
        <f t="shared" si="0"/>
        <v>25.539160045402951</v>
      </c>
    </row>
    <row r="30" spans="1:6" ht="15.75" thickBot="1">
      <c r="A30" s="860" t="s">
        <v>26</v>
      </c>
      <c r="B30" s="601">
        <v>1194</v>
      </c>
      <c r="C30" s="601">
        <v>1192</v>
      </c>
      <c r="D30" s="599">
        <v>2</v>
      </c>
      <c r="E30" s="775">
        <v>36245</v>
      </c>
      <c r="F30" s="791">
        <f t="shared" si="0"/>
        <v>32.887294799282657</v>
      </c>
    </row>
    <row r="31" spans="1:6" ht="15.75" thickBot="1">
      <c r="A31" s="861" t="s">
        <v>27</v>
      </c>
      <c r="B31" s="599">
        <v>225</v>
      </c>
      <c r="C31" s="599">
        <v>225</v>
      </c>
      <c r="D31" s="600"/>
      <c r="E31" s="775">
        <v>7911</v>
      </c>
      <c r="F31" s="791">
        <f t="shared" si="0"/>
        <v>28.441410693970418</v>
      </c>
    </row>
    <row r="32" spans="1:6" ht="15.75" thickBot="1">
      <c r="A32" s="853" t="s">
        <v>2</v>
      </c>
      <c r="B32" s="602">
        <v>8295</v>
      </c>
      <c r="C32" s="602">
        <v>8291</v>
      </c>
      <c r="D32" s="778">
        <v>7</v>
      </c>
      <c r="E32" s="779">
        <v>414290</v>
      </c>
      <c r="F32" s="781">
        <f t="shared" si="0"/>
        <v>20.012551594293853</v>
      </c>
    </row>
    <row r="33" spans="1:6">
      <c r="A33" s="782"/>
      <c r="B33" s="783"/>
      <c r="C33" s="783"/>
      <c r="D33" s="782"/>
      <c r="E33" s="784"/>
      <c r="F33" s="785"/>
    </row>
    <row r="34" spans="1:6">
      <c r="A34" s="782"/>
      <c r="B34" s="849" t="s">
        <v>1735</v>
      </c>
      <c r="C34" s="783"/>
      <c r="D34" s="782"/>
      <c r="E34" s="784"/>
      <c r="F34" s="785"/>
    </row>
    <row r="35" spans="1:6">
      <c r="A35" s="782"/>
      <c r="B35" s="779" t="s">
        <v>1697</v>
      </c>
      <c r="C35" s="781" t="s">
        <v>1696</v>
      </c>
      <c r="D35" s="33" t="s">
        <v>1698</v>
      </c>
      <c r="E35" s="33" t="s">
        <v>1699</v>
      </c>
      <c r="F35" s="33" t="s">
        <v>1700</v>
      </c>
    </row>
    <row r="36" spans="1:6">
      <c r="A36" s="782"/>
      <c r="B36" s="786">
        <f>MIN(F7:F31)</f>
        <v>10.484927916120578</v>
      </c>
      <c r="C36" s="781">
        <f>AVERAGE(F7:F31)</f>
        <v>19.539994229577516</v>
      </c>
      <c r="D36" s="781">
        <f>MAX(F7:F31)</f>
        <v>32.887294799282657</v>
      </c>
      <c r="E36" s="793">
        <f>STDEV(F7:F31)</f>
        <v>6.5773389638075752</v>
      </c>
      <c r="F36" s="780" t="s">
        <v>1734</v>
      </c>
    </row>
    <row r="37" spans="1:6">
      <c r="A37" s="782"/>
      <c r="B37" s="783"/>
      <c r="C37" s="783"/>
      <c r="D37" s="782"/>
      <c r="E37" s="784"/>
      <c r="F37" s="785"/>
    </row>
    <row r="38" spans="1:6">
      <c r="A38" s="817" t="s">
        <v>1711</v>
      </c>
      <c r="B38" s="783"/>
      <c r="C38" s="783"/>
      <c r="D38" s="782"/>
      <c r="E38" s="784"/>
      <c r="F38" s="785"/>
    </row>
    <row r="39" spans="1:6">
      <c r="A39" s="331" t="s">
        <v>1082</v>
      </c>
      <c r="B39" s="331"/>
      <c r="C39" s="331"/>
      <c r="D39" s="331"/>
      <c r="E39" s="331"/>
      <c r="F39" s="331"/>
    </row>
    <row r="40" spans="1:6">
      <c r="A40" s="443" t="s">
        <v>1022</v>
      </c>
      <c r="B40" s="443" t="s">
        <v>2</v>
      </c>
      <c r="C40" s="746" t="s">
        <v>181</v>
      </c>
      <c r="D40" s="443" t="s">
        <v>182</v>
      </c>
      <c r="E40" s="443" t="s">
        <v>183</v>
      </c>
      <c r="F40" s="443" t="s">
        <v>74</v>
      </c>
    </row>
    <row r="41" spans="1:6">
      <c r="A41" s="858">
        <v>2007</v>
      </c>
      <c r="B41" s="818">
        <v>67942</v>
      </c>
      <c r="C41" s="747">
        <v>5880</v>
      </c>
      <c r="D41" s="818">
        <v>9965</v>
      </c>
      <c r="E41" s="818">
        <v>43535</v>
      </c>
      <c r="F41" s="818">
        <v>8562</v>
      </c>
    </row>
    <row r="42" spans="1:6">
      <c r="A42" s="858">
        <v>2008</v>
      </c>
      <c r="B42" s="818">
        <v>71952</v>
      </c>
      <c r="C42" s="747">
        <v>5945</v>
      </c>
      <c r="D42" s="818">
        <v>10177</v>
      </c>
      <c r="E42" s="818">
        <v>47532</v>
      </c>
      <c r="F42" s="818">
        <v>8298</v>
      </c>
    </row>
    <row r="43" spans="1:6">
      <c r="A43" s="858">
        <v>2009</v>
      </c>
      <c r="B43" s="818">
        <v>73117</v>
      </c>
      <c r="C43" s="747">
        <v>6208</v>
      </c>
      <c r="D43" s="818">
        <v>11504</v>
      </c>
      <c r="E43" s="818">
        <v>46024</v>
      </c>
      <c r="F43" s="818">
        <v>9381</v>
      </c>
    </row>
    <row r="44" spans="1:6">
      <c r="A44" s="858">
        <v>2010</v>
      </c>
      <c r="B44" s="818">
        <v>78214</v>
      </c>
      <c r="C44" s="747">
        <v>7731</v>
      </c>
      <c r="D44" s="818">
        <v>13143</v>
      </c>
      <c r="E44" s="818">
        <v>47328</v>
      </c>
      <c r="F44" s="818">
        <v>10012</v>
      </c>
    </row>
    <row r="45" spans="1:6">
      <c r="A45" s="858">
        <v>2011</v>
      </c>
      <c r="B45" s="818">
        <v>78871</v>
      </c>
      <c r="C45" s="747">
        <v>6929</v>
      </c>
      <c r="D45" s="818">
        <v>13126</v>
      </c>
      <c r="E45" s="818">
        <v>48970</v>
      </c>
      <c r="F45" s="818">
        <v>9846</v>
      </c>
    </row>
    <row r="46" spans="1:6">
      <c r="A46" s="858">
        <v>2012</v>
      </c>
      <c r="B46" s="818">
        <v>78124</v>
      </c>
      <c r="C46" s="747">
        <v>7243</v>
      </c>
      <c r="D46" s="818">
        <v>12062</v>
      </c>
      <c r="E46" s="818">
        <v>48261</v>
      </c>
      <c r="F46" s="818">
        <v>10558</v>
      </c>
    </row>
    <row r="47" spans="1:6">
      <c r="A47" s="858">
        <v>2013</v>
      </c>
      <c r="B47" s="818">
        <v>80156</v>
      </c>
      <c r="C47" s="747">
        <v>7160</v>
      </c>
      <c r="D47" s="818">
        <v>11734</v>
      </c>
      <c r="E47" s="818">
        <v>50048</v>
      </c>
      <c r="F47" s="818">
        <v>11214</v>
      </c>
    </row>
    <row r="48" spans="1:6">
      <c r="A48" s="858">
        <v>2014</v>
      </c>
      <c r="B48" s="818">
        <v>79352</v>
      </c>
      <c r="C48" s="747">
        <v>6096</v>
      </c>
      <c r="D48" s="818">
        <v>11690</v>
      </c>
      <c r="E48" s="818">
        <v>49287</v>
      </c>
      <c r="F48" s="818">
        <v>12279</v>
      </c>
    </row>
    <row r="49" spans="1:6">
      <c r="A49" s="858">
        <v>2015</v>
      </c>
      <c r="B49" s="819">
        <v>81695</v>
      </c>
      <c r="C49" s="747">
        <v>6537</v>
      </c>
      <c r="D49" s="818">
        <v>11613</v>
      </c>
      <c r="E49" s="818">
        <v>50945</v>
      </c>
      <c r="F49" s="818">
        <v>12600</v>
      </c>
    </row>
    <row r="50" spans="1:6">
      <c r="A50" s="782"/>
      <c r="B50" s="783"/>
      <c r="C50" s="783"/>
      <c r="D50" s="782"/>
      <c r="E50" s="784"/>
      <c r="F50" s="785"/>
    </row>
    <row r="52" spans="1:6" ht="15.75" thickBot="1">
      <c r="A52" s="603" t="s">
        <v>1712</v>
      </c>
    </row>
    <row r="53" spans="1:6" ht="15.75" thickBot="1">
      <c r="A53" s="587" t="s">
        <v>1237</v>
      </c>
      <c r="B53" s="796" t="s">
        <v>1238</v>
      </c>
      <c r="C53" s="33" t="s">
        <v>2</v>
      </c>
      <c r="D53" s="33" t="s">
        <v>1702</v>
      </c>
      <c r="E53" s="33" t="s">
        <v>1704</v>
      </c>
      <c r="F53" s="33" t="s">
        <v>293</v>
      </c>
    </row>
    <row r="54" spans="1:6" ht="15.75" thickBot="1">
      <c r="A54" s="856" t="s">
        <v>312</v>
      </c>
      <c r="B54" s="797">
        <v>24</v>
      </c>
      <c r="C54" s="33">
        <v>8755</v>
      </c>
      <c r="D54" s="800">
        <f>SUM(B54/C54)</f>
        <v>2.7412906910336951E-3</v>
      </c>
      <c r="E54" s="779">
        <v>414290</v>
      </c>
      <c r="F54" s="780">
        <f>SUM(B54/E54*1000)</f>
        <v>5.7930435202394458E-2</v>
      </c>
    </row>
    <row r="55" spans="1:6" ht="15.75" thickBot="1">
      <c r="A55" s="856" t="s">
        <v>313</v>
      </c>
      <c r="B55" s="797">
        <v>30</v>
      </c>
      <c r="C55" s="33">
        <v>8755</v>
      </c>
      <c r="D55" s="800">
        <f t="shared" ref="D55:D71" si="1">SUM(B55/C55)</f>
        <v>3.4266133637921186E-3</v>
      </c>
      <c r="E55" s="779">
        <v>414290</v>
      </c>
      <c r="F55" s="780">
        <f t="shared" ref="F55:F71" si="2">SUM(B55/E55*1000)</f>
        <v>7.2413044002993074E-2</v>
      </c>
    </row>
    <row r="56" spans="1:6" ht="15.75" thickBot="1">
      <c r="A56" s="856" t="s">
        <v>314</v>
      </c>
      <c r="B56" s="797">
        <v>112</v>
      </c>
      <c r="C56" s="33">
        <v>8755</v>
      </c>
      <c r="D56" s="800">
        <f t="shared" si="1"/>
        <v>1.2792689891490577E-2</v>
      </c>
      <c r="E56" s="779">
        <v>414290</v>
      </c>
      <c r="F56" s="780">
        <f t="shared" si="2"/>
        <v>0.27034203094450743</v>
      </c>
    </row>
    <row r="57" spans="1:6" ht="15.75" thickBot="1">
      <c r="A57" s="856" t="s">
        <v>315</v>
      </c>
      <c r="B57" s="797">
        <v>41</v>
      </c>
      <c r="C57" s="33">
        <v>8755</v>
      </c>
      <c r="D57" s="800">
        <f t="shared" si="1"/>
        <v>4.6830382638492294E-3</v>
      </c>
      <c r="E57" s="779">
        <v>414290</v>
      </c>
      <c r="F57" s="780">
        <f t="shared" si="2"/>
        <v>9.8964493470757198E-2</v>
      </c>
    </row>
    <row r="58" spans="1:6" ht="15.75" thickBot="1">
      <c r="A58" s="856" t="s">
        <v>316</v>
      </c>
      <c r="B58" s="797">
        <v>36</v>
      </c>
      <c r="C58" s="33">
        <v>8755</v>
      </c>
      <c r="D58" s="800">
        <f t="shared" si="1"/>
        <v>4.1119360365505422E-3</v>
      </c>
      <c r="E58" s="779">
        <v>414290</v>
      </c>
      <c r="F58" s="780">
        <f t="shared" si="2"/>
        <v>8.6895652803591683E-2</v>
      </c>
    </row>
    <row r="59" spans="1:6" ht="15.75" thickBot="1">
      <c r="A59" s="856" t="s">
        <v>317</v>
      </c>
      <c r="B59" s="797">
        <v>166</v>
      </c>
      <c r="C59" s="33">
        <v>8755</v>
      </c>
      <c r="D59" s="800">
        <f t="shared" si="1"/>
        <v>1.8960593946316391E-2</v>
      </c>
      <c r="E59" s="779">
        <v>414290</v>
      </c>
      <c r="F59" s="780">
        <f t="shared" si="2"/>
        <v>0.40068551014989501</v>
      </c>
    </row>
    <row r="60" spans="1:6" ht="15.75" thickBot="1">
      <c r="A60" s="856" t="s">
        <v>318</v>
      </c>
      <c r="B60" s="797">
        <v>34</v>
      </c>
      <c r="C60" s="33">
        <v>8755</v>
      </c>
      <c r="D60" s="800">
        <f t="shared" si="1"/>
        <v>3.8834951456310678E-3</v>
      </c>
      <c r="E60" s="779">
        <v>414290</v>
      </c>
      <c r="F60" s="780">
        <f t="shared" si="2"/>
        <v>8.2068116536725494E-2</v>
      </c>
    </row>
    <row r="61" spans="1:6" ht="15.75" thickBot="1">
      <c r="A61" s="856" t="s">
        <v>1239</v>
      </c>
      <c r="B61" s="797">
        <v>46</v>
      </c>
      <c r="C61" s="33">
        <v>8755</v>
      </c>
      <c r="D61" s="800">
        <f t="shared" si="1"/>
        <v>5.2541404911479158E-3</v>
      </c>
      <c r="E61" s="779">
        <v>414290</v>
      </c>
      <c r="F61" s="780">
        <f t="shared" si="2"/>
        <v>0.11103333413792271</v>
      </c>
    </row>
    <row r="62" spans="1:6" ht="15.75" thickBot="1">
      <c r="A62" s="856" t="s">
        <v>1240</v>
      </c>
      <c r="B62" s="798">
        <v>1157</v>
      </c>
      <c r="C62" s="33">
        <v>8755</v>
      </c>
      <c r="D62" s="800">
        <f t="shared" si="1"/>
        <v>0.13215305539691605</v>
      </c>
      <c r="E62" s="779">
        <v>414290</v>
      </c>
      <c r="F62" s="780">
        <f t="shared" si="2"/>
        <v>2.7927297303820993</v>
      </c>
    </row>
    <row r="63" spans="1:6" ht="15.75" thickBot="1">
      <c r="A63" s="856" t="s">
        <v>321</v>
      </c>
      <c r="B63" s="797">
        <v>85</v>
      </c>
      <c r="C63" s="33">
        <v>8755</v>
      </c>
      <c r="D63" s="800">
        <f t="shared" si="1"/>
        <v>9.7087378640776691E-3</v>
      </c>
      <c r="E63" s="779">
        <v>414290</v>
      </c>
      <c r="F63" s="780">
        <f t="shared" si="2"/>
        <v>0.20517029134181369</v>
      </c>
    </row>
    <row r="64" spans="1:6" ht="15.75" thickBot="1">
      <c r="A64" s="856" t="s">
        <v>322</v>
      </c>
      <c r="B64" s="797">
        <v>28</v>
      </c>
      <c r="C64" s="33">
        <v>8755</v>
      </c>
      <c r="D64" s="800">
        <f t="shared" si="1"/>
        <v>3.1981724728726442E-3</v>
      </c>
      <c r="E64" s="779">
        <v>414290</v>
      </c>
      <c r="F64" s="780">
        <f t="shared" si="2"/>
        <v>6.7585507736126857E-2</v>
      </c>
    </row>
    <row r="65" spans="1:6" ht="15.75" thickBot="1">
      <c r="A65" s="856" t="s">
        <v>323</v>
      </c>
      <c r="B65" s="797">
        <v>130</v>
      </c>
      <c r="C65" s="33">
        <v>8755</v>
      </c>
      <c r="D65" s="800">
        <f t="shared" si="1"/>
        <v>1.4848657909765849E-2</v>
      </c>
      <c r="E65" s="779">
        <v>414290</v>
      </c>
      <c r="F65" s="780">
        <f t="shared" si="2"/>
        <v>0.31378985734630332</v>
      </c>
    </row>
    <row r="66" spans="1:6" ht="15.75" thickBot="1">
      <c r="A66" s="856" t="s">
        <v>324</v>
      </c>
      <c r="B66" s="797">
        <v>586</v>
      </c>
      <c r="C66" s="33">
        <v>8755</v>
      </c>
      <c r="D66" s="800">
        <f t="shared" si="1"/>
        <v>6.6933181039406056E-2</v>
      </c>
      <c r="E66" s="779">
        <v>414290</v>
      </c>
      <c r="F66" s="780">
        <f t="shared" si="2"/>
        <v>1.414468126191798</v>
      </c>
    </row>
    <row r="67" spans="1:6" ht="15.75" thickBot="1">
      <c r="A67" s="856" t="s">
        <v>1241</v>
      </c>
      <c r="B67" s="797">
        <v>197</v>
      </c>
      <c r="C67" s="33">
        <v>8755</v>
      </c>
      <c r="D67" s="800">
        <f t="shared" si="1"/>
        <v>2.2501427755568248E-2</v>
      </c>
      <c r="E67" s="779">
        <v>414290</v>
      </c>
      <c r="F67" s="780">
        <f t="shared" si="2"/>
        <v>0.47551232228632118</v>
      </c>
    </row>
    <row r="68" spans="1:6" ht="15.75" thickBot="1">
      <c r="A68" s="856" t="s">
        <v>326</v>
      </c>
      <c r="B68" s="798">
        <v>2920</v>
      </c>
      <c r="C68" s="33">
        <v>8755</v>
      </c>
      <c r="D68" s="800">
        <f t="shared" si="1"/>
        <v>0.33352370074243287</v>
      </c>
      <c r="E68" s="779">
        <v>414290</v>
      </c>
      <c r="F68" s="780">
        <f t="shared" si="2"/>
        <v>7.0482029496246597</v>
      </c>
    </row>
    <row r="69" spans="1:6" ht="15.75" thickBot="1">
      <c r="A69" s="856" t="s">
        <v>327</v>
      </c>
      <c r="B69" s="798">
        <v>3083</v>
      </c>
      <c r="C69" s="33">
        <v>8755</v>
      </c>
      <c r="D69" s="800">
        <f t="shared" si="1"/>
        <v>0.35214163335237009</v>
      </c>
      <c r="E69" s="779">
        <v>414290</v>
      </c>
      <c r="F69" s="780">
        <f t="shared" si="2"/>
        <v>7.4416471553742554</v>
      </c>
    </row>
    <row r="70" spans="1:6">
      <c r="A70" s="855" t="s">
        <v>328</v>
      </c>
      <c r="B70" s="794">
        <v>80</v>
      </c>
      <c r="C70" s="33">
        <v>8755</v>
      </c>
      <c r="D70" s="800">
        <f t="shared" si="1"/>
        <v>9.1376356367789836E-3</v>
      </c>
      <c r="E70" s="779">
        <v>414290</v>
      </c>
      <c r="F70" s="780">
        <f t="shared" si="2"/>
        <v>0.19310145067464821</v>
      </c>
    </row>
    <row r="71" spans="1:6">
      <c r="A71" s="795" t="s">
        <v>28</v>
      </c>
      <c r="B71" s="799">
        <f>SUM(B54:B70)</f>
        <v>8755</v>
      </c>
      <c r="C71" s="33">
        <v>8755</v>
      </c>
      <c r="D71" s="800">
        <f t="shared" si="1"/>
        <v>1</v>
      </c>
      <c r="E71" s="779">
        <v>414290</v>
      </c>
      <c r="F71" s="780">
        <f t="shared" si="2"/>
        <v>21.132540008206814</v>
      </c>
    </row>
    <row r="72" spans="1:6" ht="17.25">
      <c r="A72" s="593" t="s">
        <v>1242</v>
      </c>
    </row>
    <row r="73" spans="1:6" ht="17.25">
      <c r="A73" s="593"/>
    </row>
    <row r="74" spans="1:6" ht="15.75" thickBot="1">
      <c r="A74" s="603" t="s">
        <v>1714</v>
      </c>
    </row>
    <row r="75" spans="1:6" ht="15.75" thickBot="1">
      <c r="A75" s="587" t="s">
        <v>1243</v>
      </c>
      <c r="B75" s="796" t="s">
        <v>1238</v>
      </c>
      <c r="C75" s="33" t="s">
        <v>1703</v>
      </c>
      <c r="D75" s="33" t="s">
        <v>293</v>
      </c>
    </row>
    <row r="76" spans="1:6" ht="15.75" thickBot="1">
      <c r="A76" s="594">
        <v>0</v>
      </c>
      <c r="B76" s="797">
        <v>9</v>
      </c>
      <c r="C76" s="33">
        <v>20991</v>
      </c>
      <c r="D76" s="780">
        <f>SUM(B76/C76*1000)</f>
        <v>0.42875518079176789</v>
      </c>
    </row>
    <row r="77" spans="1:6" ht="15.75" thickBot="1">
      <c r="A77" s="594">
        <v>1</v>
      </c>
      <c r="B77" s="797">
        <v>76</v>
      </c>
      <c r="C77" s="33">
        <v>20097</v>
      </c>
      <c r="D77" s="780">
        <f t="shared" ref="D77:D94" si="3">SUM(B77/C77*1000)</f>
        <v>3.7816589540727472</v>
      </c>
    </row>
    <row r="78" spans="1:6" ht="15.75" thickBot="1">
      <c r="A78" s="594">
        <v>2</v>
      </c>
      <c r="B78" s="797">
        <v>221</v>
      </c>
      <c r="C78" s="33">
        <v>19856</v>
      </c>
      <c r="D78" s="780">
        <f t="shared" si="3"/>
        <v>11.13013698630137</v>
      </c>
    </row>
    <row r="79" spans="1:6" ht="15.75" thickBot="1">
      <c r="A79" s="594">
        <v>3</v>
      </c>
      <c r="B79" s="797">
        <v>340</v>
      </c>
      <c r="C79" s="33">
        <v>20157</v>
      </c>
      <c r="D79" s="780">
        <f t="shared" si="3"/>
        <v>16.867589423029223</v>
      </c>
    </row>
    <row r="80" spans="1:6" ht="15.75" thickBot="1">
      <c r="A80" s="594">
        <v>4</v>
      </c>
      <c r="B80" s="797">
        <v>370</v>
      </c>
      <c r="C80" s="33">
        <v>20799</v>
      </c>
      <c r="D80" s="780">
        <f t="shared" si="3"/>
        <v>17.789316794076637</v>
      </c>
    </row>
    <row r="81" spans="1:4" ht="15.75" thickBot="1">
      <c r="A81" s="594">
        <v>5</v>
      </c>
      <c r="B81" s="797">
        <v>460</v>
      </c>
      <c r="C81" s="33">
        <v>21406</v>
      </c>
      <c r="D81" s="780">
        <f t="shared" si="3"/>
        <v>21.489302064841635</v>
      </c>
    </row>
    <row r="82" spans="1:4" ht="15.75" thickBot="1">
      <c r="A82" s="594">
        <v>6</v>
      </c>
      <c r="B82" s="797">
        <v>571</v>
      </c>
      <c r="C82" s="33">
        <v>21935</v>
      </c>
      <c r="D82" s="780">
        <f t="shared" si="3"/>
        <v>26.031456576248004</v>
      </c>
    </row>
    <row r="83" spans="1:4" ht="15.75" thickBot="1">
      <c r="A83" s="594">
        <v>7</v>
      </c>
      <c r="B83" s="797">
        <v>681</v>
      </c>
      <c r="C83" s="33">
        <v>23049</v>
      </c>
      <c r="D83" s="780">
        <f t="shared" si="3"/>
        <v>29.545750357933098</v>
      </c>
    </row>
    <row r="84" spans="1:4" ht="15.75" thickBot="1">
      <c r="A84" s="594">
        <v>8</v>
      </c>
      <c r="B84" s="797">
        <v>691</v>
      </c>
      <c r="C84" s="33">
        <v>23758</v>
      </c>
      <c r="D84" s="780">
        <f t="shared" si="3"/>
        <v>29.084939809748295</v>
      </c>
    </row>
    <row r="85" spans="1:4" ht="15.75" thickBot="1">
      <c r="A85" s="594">
        <v>9</v>
      </c>
      <c r="B85" s="797">
        <v>721</v>
      </c>
      <c r="C85" s="33">
        <v>23006</v>
      </c>
      <c r="D85" s="780">
        <f t="shared" si="3"/>
        <v>31.339650525949754</v>
      </c>
    </row>
    <row r="86" spans="1:4" ht="15.75" thickBot="1">
      <c r="A86" s="594">
        <v>10</v>
      </c>
      <c r="B86" s="797">
        <v>724</v>
      </c>
      <c r="C86" s="33">
        <v>21814</v>
      </c>
      <c r="D86" s="780">
        <f t="shared" si="3"/>
        <v>33.189694691482536</v>
      </c>
    </row>
    <row r="87" spans="1:4" ht="15.75" thickBot="1">
      <c r="A87" s="594">
        <v>11</v>
      </c>
      <c r="B87" s="797">
        <v>653</v>
      </c>
      <c r="C87" s="33">
        <v>21332</v>
      </c>
      <c r="D87" s="780">
        <f t="shared" si="3"/>
        <v>30.611288205512842</v>
      </c>
    </row>
    <row r="88" spans="1:4" ht="15.75" thickBot="1">
      <c r="A88" s="594">
        <v>12</v>
      </c>
      <c r="B88" s="797">
        <v>681</v>
      </c>
      <c r="C88" s="33">
        <v>21194</v>
      </c>
      <c r="D88" s="780">
        <f t="shared" si="3"/>
        <v>32.13173539681042</v>
      </c>
    </row>
    <row r="89" spans="1:4" ht="15.75" thickBot="1">
      <c r="A89" s="594">
        <v>13</v>
      </c>
      <c r="B89" s="797">
        <v>696</v>
      </c>
      <c r="C89" s="33">
        <v>20998</v>
      </c>
      <c r="D89" s="780">
        <f t="shared" si="3"/>
        <v>33.146013906086289</v>
      </c>
    </row>
    <row r="90" spans="1:4" ht="15.75" thickBot="1">
      <c r="A90" s="594">
        <v>14</v>
      </c>
      <c r="B90" s="797">
        <v>734</v>
      </c>
      <c r="C90" s="33">
        <v>21305</v>
      </c>
      <c r="D90" s="780">
        <f t="shared" si="3"/>
        <v>34.452006571227415</v>
      </c>
    </row>
    <row r="91" spans="1:4" ht="15.75" thickBot="1">
      <c r="A91" s="594">
        <v>15</v>
      </c>
      <c r="B91" s="797">
        <v>717</v>
      </c>
      <c r="C91" s="33">
        <v>21904</v>
      </c>
      <c r="D91" s="780">
        <f t="shared" si="3"/>
        <v>32.733747260774287</v>
      </c>
    </row>
    <row r="92" spans="1:4" ht="15.75" thickBot="1">
      <c r="A92" s="594">
        <v>16</v>
      </c>
      <c r="B92" s="797">
        <v>709</v>
      </c>
      <c r="C92" s="33">
        <v>22860</v>
      </c>
      <c r="D92" s="780">
        <f t="shared" si="3"/>
        <v>31.014873140857393</v>
      </c>
    </row>
    <row r="93" spans="1:4" ht="15.75" thickBot="1">
      <c r="A93" s="594">
        <v>17</v>
      </c>
      <c r="B93" s="797">
        <v>830</v>
      </c>
      <c r="C93" s="33">
        <v>23708</v>
      </c>
      <c r="D93" s="780">
        <f t="shared" si="3"/>
        <v>35.009279568078284</v>
      </c>
    </row>
    <row r="94" spans="1:4" ht="15.75" thickBot="1">
      <c r="A94" s="594">
        <v>18</v>
      </c>
      <c r="B94" s="797">
        <v>740</v>
      </c>
      <c r="C94" s="33">
        <v>24121</v>
      </c>
      <c r="D94" s="780">
        <f t="shared" si="3"/>
        <v>30.678661747025412</v>
      </c>
    </row>
    <row r="95" spans="1:4" ht="17.25">
      <c r="A95" s="593" t="s">
        <v>1244</v>
      </c>
    </row>
    <row r="96" spans="1:4" ht="17.25">
      <c r="A96" s="593"/>
    </row>
    <row r="97" spans="1:7" ht="15.75" thickBot="1">
      <c r="A97" s="603" t="s">
        <v>1715</v>
      </c>
    </row>
    <row r="98" spans="1:7" ht="30.75" thickBot="1">
      <c r="A98" s="587" t="s">
        <v>1246</v>
      </c>
      <c r="B98" s="588" t="s">
        <v>1179</v>
      </c>
      <c r="C98" s="588" t="s">
        <v>1247</v>
      </c>
      <c r="D98" s="588" t="s">
        <v>1741</v>
      </c>
      <c r="E98" s="854" t="s">
        <v>1249</v>
      </c>
      <c r="F98" s="857" t="s">
        <v>1250</v>
      </c>
      <c r="G98" s="777" t="s">
        <v>1743</v>
      </c>
    </row>
    <row r="99" spans="1:7" ht="30.75" thickBot="1">
      <c r="A99" s="581" t="s">
        <v>1738</v>
      </c>
      <c r="B99" s="864">
        <f>SUM(B109+B116)</f>
        <v>2379</v>
      </c>
      <c r="C99" s="864">
        <f>SUM(C109+C116)</f>
        <v>2846</v>
      </c>
      <c r="D99" s="865">
        <f>SUM(C99/B99)</f>
        <v>1.19630096679277</v>
      </c>
      <c r="E99" s="590"/>
      <c r="F99" s="867">
        <f>SUM(F109+F116)</f>
        <v>314163.73</v>
      </c>
      <c r="G99" s="870">
        <f>SUM(F99/B99)</f>
        <v>132.0570533837747</v>
      </c>
    </row>
    <row r="100" spans="1:7" ht="30.75" thickBot="1">
      <c r="A100" s="581" t="s">
        <v>1739</v>
      </c>
      <c r="B100" s="585">
        <v>2855</v>
      </c>
      <c r="C100" s="585">
        <v>5024</v>
      </c>
      <c r="D100" s="865">
        <f t="shared" ref="D100:D101" si="4">SUM(C100/B100)</f>
        <v>1.7597197898423818</v>
      </c>
      <c r="E100" s="570"/>
      <c r="F100" s="868">
        <v>292327.84000000003</v>
      </c>
      <c r="G100" s="870">
        <f t="shared" ref="G100:G101" si="5">SUM(F100/B100)</f>
        <v>102.39153765323994</v>
      </c>
    </row>
    <row r="101" spans="1:7" ht="30.75" thickBot="1">
      <c r="A101" s="581" t="s">
        <v>1740</v>
      </c>
      <c r="B101" s="585">
        <v>1052</v>
      </c>
      <c r="C101" s="585">
        <v>2033</v>
      </c>
      <c r="D101" s="865">
        <f t="shared" si="4"/>
        <v>1.9325095057034221</v>
      </c>
      <c r="E101" s="570"/>
      <c r="F101" s="868">
        <v>237265.68</v>
      </c>
      <c r="G101" s="870">
        <f t="shared" si="5"/>
        <v>225.53771863117871</v>
      </c>
    </row>
    <row r="102" spans="1:7" ht="30.75" thickBot="1">
      <c r="A102" s="581" t="s">
        <v>1742</v>
      </c>
      <c r="B102" s="585">
        <f>SUM(B110+B119)</f>
        <v>1388</v>
      </c>
      <c r="C102" s="585">
        <f>SUM(C110+C119)</f>
        <v>2570</v>
      </c>
      <c r="D102" s="570"/>
      <c r="E102" s="570"/>
      <c r="F102" s="869">
        <f>SUM(F110+F119)</f>
        <v>282350.2</v>
      </c>
      <c r="G102" s="777"/>
    </row>
    <row r="103" spans="1:7" ht="15.75" thickBot="1">
      <c r="A103" s="581"/>
      <c r="B103" s="585"/>
      <c r="C103" s="585"/>
      <c r="D103" s="570"/>
      <c r="E103" s="570"/>
      <c r="F103" s="869"/>
      <c r="G103" s="777"/>
    </row>
    <row r="104" spans="1:7" ht="15.75" thickBot="1">
      <c r="A104" s="581"/>
      <c r="B104" s="585"/>
      <c r="C104" s="585"/>
      <c r="D104" s="570"/>
      <c r="E104" s="570"/>
      <c r="F104" s="869"/>
      <c r="G104" s="777"/>
    </row>
    <row r="105" spans="1:7" ht="15.75" thickBot="1">
      <c r="A105" s="581"/>
      <c r="B105" s="585"/>
      <c r="C105" s="585"/>
      <c r="D105" s="570"/>
      <c r="E105" s="570"/>
      <c r="F105" s="869"/>
      <c r="G105" s="777"/>
    </row>
    <row r="106" spans="1:7" ht="15.75" thickBot="1">
      <c r="A106" s="581"/>
      <c r="B106" s="585"/>
      <c r="C106" s="585"/>
      <c r="D106" s="570"/>
      <c r="E106" s="570"/>
      <c r="F106" s="869"/>
      <c r="G106" s="777"/>
    </row>
    <row r="107" spans="1:7" ht="15.75" thickBot="1">
      <c r="A107" s="581"/>
      <c r="B107" s="585"/>
      <c r="C107" s="585"/>
      <c r="D107" s="570"/>
      <c r="E107" s="570"/>
      <c r="F107" s="869"/>
      <c r="G107" s="777"/>
    </row>
    <row r="108" spans="1:7" ht="30.75" thickBot="1">
      <c r="A108" s="587" t="s">
        <v>1246</v>
      </c>
      <c r="B108" s="588" t="s">
        <v>1179</v>
      </c>
      <c r="C108" s="588" t="s">
        <v>1247</v>
      </c>
      <c r="D108" s="588" t="s">
        <v>1248</v>
      </c>
      <c r="E108" s="854" t="s">
        <v>1249</v>
      </c>
      <c r="F108" s="854" t="s">
        <v>1250</v>
      </c>
    </row>
    <row r="109" spans="1:7" ht="45.75" thickBot="1">
      <c r="A109" s="856" t="s">
        <v>1251</v>
      </c>
      <c r="B109" s="862">
        <v>450</v>
      </c>
      <c r="C109" s="570">
        <v>495</v>
      </c>
      <c r="D109" s="570">
        <v>9.59</v>
      </c>
      <c r="E109" s="570">
        <v>8.56</v>
      </c>
      <c r="F109" s="604">
        <v>40632.74</v>
      </c>
    </row>
    <row r="110" spans="1:7" ht="45.75" thickBot="1">
      <c r="A110" s="856" t="s">
        <v>1252</v>
      </c>
      <c r="B110" s="753">
        <v>336</v>
      </c>
      <c r="C110" s="570">
        <v>537</v>
      </c>
      <c r="D110" s="570">
        <v>9.81</v>
      </c>
      <c r="E110" s="570">
        <v>8.56</v>
      </c>
      <c r="F110" s="604">
        <v>45084.52</v>
      </c>
    </row>
    <row r="111" spans="1:7" ht="60.75" thickBot="1">
      <c r="A111" s="856" t="s">
        <v>1253</v>
      </c>
      <c r="B111" s="570">
        <v>212</v>
      </c>
      <c r="C111" s="585">
        <v>1817</v>
      </c>
      <c r="D111" s="570">
        <v>13.08</v>
      </c>
      <c r="E111" s="570">
        <v>8.4</v>
      </c>
      <c r="F111" s="604">
        <v>199611.1</v>
      </c>
    </row>
    <row r="112" spans="1:7" ht="45.75" thickBot="1">
      <c r="A112" s="856" t="s">
        <v>1254</v>
      </c>
      <c r="B112" s="570">
        <v>192</v>
      </c>
      <c r="C112" s="570">
        <v>633</v>
      </c>
      <c r="D112" s="570">
        <v>5.37</v>
      </c>
      <c r="E112" s="570">
        <v>8.64</v>
      </c>
      <c r="F112" s="604">
        <v>29350.74</v>
      </c>
    </row>
    <row r="113" spans="1:6" ht="45.75" thickBot="1">
      <c r="A113" s="856" t="s">
        <v>1255</v>
      </c>
      <c r="B113" s="570">
        <v>3</v>
      </c>
      <c r="C113" s="570">
        <v>3</v>
      </c>
      <c r="D113" s="570">
        <v>6.6</v>
      </c>
      <c r="E113" s="570">
        <v>9</v>
      </c>
      <c r="F113" s="570">
        <v>178.2</v>
      </c>
    </row>
    <row r="114" spans="1:6" ht="45.75" thickBot="1">
      <c r="A114" s="856" t="s">
        <v>1256</v>
      </c>
      <c r="B114" s="570">
        <v>14</v>
      </c>
      <c r="C114" s="570">
        <v>18</v>
      </c>
      <c r="D114" s="570">
        <v>1.59</v>
      </c>
      <c r="E114" s="570">
        <v>8.6</v>
      </c>
      <c r="F114" s="570">
        <v>245.62</v>
      </c>
    </row>
    <row r="115" spans="1:6" ht="45.75" thickBot="1">
      <c r="A115" s="856" t="s">
        <v>1257</v>
      </c>
      <c r="B115" s="570">
        <v>4</v>
      </c>
      <c r="C115" s="570">
        <v>4</v>
      </c>
      <c r="D115" s="570">
        <v>15.08</v>
      </c>
      <c r="E115" s="570">
        <v>8.6</v>
      </c>
      <c r="F115" s="570">
        <v>518.58000000000004</v>
      </c>
    </row>
    <row r="116" spans="1:6" ht="60.75" thickBot="1">
      <c r="A116" s="856" t="s">
        <v>1258</v>
      </c>
      <c r="B116" s="863">
        <v>1929</v>
      </c>
      <c r="C116" s="585">
        <v>2351</v>
      </c>
      <c r="D116" s="570">
        <v>13.39</v>
      </c>
      <c r="E116" s="570">
        <v>8.69</v>
      </c>
      <c r="F116" s="604">
        <v>273530.99</v>
      </c>
    </row>
    <row r="117" spans="1:6" ht="60.75" thickBot="1">
      <c r="A117" s="856" t="s">
        <v>1259</v>
      </c>
      <c r="B117" s="585">
        <v>2855</v>
      </c>
      <c r="C117" s="585">
        <v>5024</v>
      </c>
      <c r="D117" s="570">
        <v>6.69</v>
      </c>
      <c r="E117" s="570">
        <v>8.6999999999999993</v>
      </c>
      <c r="F117" s="604">
        <v>292327.84000000003</v>
      </c>
    </row>
    <row r="118" spans="1:6" ht="45.75" thickBot="1">
      <c r="A118" s="856" t="s">
        <v>1260</v>
      </c>
      <c r="B118" s="585">
        <v>1216</v>
      </c>
      <c r="C118" s="585">
        <v>1720</v>
      </c>
      <c r="D118" s="570">
        <v>3.35</v>
      </c>
      <c r="E118" s="570">
        <v>8.6999999999999993</v>
      </c>
      <c r="F118" s="604">
        <v>50208.9</v>
      </c>
    </row>
    <row r="119" spans="1:6" ht="60.75" thickBot="1">
      <c r="A119" s="856" t="s">
        <v>1261</v>
      </c>
      <c r="B119" s="754">
        <v>1052</v>
      </c>
      <c r="C119" s="585">
        <v>2033</v>
      </c>
      <c r="D119" s="570">
        <v>13.4</v>
      </c>
      <c r="E119" s="570">
        <v>8.7100000000000009</v>
      </c>
      <c r="F119" s="604">
        <v>237265.68</v>
      </c>
    </row>
    <row r="120" spans="1:6" ht="45.75" thickBot="1">
      <c r="A120" s="856" t="s">
        <v>1262</v>
      </c>
      <c r="B120" s="570">
        <v>1</v>
      </c>
      <c r="C120" s="570">
        <v>1</v>
      </c>
      <c r="D120" s="570">
        <v>3.15</v>
      </c>
      <c r="E120" s="570">
        <v>8.4</v>
      </c>
      <c r="F120" s="570">
        <v>26.46</v>
      </c>
    </row>
    <row r="121" spans="1:6" ht="30.75" thickBot="1">
      <c r="A121" s="856" t="s">
        <v>1263</v>
      </c>
      <c r="B121" s="570">
        <v>2</v>
      </c>
      <c r="C121" s="570">
        <v>2</v>
      </c>
      <c r="D121" s="570">
        <v>11.25</v>
      </c>
      <c r="E121" s="570">
        <v>9.85</v>
      </c>
      <c r="F121" s="570">
        <v>221.63</v>
      </c>
    </row>
    <row r="122" spans="1:6" ht="60.75" thickBot="1">
      <c r="A122" s="856" t="s">
        <v>1264</v>
      </c>
      <c r="B122" s="570">
        <v>216</v>
      </c>
      <c r="C122" s="570">
        <v>307</v>
      </c>
      <c r="D122" s="570">
        <v>13.62</v>
      </c>
      <c r="E122" s="570">
        <v>8.58</v>
      </c>
      <c r="F122" s="604">
        <v>35871.769999999997</v>
      </c>
    </row>
    <row r="123" spans="1:6" ht="45.75" thickBot="1">
      <c r="A123" s="856" t="s">
        <v>1265</v>
      </c>
      <c r="B123" s="570">
        <v>391</v>
      </c>
      <c r="C123" s="570">
        <v>740</v>
      </c>
      <c r="D123" s="570">
        <v>6.42</v>
      </c>
      <c r="E123" s="570">
        <v>8.61</v>
      </c>
      <c r="F123" s="604">
        <v>40918.400000000001</v>
      </c>
    </row>
    <row r="124" spans="1:6" ht="30.75" thickBot="1">
      <c r="A124" s="856" t="s">
        <v>1266</v>
      </c>
      <c r="B124" s="570">
        <v>363</v>
      </c>
      <c r="C124" s="570">
        <v>750</v>
      </c>
      <c r="D124" s="570">
        <v>3.19</v>
      </c>
      <c r="E124" s="570">
        <v>8.6</v>
      </c>
      <c r="F124" s="604">
        <v>20575.810000000001</v>
      </c>
    </row>
    <row r="125" spans="1:6" ht="30.75" thickBot="1">
      <c r="A125" s="856" t="s">
        <v>1267</v>
      </c>
      <c r="B125" s="570">
        <v>515</v>
      </c>
      <c r="C125" s="585">
        <v>2201</v>
      </c>
      <c r="D125" s="570">
        <v>8.52</v>
      </c>
      <c r="E125" s="570">
        <v>8.59</v>
      </c>
      <c r="F125" s="604">
        <v>161054.32999999999</v>
      </c>
    </row>
    <row r="126" spans="1:6" ht="45.75" thickBot="1">
      <c r="A126" s="856" t="s">
        <v>1268</v>
      </c>
      <c r="B126" s="585">
        <v>1412</v>
      </c>
      <c r="C126" s="585">
        <v>6619</v>
      </c>
      <c r="D126" s="570">
        <v>8.93</v>
      </c>
      <c r="E126" s="570">
        <v>8.6999999999999993</v>
      </c>
      <c r="F126" s="604">
        <v>514506</v>
      </c>
    </row>
    <row r="127" spans="1:6" ht="75.75" thickBot="1">
      <c r="A127" s="856" t="s">
        <v>1269</v>
      </c>
      <c r="B127" s="570">
        <v>3</v>
      </c>
      <c r="C127" s="570">
        <v>81</v>
      </c>
      <c r="D127" s="570">
        <v>17.739999999999998</v>
      </c>
      <c r="E127" s="570">
        <v>8.83</v>
      </c>
      <c r="F127" s="604">
        <v>12694.36</v>
      </c>
    </row>
    <row r="128" spans="1:6" ht="75.75" thickBot="1">
      <c r="A128" s="856" t="s">
        <v>1270</v>
      </c>
      <c r="B128" s="570">
        <v>2</v>
      </c>
      <c r="C128" s="570">
        <v>2</v>
      </c>
      <c r="D128" s="570">
        <v>23.18</v>
      </c>
      <c r="E128" s="570">
        <v>8.3000000000000007</v>
      </c>
      <c r="F128" s="570">
        <v>384.57</v>
      </c>
    </row>
    <row r="129" spans="1:6" ht="75.75" thickBot="1">
      <c r="A129" s="856" t="s">
        <v>1271</v>
      </c>
      <c r="B129" s="570">
        <v>169</v>
      </c>
      <c r="C129" s="585">
        <v>1037</v>
      </c>
      <c r="D129" s="570">
        <v>15.09</v>
      </c>
      <c r="E129" s="570">
        <v>8.61</v>
      </c>
      <c r="F129" s="604">
        <v>134757.59</v>
      </c>
    </row>
    <row r="130" spans="1:6" ht="105.75" thickBot="1">
      <c r="A130" s="856" t="s">
        <v>1272</v>
      </c>
      <c r="B130" s="570">
        <v>706</v>
      </c>
      <c r="C130" s="585">
        <v>5638</v>
      </c>
      <c r="D130" s="570">
        <v>10.95</v>
      </c>
      <c r="E130" s="570">
        <v>8.6199999999999992</v>
      </c>
      <c r="F130" s="604">
        <v>532183.14</v>
      </c>
    </row>
    <row r="131" spans="1:6" ht="60.75" thickBot="1">
      <c r="A131" s="856" t="s">
        <v>1273</v>
      </c>
      <c r="B131" s="570">
        <v>144</v>
      </c>
      <c r="C131" s="570">
        <v>148</v>
      </c>
      <c r="D131" s="570">
        <v>9.86</v>
      </c>
      <c r="E131" s="570">
        <v>8.4</v>
      </c>
      <c r="F131" s="604">
        <v>12260.19</v>
      </c>
    </row>
    <row r="132" spans="1:6" ht="45.75" thickBot="1">
      <c r="A132" s="856" t="s">
        <v>1274</v>
      </c>
      <c r="B132" s="570">
        <v>179</v>
      </c>
      <c r="C132" s="570">
        <v>262</v>
      </c>
      <c r="D132" s="570">
        <v>9.98</v>
      </c>
      <c r="E132" s="570">
        <v>8.4</v>
      </c>
      <c r="F132" s="604">
        <v>21967.64</v>
      </c>
    </row>
    <row r="133" spans="1:6" ht="45.75" thickBot="1">
      <c r="A133" s="856" t="s">
        <v>1275</v>
      </c>
      <c r="B133" s="570">
        <v>41</v>
      </c>
      <c r="C133" s="570">
        <v>67</v>
      </c>
      <c r="D133" s="570">
        <v>6.5</v>
      </c>
      <c r="E133" s="570">
        <v>8.42</v>
      </c>
      <c r="F133" s="604">
        <v>3670.72</v>
      </c>
    </row>
    <row r="134" spans="1:6" ht="45.75" thickBot="1">
      <c r="A134" s="856" t="s">
        <v>1276</v>
      </c>
      <c r="B134" s="570">
        <v>68</v>
      </c>
      <c r="C134" s="570">
        <v>720</v>
      </c>
      <c r="D134" s="570">
        <v>3.35</v>
      </c>
      <c r="E134" s="570">
        <v>8.4</v>
      </c>
      <c r="F134" s="604">
        <v>20245.599999999999</v>
      </c>
    </row>
    <row r="135" spans="1:6" ht="45.75" thickBot="1">
      <c r="A135" s="856" t="s">
        <v>1277</v>
      </c>
      <c r="B135" s="570">
        <v>57</v>
      </c>
      <c r="C135" s="570">
        <v>84</v>
      </c>
      <c r="D135" s="570">
        <v>3.27</v>
      </c>
      <c r="E135" s="570">
        <v>8.4</v>
      </c>
      <c r="F135" s="604">
        <v>2309.4</v>
      </c>
    </row>
    <row r="136" spans="1:6" ht="60.75" thickBot="1">
      <c r="A136" s="856" t="s">
        <v>1278</v>
      </c>
      <c r="B136" s="570">
        <v>682</v>
      </c>
      <c r="C136" s="585">
        <v>2857</v>
      </c>
      <c r="D136" s="570">
        <v>17.14</v>
      </c>
      <c r="E136" s="570">
        <v>8.6999999999999993</v>
      </c>
      <c r="F136" s="604">
        <v>425890.3</v>
      </c>
    </row>
    <row r="137" spans="1:6" ht="60.75" thickBot="1">
      <c r="A137" s="856" t="s">
        <v>1279</v>
      </c>
      <c r="B137" s="570">
        <v>222</v>
      </c>
      <c r="C137" s="585">
        <v>2570</v>
      </c>
      <c r="D137" s="570">
        <v>16.57</v>
      </c>
      <c r="E137" s="570">
        <v>8.68</v>
      </c>
      <c r="F137" s="604">
        <v>369427.42</v>
      </c>
    </row>
    <row r="139" spans="1:6" ht="15.75" thickBot="1">
      <c r="A139" s="603" t="s">
        <v>1716</v>
      </c>
    </row>
    <row r="140" spans="1:6" ht="30.75" thickBot="1">
      <c r="A140" s="587" t="s">
        <v>1178</v>
      </c>
      <c r="B140" s="588" t="s">
        <v>1188</v>
      </c>
      <c r="C140" s="588" t="s">
        <v>1179</v>
      </c>
      <c r="D140" s="588" t="s">
        <v>1180</v>
      </c>
      <c r="E140" s="588" t="s">
        <v>1181</v>
      </c>
      <c r="F140" s="588" t="s">
        <v>1203</v>
      </c>
    </row>
    <row r="141" spans="1:6" ht="60.75" thickBot="1">
      <c r="A141" s="901" t="s">
        <v>1183</v>
      </c>
      <c r="B141" s="578" t="s">
        <v>1193</v>
      </c>
      <c r="C141" s="567">
        <v>22</v>
      </c>
      <c r="D141" s="579">
        <v>1420</v>
      </c>
      <c r="E141" s="567">
        <v>64.5</v>
      </c>
      <c r="F141" s="596">
        <v>185747.7</v>
      </c>
    </row>
    <row r="142" spans="1:6" ht="60.75" thickBot="1">
      <c r="A142" s="902"/>
      <c r="B142" s="578" t="s">
        <v>1194</v>
      </c>
      <c r="C142" s="567">
        <v>127</v>
      </c>
      <c r="D142" s="579">
        <v>4916</v>
      </c>
      <c r="E142" s="567">
        <v>38.700000000000003</v>
      </c>
      <c r="F142" s="596">
        <v>644332.6</v>
      </c>
    </row>
    <row r="143" spans="1:6" ht="30.75" thickBot="1">
      <c r="A143" s="902"/>
      <c r="B143" s="578" t="s">
        <v>139</v>
      </c>
      <c r="C143" s="567">
        <v>63</v>
      </c>
      <c r="D143" s="579">
        <v>4452</v>
      </c>
      <c r="E143" s="567">
        <v>70.7</v>
      </c>
      <c r="F143" s="596">
        <v>584209.1</v>
      </c>
    </row>
    <row r="144" spans="1:6" ht="120.75" thickBot="1">
      <c r="A144" s="902"/>
      <c r="B144" s="597" t="s">
        <v>1281</v>
      </c>
      <c r="C144" s="567">
        <v>1</v>
      </c>
      <c r="D144" s="567">
        <v>5</v>
      </c>
      <c r="E144" s="567">
        <v>5</v>
      </c>
      <c r="F144" s="567">
        <v>673.2</v>
      </c>
    </row>
    <row r="145" spans="1:6" ht="75.75" thickBot="1">
      <c r="A145" s="903"/>
      <c r="B145" s="597" t="s">
        <v>1282</v>
      </c>
      <c r="C145" s="567">
        <v>1</v>
      </c>
      <c r="D145" s="567">
        <v>14</v>
      </c>
      <c r="E145" s="567">
        <v>14</v>
      </c>
      <c r="F145" s="596">
        <v>1696</v>
      </c>
    </row>
    <row r="147" spans="1:6" ht="15.75" thickBot="1">
      <c r="A147" s="603" t="s">
        <v>1717</v>
      </c>
    </row>
    <row r="148" spans="1:6" ht="30.75" thickBot="1">
      <c r="A148" s="587" t="s">
        <v>1178</v>
      </c>
      <c r="B148" s="588" t="s">
        <v>1201</v>
      </c>
      <c r="C148" s="588" t="s">
        <v>1179</v>
      </c>
      <c r="D148" s="588" t="s">
        <v>1180</v>
      </c>
      <c r="E148" s="588" t="s">
        <v>1181</v>
      </c>
      <c r="F148" s="588" t="s">
        <v>1203</v>
      </c>
    </row>
    <row r="149" spans="1:6" ht="15.75" thickBot="1">
      <c r="A149" s="901" t="s">
        <v>1183</v>
      </c>
      <c r="B149" s="578" t="s">
        <v>3</v>
      </c>
      <c r="C149" s="570" t="s">
        <v>438</v>
      </c>
      <c r="D149" s="570" t="s">
        <v>438</v>
      </c>
      <c r="E149" s="570" t="s">
        <v>438</v>
      </c>
      <c r="F149" s="570" t="s">
        <v>438</v>
      </c>
    </row>
    <row r="150" spans="1:6" ht="15.75" thickBot="1">
      <c r="A150" s="902"/>
      <c r="B150" s="578" t="s">
        <v>88</v>
      </c>
      <c r="C150" s="570">
        <v>2</v>
      </c>
      <c r="D150" s="570">
        <v>27</v>
      </c>
      <c r="E150" s="570">
        <v>13.5</v>
      </c>
      <c r="F150" s="604">
        <v>3561.52</v>
      </c>
    </row>
    <row r="151" spans="1:6" ht="15.75" thickBot="1">
      <c r="A151" s="902"/>
      <c r="B151" s="578" t="s">
        <v>89</v>
      </c>
      <c r="C151" s="570">
        <v>3</v>
      </c>
      <c r="D151" s="570">
        <v>27</v>
      </c>
      <c r="E151" s="570">
        <v>9</v>
      </c>
      <c r="F151" s="604">
        <v>3572.49</v>
      </c>
    </row>
    <row r="152" spans="1:6" ht="15.75" thickBot="1">
      <c r="A152" s="902"/>
      <c r="B152" s="578" t="s">
        <v>91</v>
      </c>
      <c r="C152" s="570" t="s">
        <v>438</v>
      </c>
      <c r="D152" s="570" t="s">
        <v>438</v>
      </c>
      <c r="E152" s="570" t="s">
        <v>438</v>
      </c>
      <c r="F152" s="570" t="s">
        <v>438</v>
      </c>
    </row>
    <row r="153" spans="1:6" ht="15.75" thickBot="1">
      <c r="A153" s="902"/>
      <c r="B153" s="578" t="s">
        <v>90</v>
      </c>
      <c r="C153" s="570">
        <v>11</v>
      </c>
      <c r="D153" s="570">
        <v>535</v>
      </c>
      <c r="E153" s="570">
        <v>48.6</v>
      </c>
      <c r="F153" s="604">
        <v>69887.56</v>
      </c>
    </row>
    <row r="154" spans="1:6" ht="15.75" thickBot="1">
      <c r="A154" s="902"/>
      <c r="B154" s="578" t="s">
        <v>92</v>
      </c>
      <c r="C154" s="570">
        <v>1</v>
      </c>
      <c r="D154" s="570">
        <v>49</v>
      </c>
      <c r="E154" s="570">
        <v>49</v>
      </c>
      <c r="F154" s="604">
        <v>6579.92</v>
      </c>
    </row>
    <row r="155" spans="1:6" ht="15.75" thickBot="1">
      <c r="A155" s="902"/>
      <c r="B155" s="578" t="s">
        <v>93</v>
      </c>
      <c r="C155" s="570">
        <v>2</v>
      </c>
      <c r="D155" s="570">
        <v>14</v>
      </c>
      <c r="E155" s="570">
        <v>7</v>
      </c>
      <c r="F155" s="604">
        <v>1844.16</v>
      </c>
    </row>
    <row r="156" spans="1:6" ht="15.75" thickBot="1">
      <c r="A156" s="902"/>
      <c r="B156" s="578" t="s">
        <v>94</v>
      </c>
      <c r="C156" s="570" t="s">
        <v>438</v>
      </c>
      <c r="D156" s="570" t="s">
        <v>438</v>
      </c>
      <c r="E156" s="570" t="s">
        <v>438</v>
      </c>
      <c r="F156" s="570" t="s">
        <v>438</v>
      </c>
    </row>
    <row r="157" spans="1:6" ht="15.75" thickBot="1">
      <c r="A157" s="902"/>
      <c r="B157" s="578" t="s">
        <v>95</v>
      </c>
      <c r="C157" s="570" t="s">
        <v>438</v>
      </c>
      <c r="D157" s="570" t="s">
        <v>438</v>
      </c>
      <c r="E157" s="570" t="s">
        <v>438</v>
      </c>
      <c r="F157" s="570" t="s">
        <v>438</v>
      </c>
    </row>
    <row r="158" spans="1:6" ht="15.75" thickBot="1">
      <c r="A158" s="902"/>
      <c r="B158" s="578" t="s">
        <v>96</v>
      </c>
      <c r="C158" s="570">
        <v>38</v>
      </c>
      <c r="D158" s="585">
        <v>3170</v>
      </c>
      <c r="E158" s="570">
        <v>83.4</v>
      </c>
      <c r="F158" s="604">
        <v>416274.5</v>
      </c>
    </row>
    <row r="159" spans="1:6" ht="15.75" thickBot="1">
      <c r="A159" s="902"/>
      <c r="B159" s="578" t="s">
        <v>97</v>
      </c>
      <c r="C159" s="570" t="s">
        <v>438</v>
      </c>
      <c r="D159" s="570" t="s">
        <v>438</v>
      </c>
      <c r="E159" s="570" t="s">
        <v>438</v>
      </c>
      <c r="F159" s="570" t="s">
        <v>438</v>
      </c>
    </row>
    <row r="160" spans="1:6" ht="15.75" thickBot="1">
      <c r="A160" s="902"/>
      <c r="B160" s="578" t="s">
        <v>98</v>
      </c>
      <c r="C160" s="570">
        <v>3</v>
      </c>
      <c r="D160" s="570">
        <v>203</v>
      </c>
      <c r="E160" s="570">
        <v>67.7</v>
      </c>
      <c r="F160" s="604">
        <v>26668.25</v>
      </c>
    </row>
    <row r="161" spans="1:6" ht="15.75" thickBot="1">
      <c r="A161" s="902"/>
      <c r="B161" s="578" t="s">
        <v>99</v>
      </c>
      <c r="C161" s="570">
        <v>1</v>
      </c>
      <c r="D161" s="570">
        <v>94</v>
      </c>
      <c r="E161" s="570">
        <v>94</v>
      </c>
      <c r="F161" s="604">
        <v>12162.39</v>
      </c>
    </row>
    <row r="162" spans="1:6" ht="15.75" thickBot="1">
      <c r="A162" s="902"/>
      <c r="B162" s="578" t="s">
        <v>100</v>
      </c>
      <c r="C162" s="570">
        <v>10</v>
      </c>
      <c r="D162" s="570">
        <v>353</v>
      </c>
      <c r="E162" s="570">
        <v>35.299999999999997</v>
      </c>
      <c r="F162" s="604">
        <v>46357.04</v>
      </c>
    </row>
    <row r="163" spans="1:6" ht="30.75" thickBot="1">
      <c r="A163" s="902"/>
      <c r="B163" s="578" t="s">
        <v>101</v>
      </c>
      <c r="C163" s="570">
        <v>9</v>
      </c>
      <c r="D163" s="570">
        <v>109</v>
      </c>
      <c r="E163" s="570">
        <v>12.1</v>
      </c>
      <c r="F163" s="604">
        <v>14339.26</v>
      </c>
    </row>
    <row r="164" spans="1:6" ht="15.75" thickBot="1">
      <c r="A164" s="902"/>
      <c r="B164" s="578" t="s">
        <v>102</v>
      </c>
      <c r="C164" s="570">
        <v>36</v>
      </c>
      <c r="D164" s="585">
        <v>1758</v>
      </c>
      <c r="E164" s="570">
        <v>48.8</v>
      </c>
      <c r="F164" s="604">
        <v>230577.63</v>
      </c>
    </row>
    <row r="165" spans="1:6" ht="15.75" thickBot="1">
      <c r="A165" s="902"/>
      <c r="B165" s="578" t="s">
        <v>103</v>
      </c>
      <c r="C165" s="570">
        <v>1</v>
      </c>
      <c r="D165" s="570">
        <v>73</v>
      </c>
      <c r="E165" s="570">
        <v>73</v>
      </c>
      <c r="F165" s="604">
        <v>9777.4599999999991</v>
      </c>
    </row>
    <row r="166" spans="1:6" ht="15.75" thickBot="1">
      <c r="A166" s="902"/>
      <c r="B166" s="578" t="s">
        <v>104</v>
      </c>
      <c r="C166" s="570">
        <v>9</v>
      </c>
      <c r="D166" s="570">
        <v>250</v>
      </c>
      <c r="E166" s="570">
        <v>27.8</v>
      </c>
      <c r="F166" s="604">
        <v>32595</v>
      </c>
    </row>
    <row r="167" spans="1:6" ht="15.75" thickBot="1">
      <c r="A167" s="902"/>
      <c r="B167" s="578" t="s">
        <v>105</v>
      </c>
      <c r="C167" s="570">
        <v>5</v>
      </c>
      <c r="D167" s="570">
        <v>190</v>
      </c>
      <c r="E167" s="570">
        <v>38</v>
      </c>
      <c r="F167" s="604">
        <v>24710.11</v>
      </c>
    </row>
    <row r="168" spans="1:6" ht="15.75" thickBot="1">
      <c r="A168" s="902"/>
      <c r="B168" s="578" t="s">
        <v>106</v>
      </c>
      <c r="C168" s="570">
        <v>1</v>
      </c>
      <c r="D168" s="570">
        <v>10</v>
      </c>
      <c r="E168" s="570">
        <v>10</v>
      </c>
      <c r="F168" s="604">
        <v>1306.3399999999999</v>
      </c>
    </row>
    <row r="169" spans="1:6" ht="15.75" thickBot="1">
      <c r="A169" s="902"/>
      <c r="B169" s="578" t="s">
        <v>107</v>
      </c>
      <c r="C169" s="570" t="s">
        <v>438</v>
      </c>
      <c r="D169" s="570" t="s">
        <v>438</v>
      </c>
      <c r="E169" s="570" t="s">
        <v>438</v>
      </c>
      <c r="F169" s="570" t="s">
        <v>438</v>
      </c>
    </row>
    <row r="170" spans="1:6" ht="15.75" thickBot="1">
      <c r="A170" s="902"/>
      <c r="B170" s="578" t="s">
        <v>24</v>
      </c>
      <c r="C170" s="570" t="s">
        <v>438</v>
      </c>
      <c r="D170" s="570" t="s">
        <v>438</v>
      </c>
      <c r="E170" s="570" t="s">
        <v>438</v>
      </c>
      <c r="F170" s="570" t="s">
        <v>438</v>
      </c>
    </row>
    <row r="171" spans="1:6" ht="15.75" thickBot="1">
      <c r="A171" s="902"/>
      <c r="B171" s="578" t="s">
        <v>25</v>
      </c>
      <c r="C171" s="570">
        <v>2</v>
      </c>
      <c r="D171" s="570">
        <v>65</v>
      </c>
      <c r="E171" s="570">
        <v>32.5</v>
      </c>
      <c r="F171" s="604">
        <v>8531.75</v>
      </c>
    </row>
    <row r="172" spans="1:6" ht="15.75" thickBot="1">
      <c r="A172" s="902"/>
      <c r="B172" s="578" t="s">
        <v>26</v>
      </c>
      <c r="C172" s="570">
        <v>79</v>
      </c>
      <c r="D172" s="585">
        <v>3848</v>
      </c>
      <c r="E172" s="570">
        <v>48.7</v>
      </c>
      <c r="F172" s="604">
        <v>503715.06</v>
      </c>
    </row>
    <row r="173" spans="1:6" ht="15.75" thickBot="1">
      <c r="A173" s="903"/>
      <c r="B173" s="578" t="s">
        <v>27</v>
      </c>
      <c r="C173" s="570">
        <v>2</v>
      </c>
      <c r="D173" s="570">
        <v>32</v>
      </c>
      <c r="E173" s="570">
        <v>16</v>
      </c>
      <c r="F173" s="604">
        <v>4198.12</v>
      </c>
    </row>
    <row r="175" spans="1:6" ht="15.75" thickBot="1">
      <c r="A175" s="603" t="s">
        <v>1718</v>
      </c>
    </row>
    <row r="176" spans="1:6" ht="30.75" thickBot="1">
      <c r="A176" s="587" t="s">
        <v>1178</v>
      </c>
      <c r="B176" s="588" t="s">
        <v>1188</v>
      </c>
      <c r="C176" s="588" t="s">
        <v>1179</v>
      </c>
      <c r="D176" s="588" t="s">
        <v>1180</v>
      </c>
      <c r="E176" s="588" t="s">
        <v>1181</v>
      </c>
      <c r="F176" s="588" t="s">
        <v>1203</v>
      </c>
    </row>
    <row r="177" spans="1:6" ht="30.75" thickBot="1">
      <c r="A177" s="901" t="s">
        <v>1285</v>
      </c>
      <c r="B177" s="578" t="s">
        <v>139</v>
      </c>
      <c r="C177" s="570">
        <v>230</v>
      </c>
      <c r="D177" s="604">
        <v>7784</v>
      </c>
      <c r="E177" s="570">
        <v>33.799999999999997</v>
      </c>
      <c r="F177" s="604">
        <v>1714742.27</v>
      </c>
    </row>
    <row r="178" spans="1:6" ht="90.75" thickBot="1">
      <c r="A178" s="902"/>
      <c r="B178" s="597" t="s">
        <v>1286</v>
      </c>
      <c r="C178" s="570">
        <v>15</v>
      </c>
      <c r="D178" s="570">
        <v>587</v>
      </c>
      <c r="E178" s="570">
        <v>39.1</v>
      </c>
      <c r="F178" s="604">
        <v>135678.87</v>
      </c>
    </row>
    <row r="179" spans="1:6" ht="75.75" thickBot="1">
      <c r="A179" s="902"/>
      <c r="B179" s="597" t="s">
        <v>1287</v>
      </c>
      <c r="C179" s="570">
        <v>6</v>
      </c>
      <c r="D179" s="570">
        <v>237</v>
      </c>
      <c r="E179" s="570">
        <v>39.5</v>
      </c>
      <c r="F179" s="604">
        <v>45317.279999999999</v>
      </c>
    </row>
    <row r="180" spans="1:6" ht="75.75" thickBot="1">
      <c r="A180" s="902"/>
      <c r="B180" s="597" t="s">
        <v>1288</v>
      </c>
      <c r="C180" s="570">
        <v>2</v>
      </c>
      <c r="D180" s="570">
        <v>111</v>
      </c>
      <c r="E180" s="570">
        <v>55.5</v>
      </c>
      <c r="F180" s="604">
        <v>19144.189999999999</v>
      </c>
    </row>
    <row r="181" spans="1:6" ht="60.75" thickBot="1">
      <c r="A181" s="902"/>
      <c r="B181" s="597" t="s">
        <v>1289</v>
      </c>
      <c r="C181" s="570">
        <v>2</v>
      </c>
      <c r="D181" s="570">
        <v>18</v>
      </c>
      <c r="E181" s="570">
        <v>9</v>
      </c>
      <c r="F181" s="604">
        <v>3892.32</v>
      </c>
    </row>
    <row r="182" spans="1:6" ht="75.75" thickBot="1">
      <c r="A182" s="902"/>
      <c r="B182" s="597" t="s">
        <v>1290</v>
      </c>
      <c r="C182" s="570">
        <v>1</v>
      </c>
      <c r="D182" s="570">
        <v>52</v>
      </c>
      <c r="E182" s="570">
        <v>52</v>
      </c>
      <c r="F182" s="604">
        <v>11305.44</v>
      </c>
    </row>
    <row r="183" spans="1:6" ht="45.75" thickBot="1">
      <c r="A183" s="902"/>
      <c r="B183" s="597" t="s">
        <v>1291</v>
      </c>
      <c r="C183" s="570">
        <v>7</v>
      </c>
      <c r="D183" s="570">
        <v>167</v>
      </c>
      <c r="E183" s="570">
        <v>23.9</v>
      </c>
      <c r="F183" s="604">
        <v>38267.279999999999</v>
      </c>
    </row>
    <row r="184" spans="1:6" ht="60.75" thickBot="1">
      <c r="A184" s="902"/>
      <c r="B184" s="597" t="s">
        <v>1292</v>
      </c>
      <c r="C184" s="570">
        <v>5</v>
      </c>
      <c r="D184" s="570">
        <v>219</v>
      </c>
      <c r="E184" s="570">
        <v>43.8</v>
      </c>
      <c r="F184" s="604">
        <v>53434.080000000002</v>
      </c>
    </row>
    <row r="185" spans="1:6" ht="120.75" thickBot="1">
      <c r="A185" s="902"/>
      <c r="B185" s="597" t="s">
        <v>1281</v>
      </c>
      <c r="C185" s="570">
        <v>10</v>
      </c>
      <c r="D185" s="570">
        <v>299</v>
      </c>
      <c r="E185" s="570">
        <v>29.9</v>
      </c>
      <c r="F185" s="604">
        <v>85889.16</v>
      </c>
    </row>
    <row r="186" spans="1:6" ht="60.75" thickBot="1">
      <c r="A186" s="902"/>
      <c r="B186" s="597" t="s">
        <v>1293</v>
      </c>
      <c r="C186" s="570">
        <v>1</v>
      </c>
      <c r="D186" s="570">
        <v>30</v>
      </c>
      <c r="E186" s="570">
        <v>30</v>
      </c>
      <c r="F186" s="604">
        <v>6285.6</v>
      </c>
    </row>
    <row r="187" spans="1:6" ht="45.75" thickBot="1">
      <c r="A187" s="902"/>
      <c r="B187" s="597" t="s">
        <v>1294</v>
      </c>
      <c r="C187" s="570">
        <v>1</v>
      </c>
      <c r="D187" s="570">
        <v>53</v>
      </c>
      <c r="E187" s="570">
        <v>53</v>
      </c>
      <c r="F187" s="604">
        <v>13195.23</v>
      </c>
    </row>
    <row r="188" spans="1:6" ht="60.75" thickBot="1">
      <c r="A188" s="902"/>
      <c r="B188" s="597" t="s">
        <v>1295</v>
      </c>
      <c r="C188" s="570">
        <v>1</v>
      </c>
      <c r="D188" s="570">
        <v>109</v>
      </c>
      <c r="E188" s="570">
        <v>109</v>
      </c>
      <c r="F188" s="604">
        <v>23167.87</v>
      </c>
    </row>
    <row r="189" spans="1:6" ht="60.75" thickBot="1">
      <c r="A189" s="903"/>
      <c r="B189" s="597" t="s">
        <v>1296</v>
      </c>
      <c r="C189" s="570">
        <v>3</v>
      </c>
      <c r="D189" s="570">
        <v>137</v>
      </c>
      <c r="E189" s="570">
        <v>45.7</v>
      </c>
      <c r="F189" s="604">
        <v>32537.73</v>
      </c>
    </row>
    <row r="191" spans="1:6" ht="15.75" thickBot="1">
      <c r="A191" s="589" t="s">
        <v>1297</v>
      </c>
    </row>
    <row r="192" spans="1:6" ht="30.75" thickBot="1">
      <c r="A192" s="587" t="s">
        <v>1178</v>
      </c>
      <c r="B192" s="588" t="s">
        <v>1201</v>
      </c>
      <c r="C192" s="588" t="s">
        <v>1179</v>
      </c>
      <c r="D192" s="588" t="s">
        <v>1180</v>
      </c>
      <c r="E192" s="588" t="s">
        <v>1181</v>
      </c>
      <c r="F192" s="588" t="s">
        <v>1203</v>
      </c>
    </row>
    <row r="193" spans="1:6" ht="15.75" thickBot="1">
      <c r="A193" s="901" t="s">
        <v>1183</v>
      </c>
      <c r="B193" s="578" t="s">
        <v>3</v>
      </c>
      <c r="C193" s="570">
        <v>2</v>
      </c>
      <c r="D193" s="570">
        <v>14</v>
      </c>
      <c r="E193" s="570">
        <v>7</v>
      </c>
      <c r="F193" s="604">
        <v>3302.21</v>
      </c>
    </row>
    <row r="194" spans="1:6" ht="15.75" thickBot="1">
      <c r="A194" s="902"/>
      <c r="B194" s="578" t="s">
        <v>88</v>
      </c>
      <c r="C194" s="570">
        <v>8</v>
      </c>
      <c r="D194" s="570">
        <v>241</v>
      </c>
      <c r="E194" s="570">
        <v>30.1</v>
      </c>
      <c r="F194" s="604">
        <v>50998.5</v>
      </c>
    </row>
    <row r="195" spans="1:6" ht="15.75" thickBot="1">
      <c r="A195" s="902"/>
      <c r="B195" s="578" t="s">
        <v>89</v>
      </c>
      <c r="C195" s="570">
        <v>12</v>
      </c>
      <c r="D195" s="570">
        <v>349</v>
      </c>
      <c r="E195" s="570">
        <v>29.1</v>
      </c>
      <c r="F195" s="604">
        <v>78667.56</v>
      </c>
    </row>
    <row r="196" spans="1:6" ht="15.75" thickBot="1">
      <c r="A196" s="902"/>
      <c r="B196" s="578" t="s">
        <v>91</v>
      </c>
      <c r="C196" s="570">
        <v>12</v>
      </c>
      <c r="D196" s="570">
        <v>442</v>
      </c>
      <c r="E196" s="570">
        <v>36.799999999999997</v>
      </c>
      <c r="F196" s="604">
        <v>99757.37</v>
      </c>
    </row>
    <row r="197" spans="1:6" ht="15.75" thickBot="1">
      <c r="A197" s="902"/>
      <c r="B197" s="578" t="s">
        <v>90</v>
      </c>
      <c r="C197" s="570">
        <v>13</v>
      </c>
      <c r="D197" s="570">
        <v>591</v>
      </c>
      <c r="E197" s="570">
        <v>45.5</v>
      </c>
      <c r="F197" s="604">
        <v>121325.03</v>
      </c>
    </row>
    <row r="198" spans="1:6" ht="15.75" thickBot="1">
      <c r="A198" s="902"/>
      <c r="B198" s="578" t="s">
        <v>92</v>
      </c>
      <c r="C198" s="570">
        <v>8</v>
      </c>
      <c r="D198" s="570">
        <v>342</v>
      </c>
      <c r="E198" s="570">
        <v>42.8</v>
      </c>
      <c r="F198" s="604">
        <v>72872.2</v>
      </c>
    </row>
    <row r="199" spans="1:6" ht="15.75" thickBot="1">
      <c r="A199" s="902"/>
      <c r="B199" s="578" t="s">
        <v>93</v>
      </c>
      <c r="C199" s="570">
        <v>7</v>
      </c>
      <c r="D199" s="570">
        <v>256</v>
      </c>
      <c r="E199" s="570">
        <v>36.6</v>
      </c>
      <c r="F199" s="604">
        <v>61064.639999999999</v>
      </c>
    </row>
    <row r="200" spans="1:6" ht="15.75" thickBot="1">
      <c r="A200" s="902"/>
      <c r="B200" s="578" t="s">
        <v>94</v>
      </c>
      <c r="C200" s="570">
        <v>5</v>
      </c>
      <c r="D200" s="570">
        <v>165</v>
      </c>
      <c r="E200" s="570">
        <v>33</v>
      </c>
      <c r="F200" s="604">
        <v>37154.379999999997</v>
      </c>
    </row>
    <row r="201" spans="1:6" ht="15.75" thickBot="1">
      <c r="A201" s="902"/>
      <c r="B201" s="578" t="s">
        <v>95</v>
      </c>
      <c r="C201" s="570">
        <v>14</v>
      </c>
      <c r="D201" s="570">
        <v>311</v>
      </c>
      <c r="E201" s="570">
        <v>22.2</v>
      </c>
      <c r="F201" s="604">
        <v>72546.84</v>
      </c>
    </row>
    <row r="202" spans="1:6" ht="15.75" thickBot="1">
      <c r="A202" s="902"/>
      <c r="B202" s="578" t="s">
        <v>96</v>
      </c>
      <c r="C202" s="570">
        <v>16</v>
      </c>
      <c r="D202" s="570">
        <v>761</v>
      </c>
      <c r="E202" s="570">
        <v>47.6</v>
      </c>
      <c r="F202" s="604">
        <v>163983.53</v>
      </c>
    </row>
    <row r="203" spans="1:6" ht="15.75" thickBot="1">
      <c r="A203" s="902"/>
      <c r="B203" s="578" t="s">
        <v>97</v>
      </c>
      <c r="C203" s="570">
        <v>16</v>
      </c>
      <c r="D203" s="570">
        <v>777</v>
      </c>
      <c r="E203" s="570">
        <v>48.6</v>
      </c>
      <c r="F203" s="604">
        <v>179418.2</v>
      </c>
    </row>
    <row r="204" spans="1:6" ht="15.75" thickBot="1">
      <c r="A204" s="902"/>
      <c r="B204" s="578" t="s">
        <v>98</v>
      </c>
      <c r="C204" s="570">
        <v>9</v>
      </c>
      <c r="D204" s="570">
        <v>283</v>
      </c>
      <c r="E204" s="570">
        <v>31.4</v>
      </c>
      <c r="F204" s="604">
        <v>63533.08</v>
      </c>
    </row>
    <row r="205" spans="1:6" ht="15.75" thickBot="1">
      <c r="A205" s="902"/>
      <c r="B205" s="578" t="s">
        <v>99</v>
      </c>
      <c r="C205" s="570">
        <v>9</v>
      </c>
      <c r="D205" s="570">
        <v>190</v>
      </c>
      <c r="E205" s="570">
        <v>21.1</v>
      </c>
      <c r="F205" s="604">
        <v>43638.34</v>
      </c>
    </row>
    <row r="206" spans="1:6" ht="15.75" thickBot="1">
      <c r="A206" s="902"/>
      <c r="B206" s="578" t="s">
        <v>100</v>
      </c>
      <c r="C206" s="570">
        <v>11</v>
      </c>
      <c r="D206" s="570">
        <v>411</v>
      </c>
      <c r="E206" s="570">
        <v>37.4</v>
      </c>
      <c r="F206" s="604">
        <v>86590.45</v>
      </c>
    </row>
    <row r="207" spans="1:6" ht="30.75" thickBot="1">
      <c r="A207" s="902"/>
      <c r="B207" s="578" t="s">
        <v>101</v>
      </c>
      <c r="C207" s="570">
        <v>1</v>
      </c>
      <c r="D207" s="570">
        <v>35</v>
      </c>
      <c r="E207" s="570">
        <v>35</v>
      </c>
      <c r="F207" s="604">
        <v>8255.52</v>
      </c>
    </row>
    <row r="208" spans="1:6" ht="15.75" thickBot="1">
      <c r="A208" s="902"/>
      <c r="B208" s="578" t="s">
        <v>102</v>
      </c>
      <c r="C208" s="570">
        <v>20</v>
      </c>
      <c r="D208" s="570">
        <v>836</v>
      </c>
      <c r="E208" s="570">
        <v>41.8</v>
      </c>
      <c r="F208" s="604">
        <v>185870.13</v>
      </c>
    </row>
    <row r="209" spans="1:6" ht="15.75" thickBot="1">
      <c r="A209" s="902"/>
      <c r="B209" s="578" t="s">
        <v>103</v>
      </c>
      <c r="C209" s="570">
        <v>12</v>
      </c>
      <c r="D209" s="570">
        <v>525</v>
      </c>
      <c r="E209" s="570">
        <v>43.8</v>
      </c>
      <c r="F209" s="604">
        <v>113796.95</v>
      </c>
    </row>
    <row r="210" spans="1:6" ht="15.75" thickBot="1">
      <c r="A210" s="902"/>
      <c r="B210" s="578" t="s">
        <v>104</v>
      </c>
      <c r="C210" s="570">
        <v>25</v>
      </c>
      <c r="D210" s="570">
        <v>772</v>
      </c>
      <c r="E210" s="570">
        <v>30.9</v>
      </c>
      <c r="F210" s="604">
        <v>177708.89</v>
      </c>
    </row>
    <row r="211" spans="1:6" ht="15.75" thickBot="1">
      <c r="A211" s="902"/>
      <c r="B211" s="578" t="s">
        <v>105</v>
      </c>
      <c r="C211" s="570">
        <v>10</v>
      </c>
      <c r="D211" s="570">
        <v>266</v>
      </c>
      <c r="E211" s="570">
        <v>26.6</v>
      </c>
      <c r="F211" s="604">
        <v>61562.559999999998</v>
      </c>
    </row>
    <row r="212" spans="1:6" ht="15.75" thickBot="1">
      <c r="A212" s="902"/>
      <c r="B212" s="578" t="s">
        <v>106</v>
      </c>
      <c r="C212" s="570">
        <v>6</v>
      </c>
      <c r="D212" s="570">
        <v>116</v>
      </c>
      <c r="E212" s="570">
        <v>19.3</v>
      </c>
      <c r="F212" s="604">
        <v>27536.83</v>
      </c>
    </row>
    <row r="213" spans="1:6" ht="15.75" thickBot="1">
      <c r="A213" s="902"/>
      <c r="B213" s="578" t="s">
        <v>107</v>
      </c>
      <c r="C213" s="570">
        <v>3</v>
      </c>
      <c r="D213" s="570">
        <v>85</v>
      </c>
      <c r="E213" s="570">
        <v>28.3</v>
      </c>
      <c r="F213" s="604">
        <v>18408.900000000001</v>
      </c>
    </row>
    <row r="214" spans="1:6" ht="15.75" thickBot="1">
      <c r="A214" s="902"/>
      <c r="B214" s="578" t="s">
        <v>24</v>
      </c>
      <c r="C214" s="570">
        <v>6</v>
      </c>
      <c r="D214" s="570">
        <v>155</v>
      </c>
      <c r="E214" s="570">
        <v>25.8</v>
      </c>
      <c r="F214" s="604">
        <v>33714.019999999997</v>
      </c>
    </row>
    <row r="215" spans="1:6" ht="15.75" thickBot="1">
      <c r="A215" s="902"/>
      <c r="B215" s="578" t="s">
        <v>25</v>
      </c>
      <c r="C215" s="570">
        <v>19</v>
      </c>
      <c r="D215" s="570">
        <v>544</v>
      </c>
      <c r="E215" s="570">
        <v>28.6</v>
      </c>
      <c r="F215" s="604">
        <v>126908.26</v>
      </c>
    </row>
    <row r="216" spans="1:6" ht="15.75" thickBot="1">
      <c r="A216" s="902"/>
      <c r="B216" s="578" t="s">
        <v>26</v>
      </c>
      <c r="C216" s="570">
        <v>22</v>
      </c>
      <c r="D216" s="570">
        <v>933</v>
      </c>
      <c r="E216" s="570">
        <v>42.4</v>
      </c>
      <c r="F216" s="604">
        <v>203916.6</v>
      </c>
    </row>
    <row r="217" spans="1:6" ht="15.75" thickBot="1">
      <c r="A217" s="903"/>
      <c r="B217" s="578" t="s">
        <v>27</v>
      </c>
      <c r="C217" s="570">
        <v>8</v>
      </c>
      <c r="D217" s="570">
        <v>403</v>
      </c>
      <c r="E217" s="570">
        <v>50.4</v>
      </c>
      <c r="F217" s="604">
        <v>90326.33</v>
      </c>
    </row>
    <row r="219" spans="1:6" ht="15.75" thickBot="1">
      <c r="A219" s="603" t="s">
        <v>1719</v>
      </c>
    </row>
    <row r="220" spans="1:6" ht="30.75" thickBot="1">
      <c r="A220" s="587" t="s">
        <v>1188</v>
      </c>
      <c r="B220" s="588" t="s">
        <v>1179</v>
      </c>
      <c r="C220" s="588" t="s">
        <v>1180</v>
      </c>
      <c r="D220" s="588" t="s">
        <v>1181</v>
      </c>
      <c r="E220" s="588" t="s">
        <v>1203</v>
      </c>
    </row>
    <row r="221" spans="1:6" ht="45.75" thickBot="1">
      <c r="A221" s="598" t="s">
        <v>1296</v>
      </c>
      <c r="B221" s="570">
        <v>4</v>
      </c>
      <c r="C221" s="570">
        <v>333</v>
      </c>
      <c r="D221" s="570">
        <v>83.25</v>
      </c>
      <c r="E221" s="604">
        <v>43939.22</v>
      </c>
    </row>
    <row r="223" spans="1:6" ht="15.75" thickBot="1">
      <c r="A223" s="603" t="s">
        <v>1720</v>
      </c>
    </row>
    <row r="224" spans="1:6" ht="30.75" thickBot="1">
      <c r="A224" s="587" t="s">
        <v>1201</v>
      </c>
      <c r="B224" s="588" t="s">
        <v>1179</v>
      </c>
      <c r="C224" s="588" t="s">
        <v>1180</v>
      </c>
      <c r="D224" s="588" t="s">
        <v>1181</v>
      </c>
      <c r="E224" s="588" t="s">
        <v>1203</v>
      </c>
    </row>
    <row r="225" spans="1:8" ht="15.75" thickBot="1">
      <c r="A225" s="856" t="s">
        <v>95</v>
      </c>
      <c r="B225" s="570">
        <v>1</v>
      </c>
      <c r="C225" s="570">
        <v>181</v>
      </c>
      <c r="D225" s="570">
        <v>181</v>
      </c>
      <c r="E225" s="604">
        <v>23999.21</v>
      </c>
    </row>
    <row r="226" spans="1:8" ht="15.75" thickBot="1">
      <c r="A226" s="856" t="s">
        <v>96</v>
      </c>
      <c r="B226" s="570">
        <v>1</v>
      </c>
      <c r="C226" s="570">
        <v>59</v>
      </c>
      <c r="D226" s="570">
        <v>59</v>
      </c>
      <c r="E226" s="604">
        <v>7723.1</v>
      </c>
    </row>
    <row r="227" spans="1:8" ht="15.75" thickBot="1">
      <c r="A227" s="856" t="s">
        <v>100</v>
      </c>
      <c r="B227" s="570">
        <v>1</v>
      </c>
      <c r="C227" s="570">
        <v>79</v>
      </c>
      <c r="D227" s="570">
        <v>79</v>
      </c>
      <c r="E227" s="604">
        <v>10347.65</v>
      </c>
    </row>
    <row r="228" spans="1:8" ht="15.75" thickBot="1">
      <c r="A228" s="856" t="s">
        <v>26</v>
      </c>
      <c r="B228" s="570">
        <v>1</v>
      </c>
      <c r="C228" s="570">
        <v>14</v>
      </c>
      <c r="D228" s="570">
        <v>14</v>
      </c>
      <c r="E228" s="604">
        <v>1869.25</v>
      </c>
    </row>
    <row r="232" spans="1:8" ht="16.5">
      <c r="A232" s="232" t="s">
        <v>455</v>
      </c>
      <c r="B232" s="233"/>
      <c r="C232" s="233"/>
      <c r="D232" s="233"/>
      <c r="E232" s="233"/>
      <c r="F232" s="233"/>
      <c r="G232" s="233"/>
      <c r="H232" s="233"/>
    </row>
    <row r="233" spans="1:8">
      <c r="A233" s="234"/>
      <c r="B233" s="233"/>
      <c r="C233" s="233"/>
      <c r="D233" s="233"/>
      <c r="E233" s="233"/>
      <c r="F233" s="233"/>
      <c r="G233" s="233"/>
      <c r="H233" s="233"/>
    </row>
    <row r="234" spans="1:8">
      <c r="A234" s="233" t="s">
        <v>456</v>
      </c>
      <c r="B234" s="233"/>
      <c r="C234" s="233"/>
      <c r="D234" s="233"/>
      <c r="E234" s="233"/>
      <c r="F234" s="233"/>
      <c r="G234" s="233"/>
      <c r="H234" s="233"/>
    </row>
    <row r="235" spans="1:8">
      <c r="A235" s="233" t="s">
        <v>457</v>
      </c>
      <c r="B235" s="233"/>
      <c r="C235" s="233"/>
      <c r="D235" s="233"/>
      <c r="E235" s="233"/>
      <c r="F235" s="233"/>
      <c r="G235" s="233"/>
      <c r="H235" s="233"/>
    </row>
    <row r="236" spans="1:8">
      <c r="A236" s="234"/>
      <c r="B236" s="233"/>
      <c r="C236" s="233"/>
      <c r="D236" s="233"/>
      <c r="E236" s="233"/>
      <c r="F236" s="233"/>
      <c r="G236" s="233"/>
      <c r="H236" s="233"/>
    </row>
    <row r="237" spans="1:8">
      <c r="A237" s="235" t="s">
        <v>458</v>
      </c>
      <c r="B237" s="233"/>
      <c r="C237" s="233"/>
      <c r="D237" s="233"/>
      <c r="E237" s="233"/>
      <c r="F237" s="233"/>
      <c r="G237" s="233"/>
      <c r="H237" s="233"/>
    </row>
    <row r="238" spans="1:8" ht="15.75" thickBot="1">
      <c r="A238" s="233"/>
      <c r="B238" s="233"/>
      <c r="C238" s="236"/>
      <c r="D238" s="236"/>
      <c r="E238" s="236"/>
      <c r="F238" s="236"/>
      <c r="G238" s="236"/>
      <c r="H238" s="236"/>
    </row>
    <row r="239" spans="1:8" ht="15.75" thickBot="1">
      <c r="A239" s="913" t="s">
        <v>439</v>
      </c>
      <c r="B239" s="913" t="s">
        <v>1</v>
      </c>
      <c r="C239" s="910" t="s">
        <v>459</v>
      </c>
      <c r="D239" s="911"/>
      <c r="E239" s="911"/>
      <c r="F239" s="911"/>
      <c r="G239" s="911"/>
      <c r="H239" s="912"/>
    </row>
    <row r="240" spans="1:8" ht="15.75" thickBot="1">
      <c r="A240" s="917"/>
      <c r="B240" s="917"/>
      <c r="C240" s="913" t="s">
        <v>460</v>
      </c>
      <c r="D240" s="910" t="s">
        <v>461</v>
      </c>
      <c r="E240" s="911"/>
      <c r="F240" s="912"/>
      <c r="G240" s="910" t="s">
        <v>462</v>
      </c>
      <c r="H240" s="912"/>
    </row>
    <row r="241" spans="1:8" ht="15.75" thickBot="1">
      <c r="A241" s="914"/>
      <c r="B241" s="914"/>
      <c r="C241" s="914"/>
      <c r="D241" s="859" t="s">
        <v>463</v>
      </c>
      <c r="E241" s="238" t="s">
        <v>464</v>
      </c>
      <c r="F241" s="238" t="s">
        <v>465</v>
      </c>
      <c r="G241" s="859" t="s">
        <v>466</v>
      </c>
      <c r="H241" s="859" t="s">
        <v>467</v>
      </c>
    </row>
    <row r="242" spans="1:8" ht="15.75" thickBot="1">
      <c r="A242" s="852">
        <v>1</v>
      </c>
      <c r="B242" s="859">
        <v>2</v>
      </c>
      <c r="C242" s="240">
        <v>3</v>
      </c>
      <c r="D242" s="240">
        <v>4</v>
      </c>
      <c r="E242" s="240">
        <v>5</v>
      </c>
      <c r="F242" s="240">
        <v>6</v>
      </c>
      <c r="G242" s="240">
        <v>7</v>
      </c>
      <c r="H242" s="240">
        <v>8</v>
      </c>
    </row>
    <row r="243" spans="1:8" ht="15.75" thickBot="1">
      <c r="A243" s="852">
        <v>1</v>
      </c>
      <c r="B243" s="241" t="s">
        <v>3</v>
      </c>
      <c r="C243" s="240">
        <v>9</v>
      </c>
      <c r="D243" s="240">
        <v>0</v>
      </c>
      <c r="E243" s="240">
        <v>1</v>
      </c>
      <c r="F243" s="240">
        <v>8</v>
      </c>
      <c r="G243" s="240">
        <v>4</v>
      </c>
      <c r="H243" s="240">
        <v>5</v>
      </c>
    </row>
    <row r="244" spans="1:8" ht="15.75" thickBot="1">
      <c r="A244" s="852">
        <v>2</v>
      </c>
      <c r="B244" s="241" t="s">
        <v>88</v>
      </c>
      <c r="C244" s="240">
        <v>19</v>
      </c>
      <c r="D244" s="240">
        <v>0</v>
      </c>
      <c r="E244" s="240">
        <v>1</v>
      </c>
      <c r="F244" s="240">
        <v>18</v>
      </c>
      <c r="G244" s="240">
        <v>9</v>
      </c>
      <c r="H244" s="240">
        <v>10</v>
      </c>
    </row>
    <row r="245" spans="1:8" ht="15.75" thickBot="1">
      <c r="A245" s="852">
        <v>3</v>
      </c>
      <c r="B245" s="241" t="s">
        <v>89</v>
      </c>
      <c r="C245" s="240">
        <v>49</v>
      </c>
      <c r="D245" s="240">
        <v>0</v>
      </c>
      <c r="E245" s="240">
        <v>11</v>
      </c>
      <c r="F245" s="240">
        <v>38</v>
      </c>
      <c r="G245" s="240">
        <v>19</v>
      </c>
      <c r="H245" s="240">
        <v>30</v>
      </c>
    </row>
    <row r="246" spans="1:8" ht="15.75" thickBot="1">
      <c r="A246" s="852">
        <v>4</v>
      </c>
      <c r="B246" s="241" t="s">
        <v>90</v>
      </c>
      <c r="C246" s="240">
        <v>44</v>
      </c>
      <c r="D246" s="240">
        <v>2</v>
      </c>
      <c r="E246" s="240">
        <v>8</v>
      </c>
      <c r="F246" s="240">
        <v>34</v>
      </c>
      <c r="G246" s="240">
        <v>18</v>
      </c>
      <c r="H246" s="240">
        <v>26</v>
      </c>
    </row>
    <row r="247" spans="1:8" ht="15.75" thickBot="1">
      <c r="A247" s="852">
        <v>5</v>
      </c>
      <c r="B247" s="241" t="s">
        <v>91</v>
      </c>
      <c r="C247" s="240">
        <v>58</v>
      </c>
      <c r="D247" s="240">
        <v>1</v>
      </c>
      <c r="E247" s="240">
        <v>12</v>
      </c>
      <c r="F247" s="240">
        <v>45</v>
      </c>
      <c r="G247" s="240">
        <v>17</v>
      </c>
      <c r="H247" s="240">
        <v>41</v>
      </c>
    </row>
    <row r="248" spans="1:8" ht="15.75" thickBot="1">
      <c r="A248" s="852">
        <v>6</v>
      </c>
      <c r="B248" s="241" t="s">
        <v>92</v>
      </c>
      <c r="C248" s="240">
        <v>46</v>
      </c>
      <c r="D248" s="240">
        <v>5</v>
      </c>
      <c r="E248" s="240">
        <v>8</v>
      </c>
      <c r="F248" s="240">
        <v>33</v>
      </c>
      <c r="G248" s="240">
        <v>17</v>
      </c>
      <c r="H248" s="240">
        <v>29</v>
      </c>
    </row>
    <row r="249" spans="1:8" ht="15.75" thickBot="1">
      <c r="A249" s="852">
        <v>7</v>
      </c>
      <c r="B249" s="241" t="s">
        <v>24</v>
      </c>
      <c r="C249" s="240">
        <v>2</v>
      </c>
      <c r="D249" s="240">
        <v>1</v>
      </c>
      <c r="E249" s="240">
        <v>0</v>
      </c>
      <c r="F249" s="240">
        <v>1</v>
      </c>
      <c r="G249" s="240">
        <v>1</v>
      </c>
      <c r="H249" s="240">
        <v>1</v>
      </c>
    </row>
    <row r="250" spans="1:8" ht="15.75" thickBot="1">
      <c r="A250" s="852">
        <v>8</v>
      </c>
      <c r="B250" s="241" t="s">
        <v>93</v>
      </c>
      <c r="C250" s="240">
        <v>19</v>
      </c>
      <c r="D250" s="240">
        <v>2</v>
      </c>
      <c r="E250" s="240">
        <v>4</v>
      </c>
      <c r="F250" s="240">
        <v>13</v>
      </c>
      <c r="G250" s="240">
        <v>6</v>
      </c>
      <c r="H250" s="240">
        <v>13</v>
      </c>
    </row>
    <row r="251" spans="1:8" ht="15.75" thickBot="1">
      <c r="A251" s="852">
        <v>9</v>
      </c>
      <c r="B251" s="241" t="s">
        <v>107</v>
      </c>
      <c r="C251" s="240">
        <v>4</v>
      </c>
      <c r="D251" s="240">
        <v>0</v>
      </c>
      <c r="E251" s="240">
        <v>0</v>
      </c>
      <c r="F251" s="240">
        <v>4</v>
      </c>
      <c r="G251" s="240">
        <v>1</v>
      </c>
      <c r="H251" s="240">
        <v>3</v>
      </c>
    </row>
    <row r="252" spans="1:8" ht="15.75" thickBot="1">
      <c r="A252" s="852">
        <v>10</v>
      </c>
      <c r="B252" s="241" t="s">
        <v>94</v>
      </c>
      <c r="C252" s="240">
        <v>26</v>
      </c>
      <c r="D252" s="240">
        <v>1</v>
      </c>
      <c r="E252" s="240">
        <v>5</v>
      </c>
      <c r="F252" s="240">
        <v>20</v>
      </c>
      <c r="G252" s="240">
        <v>7</v>
      </c>
      <c r="H252" s="240">
        <v>19</v>
      </c>
    </row>
    <row r="253" spans="1:8" ht="15.75" thickBot="1">
      <c r="A253" s="852">
        <v>11</v>
      </c>
      <c r="B253" s="241" t="s">
        <v>95</v>
      </c>
      <c r="C253" s="240">
        <v>20</v>
      </c>
      <c r="D253" s="240">
        <v>1</v>
      </c>
      <c r="E253" s="240">
        <v>3</v>
      </c>
      <c r="F253" s="240">
        <v>16</v>
      </c>
      <c r="G253" s="240">
        <v>4</v>
      </c>
      <c r="H253" s="240">
        <v>16</v>
      </c>
    </row>
    <row r="254" spans="1:8" ht="15.75" thickBot="1">
      <c r="A254" s="852">
        <v>12</v>
      </c>
      <c r="B254" s="241" t="s">
        <v>96</v>
      </c>
      <c r="C254" s="240">
        <v>22</v>
      </c>
      <c r="D254" s="240">
        <v>0</v>
      </c>
      <c r="E254" s="240">
        <v>1</v>
      </c>
      <c r="F254" s="240">
        <v>21</v>
      </c>
      <c r="G254" s="240">
        <v>8</v>
      </c>
      <c r="H254" s="240">
        <v>14</v>
      </c>
    </row>
    <row r="255" spans="1:8" ht="15.75" thickBot="1">
      <c r="A255" s="852">
        <v>13</v>
      </c>
      <c r="B255" s="241" t="s">
        <v>97</v>
      </c>
      <c r="C255" s="240">
        <v>37</v>
      </c>
      <c r="D255" s="240">
        <v>2</v>
      </c>
      <c r="E255" s="240">
        <v>2</v>
      </c>
      <c r="F255" s="240">
        <v>33</v>
      </c>
      <c r="G255" s="240">
        <v>12</v>
      </c>
      <c r="H255" s="240">
        <v>25</v>
      </c>
    </row>
    <row r="256" spans="1:8" ht="15.75" thickBot="1">
      <c r="A256" s="852">
        <v>14</v>
      </c>
      <c r="B256" s="241" t="s">
        <v>98</v>
      </c>
      <c r="C256" s="240">
        <v>15</v>
      </c>
      <c r="D256" s="240">
        <v>0</v>
      </c>
      <c r="E256" s="240">
        <v>3</v>
      </c>
      <c r="F256" s="240">
        <v>12</v>
      </c>
      <c r="G256" s="240">
        <v>5</v>
      </c>
      <c r="H256" s="240">
        <v>10</v>
      </c>
    </row>
    <row r="257" spans="1:8" ht="15.75" thickBot="1">
      <c r="A257" s="852">
        <v>15</v>
      </c>
      <c r="B257" s="241" t="s">
        <v>99</v>
      </c>
      <c r="C257" s="240">
        <v>51</v>
      </c>
      <c r="D257" s="240">
        <v>0</v>
      </c>
      <c r="E257" s="240">
        <v>6</v>
      </c>
      <c r="F257" s="240">
        <v>45</v>
      </c>
      <c r="G257" s="240">
        <v>20</v>
      </c>
      <c r="H257" s="240">
        <v>31</v>
      </c>
    </row>
    <row r="258" spans="1:8" ht="15.75" thickBot="1">
      <c r="A258" s="852">
        <v>16</v>
      </c>
      <c r="B258" s="241" t="s">
        <v>25</v>
      </c>
      <c r="C258" s="240">
        <v>28</v>
      </c>
      <c r="D258" s="240">
        <v>0</v>
      </c>
      <c r="E258" s="240">
        <v>5</v>
      </c>
      <c r="F258" s="240">
        <v>23</v>
      </c>
      <c r="G258" s="240">
        <v>9</v>
      </c>
      <c r="H258" s="240">
        <v>19</v>
      </c>
    </row>
    <row r="259" spans="1:8" ht="15.75" thickBot="1">
      <c r="A259" s="852">
        <v>17</v>
      </c>
      <c r="B259" s="241" t="s">
        <v>100</v>
      </c>
      <c r="C259" s="240">
        <v>29</v>
      </c>
      <c r="D259" s="240">
        <v>2</v>
      </c>
      <c r="E259" s="240">
        <v>5</v>
      </c>
      <c r="F259" s="240">
        <v>22</v>
      </c>
      <c r="G259" s="240">
        <v>12</v>
      </c>
      <c r="H259" s="240">
        <v>17</v>
      </c>
    </row>
    <row r="260" spans="1:8" ht="15.75" thickBot="1">
      <c r="A260" s="852">
        <v>18</v>
      </c>
      <c r="B260" s="241" t="s">
        <v>101</v>
      </c>
      <c r="C260" s="240">
        <v>16</v>
      </c>
      <c r="D260" s="240">
        <v>1</v>
      </c>
      <c r="E260" s="240">
        <v>4</v>
      </c>
      <c r="F260" s="240">
        <v>11</v>
      </c>
      <c r="G260" s="240">
        <v>5</v>
      </c>
      <c r="H260" s="240">
        <v>11</v>
      </c>
    </row>
    <row r="261" spans="1:8" ht="15.75" thickBot="1">
      <c r="A261" s="852">
        <v>19</v>
      </c>
      <c r="B261" s="241" t="s">
        <v>102</v>
      </c>
      <c r="C261" s="240">
        <v>15</v>
      </c>
      <c r="D261" s="240">
        <v>0</v>
      </c>
      <c r="E261" s="240">
        <v>5</v>
      </c>
      <c r="F261" s="240">
        <v>10</v>
      </c>
      <c r="G261" s="240">
        <v>3</v>
      </c>
      <c r="H261" s="240">
        <v>12</v>
      </c>
    </row>
    <row r="262" spans="1:8" ht="15.75" thickBot="1">
      <c r="A262" s="852">
        <v>20</v>
      </c>
      <c r="B262" s="241" t="s">
        <v>26</v>
      </c>
      <c r="C262" s="240">
        <v>16</v>
      </c>
      <c r="D262" s="240">
        <v>0</v>
      </c>
      <c r="E262" s="240">
        <v>3</v>
      </c>
      <c r="F262" s="240">
        <v>13</v>
      </c>
      <c r="G262" s="240">
        <v>9</v>
      </c>
      <c r="H262" s="240">
        <v>7</v>
      </c>
    </row>
    <row r="263" spans="1:8" ht="15.75" thickBot="1">
      <c r="A263" s="852">
        <v>21</v>
      </c>
      <c r="B263" s="241" t="s">
        <v>103</v>
      </c>
      <c r="C263" s="240">
        <v>29</v>
      </c>
      <c r="D263" s="240">
        <v>0</v>
      </c>
      <c r="E263" s="240">
        <v>7</v>
      </c>
      <c r="F263" s="240">
        <v>22</v>
      </c>
      <c r="G263" s="240">
        <v>8</v>
      </c>
      <c r="H263" s="240">
        <v>21</v>
      </c>
    </row>
    <row r="264" spans="1:8" ht="15.75" thickBot="1">
      <c r="A264" s="852">
        <v>22</v>
      </c>
      <c r="B264" s="241" t="s">
        <v>104</v>
      </c>
      <c r="C264" s="240">
        <v>41</v>
      </c>
      <c r="D264" s="240">
        <v>12</v>
      </c>
      <c r="E264" s="240">
        <v>7</v>
      </c>
      <c r="F264" s="240">
        <v>22</v>
      </c>
      <c r="G264" s="240">
        <v>21</v>
      </c>
      <c r="H264" s="240">
        <v>20</v>
      </c>
    </row>
    <row r="265" spans="1:8" ht="15.75" thickBot="1">
      <c r="A265" s="852">
        <v>23</v>
      </c>
      <c r="B265" s="241" t="s">
        <v>105</v>
      </c>
      <c r="C265" s="240">
        <v>34</v>
      </c>
      <c r="D265" s="240">
        <v>1</v>
      </c>
      <c r="E265" s="240">
        <v>6</v>
      </c>
      <c r="F265" s="240">
        <v>27</v>
      </c>
      <c r="G265" s="240">
        <v>18</v>
      </c>
      <c r="H265" s="240">
        <v>16</v>
      </c>
    </row>
    <row r="266" spans="1:8" ht="15.75" thickBot="1">
      <c r="A266" s="852">
        <v>24</v>
      </c>
      <c r="B266" s="241" t="s">
        <v>27</v>
      </c>
      <c r="C266" s="240">
        <v>5</v>
      </c>
      <c r="D266" s="240">
        <v>1</v>
      </c>
      <c r="E266" s="240">
        <v>0</v>
      </c>
      <c r="F266" s="240">
        <v>4</v>
      </c>
      <c r="G266" s="240">
        <v>2</v>
      </c>
      <c r="H266" s="240">
        <v>3</v>
      </c>
    </row>
    <row r="267" spans="1:8" ht="15.75" thickBot="1">
      <c r="A267" s="852">
        <v>25</v>
      </c>
      <c r="B267" s="241" t="s">
        <v>106</v>
      </c>
      <c r="C267" s="240">
        <v>8</v>
      </c>
      <c r="D267" s="240">
        <v>0</v>
      </c>
      <c r="E267" s="240">
        <v>1</v>
      </c>
      <c r="F267" s="240">
        <v>7</v>
      </c>
      <c r="G267" s="240">
        <v>2</v>
      </c>
      <c r="H267" s="240">
        <v>6</v>
      </c>
    </row>
    <row r="268" spans="1:8" ht="15.75" thickBot="1">
      <c r="A268" s="918" t="s">
        <v>2</v>
      </c>
      <c r="B268" s="919"/>
      <c r="C268" s="240">
        <v>642</v>
      </c>
      <c r="D268" s="240">
        <v>32</v>
      </c>
      <c r="E268" s="240">
        <v>108</v>
      </c>
      <c r="F268" s="240">
        <v>502</v>
      </c>
      <c r="G268" s="240">
        <v>237</v>
      </c>
      <c r="H268" s="240">
        <v>405</v>
      </c>
    </row>
    <row r="271" spans="1:8" ht="16.5">
      <c r="A271" s="232" t="s">
        <v>455</v>
      </c>
      <c r="B271" s="234"/>
      <c r="C271" s="234"/>
      <c r="D271" s="234"/>
      <c r="E271" s="234"/>
      <c r="F271" s="234"/>
      <c r="G271" s="234"/>
      <c r="H271" s="234"/>
    </row>
    <row r="272" spans="1:8">
      <c r="A272" s="234"/>
      <c r="B272" s="234"/>
      <c r="C272" s="234"/>
      <c r="D272" s="234"/>
      <c r="E272" s="234"/>
      <c r="F272" s="234"/>
      <c r="G272" s="234"/>
      <c r="H272" s="234"/>
    </row>
    <row r="273" spans="1:8">
      <c r="A273" s="233" t="s">
        <v>456</v>
      </c>
      <c r="B273" s="234"/>
      <c r="C273" s="234"/>
      <c r="D273" s="234"/>
      <c r="E273" s="234"/>
      <c r="F273" s="234"/>
      <c r="G273" s="234"/>
      <c r="H273" s="234"/>
    </row>
    <row r="274" spans="1:8">
      <c r="A274" s="233" t="s">
        <v>457</v>
      </c>
      <c r="B274" s="234"/>
      <c r="C274" s="234"/>
      <c r="D274" s="234"/>
      <c r="E274" s="234"/>
      <c r="F274" s="234"/>
      <c r="G274" s="234"/>
      <c r="H274" s="234"/>
    </row>
    <row r="275" spans="1:8">
      <c r="A275" s="234"/>
      <c r="B275" s="234"/>
      <c r="C275" s="234"/>
      <c r="D275" s="234"/>
      <c r="E275" s="234"/>
      <c r="F275" s="234"/>
      <c r="G275" s="234"/>
      <c r="H275" s="234"/>
    </row>
    <row r="276" spans="1:8">
      <c r="A276" s="235" t="s">
        <v>458</v>
      </c>
      <c r="B276" s="234"/>
      <c r="C276" s="234"/>
      <c r="D276" s="234"/>
      <c r="E276" s="234"/>
      <c r="F276" s="234"/>
      <c r="G276" s="234"/>
      <c r="H276" s="234"/>
    </row>
    <row r="277" spans="1:8">
      <c r="A277" s="234"/>
      <c r="B277" s="234"/>
      <c r="C277" s="234"/>
      <c r="D277" s="234"/>
      <c r="E277" s="234"/>
      <c r="F277" s="234"/>
      <c r="G277" s="234"/>
      <c r="H277" s="234"/>
    </row>
    <row r="278" spans="1:8">
      <c r="A278" s="920" t="s">
        <v>439</v>
      </c>
      <c r="B278" s="920" t="s">
        <v>1</v>
      </c>
      <c r="C278" s="920" t="s">
        <v>468</v>
      </c>
      <c r="D278" s="920"/>
      <c r="E278" s="920"/>
      <c r="F278" s="920"/>
      <c r="G278" s="920"/>
      <c r="H278" s="920"/>
    </row>
    <row r="279" spans="1:8">
      <c r="A279" s="920"/>
      <c r="B279" s="920"/>
      <c r="C279" s="920" t="s">
        <v>460</v>
      </c>
      <c r="D279" s="920" t="s">
        <v>461</v>
      </c>
      <c r="E279" s="920"/>
      <c r="F279" s="920"/>
      <c r="G279" s="920" t="s">
        <v>462</v>
      </c>
      <c r="H279" s="920"/>
    </row>
    <row r="280" spans="1:8">
      <c r="A280" s="920"/>
      <c r="B280" s="920"/>
      <c r="C280" s="920"/>
      <c r="D280" s="850" t="s">
        <v>463</v>
      </c>
      <c r="E280" s="850" t="s">
        <v>469</v>
      </c>
      <c r="F280" s="850" t="s">
        <v>470</v>
      </c>
      <c r="G280" s="850" t="s">
        <v>466</v>
      </c>
      <c r="H280" s="850" t="s">
        <v>467</v>
      </c>
    </row>
    <row r="281" spans="1:8">
      <c r="A281" s="850" t="s">
        <v>31</v>
      </c>
      <c r="B281" s="850" t="s">
        <v>32</v>
      </c>
      <c r="C281" s="850">
        <v>3</v>
      </c>
      <c r="D281" s="850" t="s">
        <v>34</v>
      </c>
      <c r="E281" s="850" t="s">
        <v>36</v>
      </c>
      <c r="F281" s="850" t="s">
        <v>37</v>
      </c>
      <c r="G281" s="850" t="s">
        <v>38</v>
      </c>
      <c r="H281" s="850" t="s">
        <v>39</v>
      </c>
    </row>
    <row r="282" spans="1:8" ht="15.75" thickBot="1">
      <c r="A282" s="850" t="s">
        <v>31</v>
      </c>
      <c r="B282" s="241" t="s">
        <v>3</v>
      </c>
      <c r="C282" s="851" t="s">
        <v>39</v>
      </c>
      <c r="D282" s="851" t="s">
        <v>30</v>
      </c>
      <c r="E282" s="851" t="s">
        <v>32</v>
      </c>
      <c r="F282" s="851" t="s">
        <v>37</v>
      </c>
      <c r="G282" s="851" t="s">
        <v>31</v>
      </c>
      <c r="H282" s="851" t="s">
        <v>38</v>
      </c>
    </row>
    <row r="283" spans="1:8" ht="15.75" thickBot="1">
      <c r="A283" s="850" t="s">
        <v>32</v>
      </c>
      <c r="B283" s="241" t="s">
        <v>88</v>
      </c>
      <c r="C283" s="851" t="s">
        <v>440</v>
      </c>
      <c r="D283" s="851" t="s">
        <v>30</v>
      </c>
      <c r="E283" s="851" t="s">
        <v>30</v>
      </c>
      <c r="F283" s="851" t="s">
        <v>440</v>
      </c>
      <c r="G283" s="851" t="s">
        <v>42</v>
      </c>
      <c r="H283" s="851" t="s">
        <v>40</v>
      </c>
    </row>
    <row r="284" spans="1:8" ht="15.75" thickBot="1">
      <c r="A284" s="850" t="s">
        <v>33</v>
      </c>
      <c r="B284" s="241" t="s">
        <v>89</v>
      </c>
      <c r="C284" s="851" t="s">
        <v>42</v>
      </c>
      <c r="D284" s="851" t="s">
        <v>30</v>
      </c>
      <c r="E284" s="851" t="s">
        <v>32</v>
      </c>
      <c r="F284" s="851" t="s">
        <v>39</v>
      </c>
      <c r="G284" s="851" t="s">
        <v>30</v>
      </c>
      <c r="H284" s="851" t="s">
        <v>42</v>
      </c>
    </row>
    <row r="285" spans="1:8" ht="15.75" thickBot="1">
      <c r="A285" s="850" t="s">
        <v>34</v>
      </c>
      <c r="B285" s="241" t="s">
        <v>90</v>
      </c>
      <c r="C285" s="851" t="s">
        <v>471</v>
      </c>
      <c r="D285" s="851" t="s">
        <v>30</v>
      </c>
      <c r="E285" s="851" t="s">
        <v>38</v>
      </c>
      <c r="F285" s="851" t="s">
        <v>472</v>
      </c>
      <c r="G285" s="851" t="s">
        <v>43</v>
      </c>
      <c r="H285" s="851" t="s">
        <v>440</v>
      </c>
    </row>
    <row r="286" spans="1:8" ht="15.75" thickBot="1">
      <c r="A286" s="850" t="s">
        <v>36</v>
      </c>
      <c r="B286" s="241" t="s">
        <v>91</v>
      </c>
      <c r="C286" s="851" t="s">
        <v>473</v>
      </c>
      <c r="D286" s="851" t="s">
        <v>30</v>
      </c>
      <c r="E286" s="851" t="s">
        <v>40</v>
      </c>
      <c r="F286" s="851" t="s">
        <v>474</v>
      </c>
      <c r="G286" s="851" t="s">
        <v>43</v>
      </c>
      <c r="H286" s="851" t="s">
        <v>475</v>
      </c>
    </row>
    <row r="287" spans="1:8" ht="15.75" thickBot="1">
      <c r="A287" s="850" t="s">
        <v>37</v>
      </c>
      <c r="B287" s="241" t="s">
        <v>92</v>
      </c>
      <c r="C287" s="851" t="s">
        <v>42</v>
      </c>
      <c r="D287" s="851" t="s">
        <v>30</v>
      </c>
      <c r="E287" s="851" t="s">
        <v>32</v>
      </c>
      <c r="F287" s="851" t="s">
        <v>39</v>
      </c>
      <c r="G287" s="851" t="s">
        <v>32</v>
      </c>
      <c r="H287" s="851" t="s">
        <v>39</v>
      </c>
    </row>
    <row r="288" spans="1:8" ht="15.75" thickBot="1">
      <c r="A288" s="850" t="s">
        <v>38</v>
      </c>
      <c r="B288" s="241" t="s">
        <v>24</v>
      </c>
      <c r="C288" s="851" t="s">
        <v>476</v>
      </c>
      <c r="D288" s="851" t="s">
        <v>30</v>
      </c>
      <c r="E288" s="851" t="s">
        <v>30</v>
      </c>
      <c r="F288" s="851" t="s">
        <v>476</v>
      </c>
      <c r="G288" s="851" t="s">
        <v>42</v>
      </c>
      <c r="H288" s="851" t="s">
        <v>43</v>
      </c>
    </row>
    <row r="289" spans="1:8" ht="15.75" thickBot="1">
      <c r="A289" s="850" t="s">
        <v>39</v>
      </c>
      <c r="B289" s="241" t="s">
        <v>93</v>
      </c>
      <c r="C289" s="851" t="s">
        <v>477</v>
      </c>
      <c r="D289" s="851" t="s">
        <v>37</v>
      </c>
      <c r="E289" s="851" t="s">
        <v>45</v>
      </c>
      <c r="F289" s="851" t="s">
        <v>478</v>
      </c>
      <c r="G289" s="851" t="s">
        <v>446</v>
      </c>
      <c r="H289" s="851" t="s">
        <v>473</v>
      </c>
    </row>
    <row r="290" spans="1:8" ht="15.75" thickBot="1">
      <c r="A290" s="850" t="s">
        <v>40</v>
      </c>
      <c r="B290" s="241" t="s">
        <v>107</v>
      </c>
      <c r="C290" s="851" t="s">
        <v>37</v>
      </c>
      <c r="D290" s="851" t="s">
        <v>31</v>
      </c>
      <c r="E290" s="851" t="s">
        <v>33</v>
      </c>
      <c r="F290" s="851" t="s">
        <v>32</v>
      </c>
      <c r="G290" s="851" t="s">
        <v>32</v>
      </c>
      <c r="H290" s="851" t="s">
        <v>34</v>
      </c>
    </row>
    <row r="291" spans="1:8" ht="15.75" thickBot="1">
      <c r="A291" s="850" t="s">
        <v>42</v>
      </c>
      <c r="B291" s="241" t="s">
        <v>94</v>
      </c>
      <c r="C291" s="851" t="s">
        <v>38</v>
      </c>
      <c r="D291" s="851" t="s">
        <v>30</v>
      </c>
      <c r="E291" s="851" t="s">
        <v>30</v>
      </c>
      <c r="F291" s="851" t="s">
        <v>38</v>
      </c>
      <c r="G291" s="851" t="s">
        <v>31</v>
      </c>
      <c r="H291" s="851" t="s">
        <v>37</v>
      </c>
    </row>
    <row r="292" spans="1:8" ht="15.75" thickBot="1">
      <c r="A292" s="850" t="s">
        <v>43</v>
      </c>
      <c r="B292" s="241" t="s">
        <v>95</v>
      </c>
      <c r="C292" s="851" t="s">
        <v>34</v>
      </c>
      <c r="D292" s="851" t="s">
        <v>30</v>
      </c>
      <c r="E292" s="851" t="s">
        <v>30</v>
      </c>
      <c r="F292" s="851" t="s">
        <v>34</v>
      </c>
      <c r="G292" s="851" t="s">
        <v>32</v>
      </c>
      <c r="H292" s="851" t="s">
        <v>32</v>
      </c>
    </row>
    <row r="293" spans="1:8" ht="15.75" thickBot="1">
      <c r="A293" s="850" t="s">
        <v>44</v>
      </c>
      <c r="B293" s="241" t="s">
        <v>96</v>
      </c>
      <c r="C293" s="851" t="s">
        <v>45</v>
      </c>
      <c r="D293" s="851" t="s">
        <v>30</v>
      </c>
      <c r="E293" s="851" t="s">
        <v>33</v>
      </c>
      <c r="F293" s="851" t="s">
        <v>42</v>
      </c>
      <c r="G293" s="851" t="s">
        <v>34</v>
      </c>
      <c r="H293" s="851" t="s">
        <v>40</v>
      </c>
    </row>
    <row r="294" spans="1:8" ht="15.75" thickBot="1">
      <c r="A294" s="850" t="s">
        <v>45</v>
      </c>
      <c r="B294" s="241" t="s">
        <v>97</v>
      </c>
      <c r="C294" s="851" t="s">
        <v>479</v>
      </c>
      <c r="D294" s="851" t="s">
        <v>30</v>
      </c>
      <c r="E294" s="851" t="s">
        <v>36</v>
      </c>
      <c r="F294" s="851" t="s">
        <v>473</v>
      </c>
      <c r="G294" s="851" t="s">
        <v>444</v>
      </c>
      <c r="H294" s="851" t="s">
        <v>480</v>
      </c>
    </row>
    <row r="295" spans="1:8" ht="15.75" thickBot="1">
      <c r="A295" s="850" t="s">
        <v>481</v>
      </c>
      <c r="B295" s="241" t="s">
        <v>98</v>
      </c>
      <c r="C295" s="851" t="s">
        <v>38</v>
      </c>
      <c r="D295" s="851" t="s">
        <v>30</v>
      </c>
      <c r="E295" s="851" t="s">
        <v>30</v>
      </c>
      <c r="F295" s="851" t="s">
        <v>38</v>
      </c>
      <c r="G295" s="851" t="s">
        <v>33</v>
      </c>
      <c r="H295" s="851" t="s">
        <v>34</v>
      </c>
    </row>
    <row r="296" spans="1:8" ht="15.75" thickBot="1">
      <c r="A296" s="850" t="s">
        <v>444</v>
      </c>
      <c r="B296" s="241" t="s">
        <v>99</v>
      </c>
      <c r="C296" s="851" t="s">
        <v>482</v>
      </c>
      <c r="D296" s="851" t="s">
        <v>30</v>
      </c>
      <c r="E296" s="851" t="s">
        <v>38</v>
      </c>
      <c r="F296" s="851" t="s">
        <v>483</v>
      </c>
      <c r="G296" s="851" t="s">
        <v>443</v>
      </c>
      <c r="H296" s="851" t="s">
        <v>474</v>
      </c>
    </row>
    <row r="297" spans="1:8" ht="15.75" thickBot="1">
      <c r="A297" s="850" t="s">
        <v>484</v>
      </c>
      <c r="B297" s="241" t="s">
        <v>25</v>
      </c>
      <c r="C297" s="851" t="s">
        <v>474</v>
      </c>
      <c r="D297" s="851" t="s">
        <v>30</v>
      </c>
      <c r="E297" s="851" t="s">
        <v>32</v>
      </c>
      <c r="F297" s="851" t="s">
        <v>475</v>
      </c>
      <c r="G297" s="851" t="s">
        <v>40</v>
      </c>
      <c r="H297" s="851" t="s">
        <v>440</v>
      </c>
    </row>
    <row r="298" spans="1:8" ht="15.75" thickBot="1">
      <c r="A298" s="850" t="s">
        <v>485</v>
      </c>
      <c r="B298" s="241" t="s">
        <v>100</v>
      </c>
      <c r="C298" s="851" t="s">
        <v>474</v>
      </c>
      <c r="D298" s="851" t="s">
        <v>34</v>
      </c>
      <c r="E298" s="851" t="s">
        <v>38</v>
      </c>
      <c r="F298" s="851" t="s">
        <v>485</v>
      </c>
      <c r="G298" s="851" t="s">
        <v>34</v>
      </c>
      <c r="H298" s="851" t="s">
        <v>447</v>
      </c>
    </row>
    <row r="299" spans="1:8" ht="15.75" thickBot="1">
      <c r="A299" s="850" t="s">
        <v>443</v>
      </c>
      <c r="B299" s="241" t="s">
        <v>101</v>
      </c>
      <c r="C299" s="851" t="s">
        <v>38</v>
      </c>
      <c r="D299" s="851" t="s">
        <v>30</v>
      </c>
      <c r="E299" s="851" t="s">
        <v>30</v>
      </c>
      <c r="F299" s="851" t="s">
        <v>38</v>
      </c>
      <c r="G299" s="851" t="s">
        <v>32</v>
      </c>
      <c r="H299" s="851" t="s">
        <v>36</v>
      </c>
    </row>
    <row r="300" spans="1:8" ht="15.75" thickBot="1">
      <c r="A300" s="850" t="s">
        <v>440</v>
      </c>
      <c r="B300" s="241" t="s">
        <v>102</v>
      </c>
      <c r="C300" s="851" t="s">
        <v>446</v>
      </c>
      <c r="D300" s="851" t="s">
        <v>30</v>
      </c>
      <c r="E300" s="851" t="s">
        <v>31</v>
      </c>
      <c r="F300" s="851" t="s">
        <v>476</v>
      </c>
      <c r="G300" s="851" t="s">
        <v>37</v>
      </c>
      <c r="H300" s="851" t="s">
        <v>484</v>
      </c>
    </row>
    <row r="301" spans="1:8" ht="15.75" thickBot="1">
      <c r="A301" s="850" t="s">
        <v>486</v>
      </c>
      <c r="B301" s="241" t="s">
        <v>26</v>
      </c>
      <c r="C301" s="851" t="s">
        <v>486</v>
      </c>
      <c r="D301" s="851" t="s">
        <v>30</v>
      </c>
      <c r="E301" s="851" t="s">
        <v>36</v>
      </c>
      <c r="F301" s="851" t="s">
        <v>444</v>
      </c>
      <c r="G301" s="851" t="s">
        <v>37</v>
      </c>
      <c r="H301" s="851" t="s">
        <v>481</v>
      </c>
    </row>
    <row r="302" spans="1:8" ht="15.75" thickBot="1">
      <c r="A302" s="850" t="s">
        <v>476</v>
      </c>
      <c r="B302" s="241" t="s">
        <v>103</v>
      </c>
      <c r="C302" s="851" t="s">
        <v>483</v>
      </c>
      <c r="D302" s="851" t="s">
        <v>33</v>
      </c>
      <c r="E302" s="851" t="s">
        <v>39</v>
      </c>
      <c r="F302" s="851" t="s">
        <v>474</v>
      </c>
      <c r="G302" s="851" t="s">
        <v>42</v>
      </c>
      <c r="H302" s="851" t="s">
        <v>487</v>
      </c>
    </row>
    <row r="303" spans="1:8" ht="15.75" thickBot="1">
      <c r="A303" s="850" t="s">
        <v>446</v>
      </c>
      <c r="B303" s="241" t="s">
        <v>104</v>
      </c>
      <c r="C303" s="851" t="s">
        <v>38</v>
      </c>
      <c r="D303" s="851" t="s">
        <v>30</v>
      </c>
      <c r="E303" s="851" t="s">
        <v>32</v>
      </c>
      <c r="F303" s="851" t="s">
        <v>36</v>
      </c>
      <c r="G303" s="851" t="s">
        <v>33</v>
      </c>
      <c r="H303" s="851" t="s">
        <v>34</v>
      </c>
    </row>
    <row r="304" spans="1:8" ht="15.75" thickBot="1">
      <c r="A304" s="850" t="s">
        <v>472</v>
      </c>
      <c r="B304" s="241" t="s">
        <v>105</v>
      </c>
      <c r="C304" s="851" t="s">
        <v>485</v>
      </c>
      <c r="D304" s="851" t="s">
        <v>30</v>
      </c>
      <c r="E304" s="851" t="s">
        <v>30</v>
      </c>
      <c r="F304" s="851" t="s">
        <v>485</v>
      </c>
      <c r="G304" s="851" t="s">
        <v>36</v>
      </c>
      <c r="H304" s="851" t="s">
        <v>44</v>
      </c>
    </row>
    <row r="305" spans="1:8" ht="15.75" thickBot="1">
      <c r="A305" s="850" t="s">
        <v>447</v>
      </c>
      <c r="B305" s="241" t="s">
        <v>27</v>
      </c>
      <c r="C305" s="851" t="s">
        <v>45</v>
      </c>
      <c r="D305" s="851" t="s">
        <v>30</v>
      </c>
      <c r="E305" s="851" t="s">
        <v>32</v>
      </c>
      <c r="F305" s="851" t="s">
        <v>43</v>
      </c>
      <c r="G305" s="851" t="s">
        <v>30</v>
      </c>
      <c r="H305" s="851" t="s">
        <v>45</v>
      </c>
    </row>
    <row r="306" spans="1:8" ht="15.75" thickBot="1">
      <c r="A306" s="850" t="s">
        <v>488</v>
      </c>
      <c r="B306" s="241" t="s">
        <v>106</v>
      </c>
      <c r="C306" s="851" t="s">
        <v>34</v>
      </c>
      <c r="D306" s="851" t="s">
        <v>30</v>
      </c>
      <c r="E306" s="851" t="s">
        <v>30</v>
      </c>
      <c r="F306" s="851" t="s">
        <v>34</v>
      </c>
      <c r="G306" s="851" t="s">
        <v>31</v>
      </c>
      <c r="H306" s="851" t="s">
        <v>33</v>
      </c>
    </row>
    <row r="307" spans="1:8">
      <c r="A307" s="922" t="s">
        <v>2</v>
      </c>
      <c r="B307" s="922"/>
      <c r="C307" s="851" t="s">
        <v>489</v>
      </c>
      <c r="D307" s="851" t="s">
        <v>481</v>
      </c>
      <c r="E307" s="851" t="s">
        <v>490</v>
      </c>
      <c r="F307" s="851" t="s">
        <v>491</v>
      </c>
      <c r="G307" s="851" t="s">
        <v>492</v>
      </c>
      <c r="H307" s="851" t="s">
        <v>493</v>
      </c>
    </row>
    <row r="310" spans="1:8" ht="16.5">
      <c r="A310" s="232" t="s">
        <v>455</v>
      </c>
      <c r="B310" s="234"/>
      <c r="C310" s="234"/>
      <c r="D310" s="234"/>
      <c r="E310" s="234"/>
      <c r="F310" s="234"/>
      <c r="G310" s="234"/>
      <c r="H310" s="234"/>
    </row>
    <row r="311" spans="1:8">
      <c r="A311" s="234"/>
      <c r="B311" s="234"/>
      <c r="C311" s="234"/>
      <c r="D311" s="234"/>
      <c r="E311" s="234"/>
      <c r="F311" s="234"/>
      <c r="G311" s="234"/>
      <c r="H311" s="234"/>
    </row>
    <row r="312" spans="1:8">
      <c r="A312" s="233" t="s">
        <v>456</v>
      </c>
      <c r="B312" s="234"/>
      <c r="C312" s="234"/>
      <c r="D312" s="234"/>
      <c r="E312" s="234"/>
      <c r="F312" s="234"/>
      <c r="G312" s="234"/>
      <c r="H312" s="234"/>
    </row>
    <row r="313" spans="1:8">
      <c r="A313" s="233" t="s">
        <v>457</v>
      </c>
      <c r="B313" s="234"/>
      <c r="C313" s="234"/>
      <c r="D313" s="234"/>
      <c r="E313" s="234"/>
      <c r="F313" s="234"/>
      <c r="G313" s="234"/>
      <c r="H313" s="234"/>
    </row>
    <row r="314" spans="1:8">
      <c r="A314" s="234"/>
      <c r="B314" s="234"/>
      <c r="C314" s="234"/>
      <c r="D314" s="234"/>
      <c r="E314" s="234"/>
      <c r="F314" s="234"/>
      <c r="G314" s="234"/>
      <c r="H314" s="234"/>
    </row>
    <row r="315" spans="1:8">
      <c r="A315" s="235" t="s">
        <v>458</v>
      </c>
      <c r="B315" s="234"/>
      <c r="C315" s="234"/>
      <c r="D315" s="234"/>
      <c r="E315" s="234"/>
      <c r="F315" s="234"/>
      <c r="G315" s="234"/>
      <c r="H315" s="234"/>
    </row>
    <row r="316" spans="1:8">
      <c r="A316" s="234"/>
      <c r="B316" s="234"/>
      <c r="C316" s="234"/>
      <c r="D316" s="234"/>
      <c r="E316" s="234"/>
      <c r="F316" s="234"/>
      <c r="G316" s="234"/>
      <c r="H316" s="234"/>
    </row>
    <row r="317" spans="1:8">
      <c r="A317" s="921" t="s">
        <v>439</v>
      </c>
      <c r="B317" s="921" t="s">
        <v>1</v>
      </c>
      <c r="C317" s="921" t="s">
        <v>494</v>
      </c>
      <c r="D317" s="921"/>
      <c r="E317" s="921"/>
      <c r="F317" s="921"/>
      <c r="G317" s="921"/>
      <c r="H317" s="921"/>
    </row>
    <row r="318" spans="1:8">
      <c r="A318" s="921"/>
      <c r="B318" s="921"/>
      <c r="C318" s="921" t="s">
        <v>460</v>
      </c>
      <c r="D318" s="921" t="s">
        <v>461</v>
      </c>
      <c r="E318" s="921"/>
      <c r="F318" s="921"/>
      <c r="G318" s="921" t="s">
        <v>462</v>
      </c>
      <c r="H318" s="921"/>
    </row>
    <row r="319" spans="1:8">
      <c r="A319" s="921"/>
      <c r="B319" s="921"/>
      <c r="C319" s="921"/>
      <c r="D319" s="851" t="s">
        <v>463</v>
      </c>
      <c r="E319" s="851" t="s">
        <v>469</v>
      </c>
      <c r="F319" s="851" t="s">
        <v>470</v>
      </c>
      <c r="G319" s="851" t="s">
        <v>466</v>
      </c>
      <c r="H319" s="851" t="s">
        <v>467</v>
      </c>
    </row>
    <row r="320" spans="1:8">
      <c r="A320" s="851" t="s">
        <v>31</v>
      </c>
      <c r="B320" s="851" t="s">
        <v>32</v>
      </c>
      <c r="C320" s="851" t="s">
        <v>33</v>
      </c>
      <c r="D320" s="851" t="s">
        <v>34</v>
      </c>
      <c r="E320" s="851" t="s">
        <v>36</v>
      </c>
      <c r="F320" s="851" t="s">
        <v>37</v>
      </c>
      <c r="G320" s="851" t="s">
        <v>38</v>
      </c>
      <c r="H320" s="851" t="s">
        <v>39</v>
      </c>
    </row>
    <row r="321" spans="1:8" ht="15.75" thickBot="1">
      <c r="A321" s="851" t="s">
        <v>31</v>
      </c>
      <c r="B321" s="240" t="s">
        <v>3</v>
      </c>
      <c r="C321" s="851" t="s">
        <v>485</v>
      </c>
      <c r="D321" s="851" t="s">
        <v>36</v>
      </c>
      <c r="E321" s="851" t="s">
        <v>38</v>
      </c>
      <c r="F321" s="851" t="s">
        <v>36</v>
      </c>
      <c r="G321" s="851" t="s">
        <v>33</v>
      </c>
      <c r="H321" s="851" t="s">
        <v>481</v>
      </c>
    </row>
    <row r="322" spans="1:8" ht="15.75" thickBot="1">
      <c r="A322" s="851" t="s">
        <v>32</v>
      </c>
      <c r="B322" s="240" t="s">
        <v>88</v>
      </c>
      <c r="C322" s="851" t="s">
        <v>495</v>
      </c>
      <c r="D322" s="851" t="s">
        <v>34</v>
      </c>
      <c r="E322" s="851" t="s">
        <v>443</v>
      </c>
      <c r="F322" s="851" t="s">
        <v>475</v>
      </c>
      <c r="G322" s="851" t="s">
        <v>38</v>
      </c>
      <c r="H322" s="851" t="s">
        <v>496</v>
      </c>
    </row>
    <row r="323" spans="1:8" ht="15.75" thickBot="1">
      <c r="A323" s="851" t="s">
        <v>33</v>
      </c>
      <c r="B323" s="240" t="s">
        <v>89</v>
      </c>
      <c r="C323" s="851" t="s">
        <v>497</v>
      </c>
      <c r="D323" s="851" t="s">
        <v>472</v>
      </c>
      <c r="E323" s="851" t="s">
        <v>498</v>
      </c>
      <c r="F323" s="851" t="s">
        <v>499</v>
      </c>
      <c r="G323" s="851" t="s">
        <v>476</v>
      </c>
      <c r="H323" s="851" t="s">
        <v>500</v>
      </c>
    </row>
    <row r="324" spans="1:8" ht="15.75" thickBot="1">
      <c r="A324" s="851" t="s">
        <v>34</v>
      </c>
      <c r="B324" s="240" t="s">
        <v>90</v>
      </c>
      <c r="C324" s="851" t="s">
        <v>501</v>
      </c>
      <c r="D324" s="851" t="s">
        <v>478</v>
      </c>
      <c r="E324" s="851" t="s">
        <v>498</v>
      </c>
      <c r="F324" s="851" t="s">
        <v>502</v>
      </c>
      <c r="G324" s="851" t="s">
        <v>503</v>
      </c>
      <c r="H324" s="851" t="s">
        <v>504</v>
      </c>
    </row>
    <row r="325" spans="1:8" ht="15.75" thickBot="1">
      <c r="A325" s="851" t="s">
        <v>36</v>
      </c>
      <c r="B325" s="240" t="s">
        <v>91</v>
      </c>
      <c r="C325" s="851" t="s">
        <v>505</v>
      </c>
      <c r="D325" s="851" t="s">
        <v>44</v>
      </c>
      <c r="E325" s="851" t="s">
        <v>488</v>
      </c>
      <c r="F325" s="851" t="s">
        <v>506</v>
      </c>
      <c r="G325" s="851" t="s">
        <v>45</v>
      </c>
      <c r="H325" s="851" t="s">
        <v>507</v>
      </c>
    </row>
    <row r="326" spans="1:8" ht="15.75" thickBot="1">
      <c r="A326" s="851" t="s">
        <v>37</v>
      </c>
      <c r="B326" s="240" t="s">
        <v>92</v>
      </c>
      <c r="C326" s="851" t="s">
        <v>475</v>
      </c>
      <c r="D326" s="851" t="s">
        <v>34</v>
      </c>
      <c r="E326" s="851" t="s">
        <v>40</v>
      </c>
      <c r="F326" s="851" t="s">
        <v>45</v>
      </c>
      <c r="G326" s="851" t="s">
        <v>30</v>
      </c>
      <c r="H326" s="851" t="s">
        <v>475</v>
      </c>
    </row>
    <row r="327" spans="1:8" ht="15.75" thickBot="1">
      <c r="A327" s="851" t="s">
        <v>38</v>
      </c>
      <c r="B327" s="240" t="s">
        <v>24</v>
      </c>
      <c r="C327" s="851" t="s">
        <v>506</v>
      </c>
      <c r="D327" s="851" t="s">
        <v>32</v>
      </c>
      <c r="E327" s="851" t="s">
        <v>42</v>
      </c>
      <c r="F327" s="851" t="s">
        <v>475</v>
      </c>
      <c r="G327" s="851" t="s">
        <v>36</v>
      </c>
      <c r="H327" s="851" t="s">
        <v>508</v>
      </c>
    </row>
    <row r="328" spans="1:8" ht="15.75" thickBot="1">
      <c r="A328" s="851" t="s">
        <v>39</v>
      </c>
      <c r="B328" s="240" t="s">
        <v>93</v>
      </c>
      <c r="C328" s="851" t="s">
        <v>509</v>
      </c>
      <c r="D328" s="851" t="s">
        <v>39</v>
      </c>
      <c r="E328" s="851" t="s">
        <v>486</v>
      </c>
      <c r="F328" s="851" t="s">
        <v>478</v>
      </c>
      <c r="G328" s="851" t="s">
        <v>40</v>
      </c>
      <c r="H328" s="851" t="s">
        <v>477</v>
      </c>
    </row>
    <row r="329" spans="1:8" ht="15.75" thickBot="1">
      <c r="A329" s="851" t="s">
        <v>40</v>
      </c>
      <c r="B329" s="240" t="s">
        <v>107</v>
      </c>
      <c r="C329" s="851" t="s">
        <v>475</v>
      </c>
      <c r="D329" s="851" t="s">
        <v>37</v>
      </c>
      <c r="E329" s="851" t="s">
        <v>40</v>
      </c>
      <c r="F329" s="851" t="s">
        <v>43</v>
      </c>
      <c r="G329" s="851" t="s">
        <v>37</v>
      </c>
      <c r="H329" s="851" t="s">
        <v>486</v>
      </c>
    </row>
    <row r="330" spans="1:8" ht="15.75" thickBot="1">
      <c r="A330" s="851" t="s">
        <v>42</v>
      </c>
      <c r="B330" s="240" t="s">
        <v>94</v>
      </c>
      <c r="C330" s="851" t="s">
        <v>442</v>
      </c>
      <c r="D330" s="851" t="s">
        <v>38</v>
      </c>
      <c r="E330" s="851" t="s">
        <v>45</v>
      </c>
      <c r="F330" s="851" t="s">
        <v>43</v>
      </c>
      <c r="G330" s="851" t="s">
        <v>34</v>
      </c>
      <c r="H330" s="851" t="s">
        <v>480</v>
      </c>
    </row>
    <row r="331" spans="1:8" ht="15.75" thickBot="1">
      <c r="A331" s="851" t="s">
        <v>43</v>
      </c>
      <c r="B331" s="240" t="s">
        <v>95</v>
      </c>
      <c r="C331" s="851" t="s">
        <v>510</v>
      </c>
      <c r="D331" s="851" t="s">
        <v>484</v>
      </c>
      <c r="E331" s="851" t="s">
        <v>487</v>
      </c>
      <c r="F331" s="851" t="s">
        <v>511</v>
      </c>
      <c r="G331" s="851" t="s">
        <v>484</v>
      </c>
      <c r="H331" s="851" t="s">
        <v>499</v>
      </c>
    </row>
    <row r="332" spans="1:8" ht="15.75" thickBot="1">
      <c r="A332" s="851" t="s">
        <v>44</v>
      </c>
      <c r="B332" s="240" t="s">
        <v>96</v>
      </c>
      <c r="C332" s="851" t="s">
        <v>512</v>
      </c>
      <c r="D332" s="851" t="s">
        <v>444</v>
      </c>
      <c r="E332" s="851" t="s">
        <v>487</v>
      </c>
      <c r="F332" s="851" t="s">
        <v>486</v>
      </c>
      <c r="G332" s="851" t="s">
        <v>45</v>
      </c>
      <c r="H332" s="851" t="s">
        <v>513</v>
      </c>
    </row>
    <row r="333" spans="1:8" ht="15.75" thickBot="1">
      <c r="A333" s="851" t="s">
        <v>45</v>
      </c>
      <c r="B333" s="240" t="s">
        <v>97</v>
      </c>
      <c r="C333" s="851" t="s">
        <v>514</v>
      </c>
      <c r="D333" s="851" t="s">
        <v>488</v>
      </c>
      <c r="E333" s="851" t="s">
        <v>515</v>
      </c>
      <c r="F333" s="851" t="s">
        <v>516</v>
      </c>
      <c r="G333" s="851" t="s">
        <v>447</v>
      </c>
      <c r="H333" s="851" t="s">
        <v>517</v>
      </c>
    </row>
    <row r="334" spans="1:8" ht="15.75" thickBot="1">
      <c r="A334" s="851" t="s">
        <v>481</v>
      </c>
      <c r="B334" s="240" t="s">
        <v>98</v>
      </c>
      <c r="C334" s="851" t="s">
        <v>507</v>
      </c>
      <c r="D334" s="851" t="s">
        <v>45</v>
      </c>
      <c r="E334" s="851" t="s">
        <v>474</v>
      </c>
      <c r="F334" s="851" t="s">
        <v>476</v>
      </c>
      <c r="G334" s="851" t="s">
        <v>42</v>
      </c>
      <c r="H334" s="851" t="s">
        <v>518</v>
      </c>
    </row>
    <row r="335" spans="1:8" ht="15.75" thickBot="1">
      <c r="A335" s="851" t="s">
        <v>444</v>
      </c>
      <c r="B335" s="240" t="s">
        <v>99</v>
      </c>
      <c r="C335" s="851" t="s">
        <v>519</v>
      </c>
      <c r="D335" s="851" t="s">
        <v>481</v>
      </c>
      <c r="E335" s="851" t="s">
        <v>482</v>
      </c>
      <c r="F335" s="851" t="s">
        <v>512</v>
      </c>
      <c r="G335" s="851" t="s">
        <v>486</v>
      </c>
      <c r="H335" s="851" t="s">
        <v>520</v>
      </c>
    </row>
    <row r="336" spans="1:8" ht="15.75" thickBot="1">
      <c r="A336" s="851" t="s">
        <v>484</v>
      </c>
      <c r="B336" s="240" t="s">
        <v>25</v>
      </c>
      <c r="C336" s="851" t="s">
        <v>521</v>
      </c>
      <c r="D336" s="851" t="s">
        <v>486</v>
      </c>
      <c r="E336" s="851" t="s">
        <v>487</v>
      </c>
      <c r="F336" s="851" t="s">
        <v>513</v>
      </c>
      <c r="G336" s="851" t="s">
        <v>446</v>
      </c>
      <c r="H336" s="851" t="s">
        <v>522</v>
      </c>
    </row>
    <row r="337" spans="1:8" ht="15.75" thickBot="1">
      <c r="A337" s="851" t="s">
        <v>485</v>
      </c>
      <c r="B337" s="240" t="s">
        <v>100</v>
      </c>
      <c r="C337" s="851" t="s">
        <v>523</v>
      </c>
      <c r="D337" s="851" t="s">
        <v>445</v>
      </c>
      <c r="E337" s="851" t="s">
        <v>524</v>
      </c>
      <c r="F337" s="851" t="s">
        <v>525</v>
      </c>
      <c r="G337" s="851" t="s">
        <v>518</v>
      </c>
      <c r="H337" s="851" t="s">
        <v>526</v>
      </c>
    </row>
    <row r="338" spans="1:8" ht="15.75" thickBot="1">
      <c r="A338" s="851" t="s">
        <v>443</v>
      </c>
      <c r="B338" s="240" t="s">
        <v>101</v>
      </c>
      <c r="C338" s="851" t="s">
        <v>527</v>
      </c>
      <c r="D338" s="851" t="s">
        <v>484</v>
      </c>
      <c r="E338" s="851" t="s">
        <v>471</v>
      </c>
      <c r="F338" s="851" t="s">
        <v>473</v>
      </c>
      <c r="G338" s="851" t="s">
        <v>481</v>
      </c>
      <c r="H338" s="851" t="s">
        <v>528</v>
      </c>
    </row>
    <row r="339" spans="1:8" ht="15.75" thickBot="1">
      <c r="A339" s="851" t="s">
        <v>440</v>
      </c>
      <c r="B339" s="240" t="s">
        <v>102</v>
      </c>
      <c r="C339" s="851" t="s">
        <v>529</v>
      </c>
      <c r="D339" s="851" t="s">
        <v>442</v>
      </c>
      <c r="E339" s="851" t="s">
        <v>530</v>
      </c>
      <c r="F339" s="851" t="s">
        <v>531</v>
      </c>
      <c r="G339" s="851" t="s">
        <v>508</v>
      </c>
      <c r="H339" s="851" t="s">
        <v>532</v>
      </c>
    </row>
    <row r="340" spans="1:8" ht="15.75" thickBot="1">
      <c r="A340" s="851" t="s">
        <v>486</v>
      </c>
      <c r="B340" s="240" t="s">
        <v>26</v>
      </c>
      <c r="C340" s="851" t="s">
        <v>533</v>
      </c>
      <c r="D340" s="851" t="s">
        <v>473</v>
      </c>
      <c r="E340" s="851" t="s">
        <v>534</v>
      </c>
      <c r="F340" s="851" t="s">
        <v>535</v>
      </c>
      <c r="G340" s="851" t="s">
        <v>473</v>
      </c>
      <c r="H340" s="851" t="s">
        <v>536</v>
      </c>
    </row>
    <row r="341" spans="1:8" ht="15.75" thickBot="1">
      <c r="A341" s="851" t="s">
        <v>476</v>
      </c>
      <c r="B341" s="240" t="s">
        <v>103</v>
      </c>
      <c r="C341" s="851" t="s">
        <v>537</v>
      </c>
      <c r="D341" s="851" t="s">
        <v>472</v>
      </c>
      <c r="E341" s="851" t="s">
        <v>478</v>
      </c>
      <c r="F341" s="851" t="s">
        <v>479</v>
      </c>
      <c r="G341" s="851" t="s">
        <v>475</v>
      </c>
      <c r="H341" s="851" t="s">
        <v>530</v>
      </c>
    </row>
    <row r="342" spans="1:8" ht="15.75" thickBot="1">
      <c r="A342" s="851" t="s">
        <v>446</v>
      </c>
      <c r="B342" s="240" t="s">
        <v>104</v>
      </c>
      <c r="C342" s="851" t="s">
        <v>538</v>
      </c>
      <c r="D342" s="851" t="s">
        <v>539</v>
      </c>
      <c r="E342" s="851" t="s">
        <v>540</v>
      </c>
      <c r="F342" s="851" t="s">
        <v>541</v>
      </c>
      <c r="G342" s="851" t="s">
        <v>513</v>
      </c>
      <c r="H342" s="851" t="s">
        <v>542</v>
      </c>
    </row>
    <row r="343" spans="1:8" ht="15.75" thickBot="1">
      <c r="A343" s="851" t="s">
        <v>472</v>
      </c>
      <c r="B343" s="240" t="s">
        <v>105</v>
      </c>
      <c r="C343" s="851" t="s">
        <v>540</v>
      </c>
      <c r="D343" s="851" t="s">
        <v>40</v>
      </c>
      <c r="E343" s="851" t="s">
        <v>487</v>
      </c>
      <c r="F343" s="851" t="s">
        <v>445</v>
      </c>
      <c r="G343" s="851" t="s">
        <v>444</v>
      </c>
      <c r="H343" s="851" t="s">
        <v>477</v>
      </c>
    </row>
    <row r="344" spans="1:8" ht="15.75" thickBot="1">
      <c r="A344" s="851" t="s">
        <v>447</v>
      </c>
      <c r="B344" s="240" t="s">
        <v>27</v>
      </c>
      <c r="C344" s="851" t="s">
        <v>526</v>
      </c>
      <c r="D344" s="851" t="s">
        <v>43</v>
      </c>
      <c r="E344" s="851" t="s">
        <v>503</v>
      </c>
      <c r="F344" s="851" t="s">
        <v>479</v>
      </c>
      <c r="G344" s="851" t="s">
        <v>443</v>
      </c>
      <c r="H344" s="851" t="s">
        <v>543</v>
      </c>
    </row>
    <row r="345" spans="1:8" ht="15.75" thickBot="1">
      <c r="A345" s="851" t="s">
        <v>488</v>
      </c>
      <c r="B345" s="240" t="s">
        <v>106</v>
      </c>
      <c r="C345" s="851" t="s">
        <v>544</v>
      </c>
      <c r="D345" s="851" t="s">
        <v>44</v>
      </c>
      <c r="E345" s="851" t="s">
        <v>444</v>
      </c>
      <c r="F345" s="851" t="s">
        <v>486</v>
      </c>
      <c r="G345" s="851" t="s">
        <v>44</v>
      </c>
      <c r="H345" s="851" t="s">
        <v>503</v>
      </c>
    </row>
    <row r="346" spans="1:8">
      <c r="A346" s="921" t="s">
        <v>2</v>
      </c>
      <c r="B346" s="921"/>
      <c r="C346" s="851" t="s">
        <v>545</v>
      </c>
      <c r="D346" s="851" t="s">
        <v>546</v>
      </c>
      <c r="E346" s="851" t="s">
        <v>547</v>
      </c>
      <c r="F346" s="851" t="s">
        <v>548</v>
      </c>
      <c r="G346" s="851" t="s">
        <v>549</v>
      </c>
      <c r="H346" s="851" t="s">
        <v>550</v>
      </c>
    </row>
    <row r="354" spans="1:6">
      <c r="C354" s="572" t="s">
        <v>1758</v>
      </c>
    </row>
    <row r="355" spans="1:6" s="896" customFormat="1">
      <c r="C355" s="33" t="s">
        <v>1757</v>
      </c>
      <c r="D355" s="33" t="s">
        <v>1759</v>
      </c>
      <c r="E355" s="33" t="s">
        <v>1763</v>
      </c>
      <c r="F355" s="33" t="s">
        <v>1027</v>
      </c>
    </row>
    <row r="356" spans="1:6">
      <c r="C356" s="777" t="s">
        <v>1760</v>
      </c>
      <c r="D356" s="895">
        <v>642</v>
      </c>
      <c r="E356" s="777">
        <v>264561</v>
      </c>
      <c r="F356" s="780">
        <f>SUM(D356/E356*1000)</f>
        <v>2.426661526075272</v>
      </c>
    </row>
    <row r="357" spans="1:6">
      <c r="C357" s="777" t="s">
        <v>1761</v>
      </c>
      <c r="D357" s="890" t="s">
        <v>489</v>
      </c>
      <c r="E357" s="777">
        <v>264561</v>
      </c>
      <c r="F357" s="780">
        <f t="shared" ref="F357:F358" si="6">SUM(D357/E357*1000)</f>
        <v>1.9050426933675031</v>
      </c>
    </row>
    <row r="358" spans="1:6">
      <c r="C358" s="777" t="s">
        <v>1762</v>
      </c>
      <c r="D358" s="890" t="s">
        <v>545</v>
      </c>
      <c r="E358" s="777">
        <v>264561</v>
      </c>
      <c r="F358" s="780">
        <f t="shared" si="6"/>
        <v>9.1169900325444786</v>
      </c>
    </row>
    <row r="367" spans="1:6">
      <c r="A367" s="572" t="s">
        <v>1710</v>
      </c>
    </row>
    <row r="369" spans="1:18">
      <c r="A369" s="820" t="s">
        <v>1721</v>
      </c>
      <c r="B369" s="439"/>
      <c r="C369" s="439"/>
      <c r="D369" s="439"/>
      <c r="E369" s="439"/>
      <c r="F369" s="439"/>
      <c r="G369" s="43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</row>
    <row r="370" spans="1:18">
      <c r="A370" s="445"/>
      <c r="B370" s="446"/>
      <c r="C370" s="447"/>
      <c r="D370" s="447"/>
      <c r="E370" s="447"/>
      <c r="F370" s="447"/>
      <c r="G370" s="447"/>
      <c r="H370" s="447"/>
      <c r="I370" s="447"/>
      <c r="J370" s="447"/>
      <c r="K370" s="447"/>
      <c r="L370" s="447"/>
      <c r="M370" s="447"/>
      <c r="N370" s="447"/>
      <c r="O370" s="447"/>
      <c r="P370" s="447"/>
      <c r="Q370" s="447"/>
      <c r="R370" s="446"/>
    </row>
    <row r="371" spans="1:18" ht="45">
      <c r="A371" s="448" t="s">
        <v>1022</v>
      </c>
      <c r="B371" s="813" t="s">
        <v>1708</v>
      </c>
      <c r="C371" s="816" t="s">
        <v>1103</v>
      </c>
      <c r="D371" s="415" t="s">
        <v>1104</v>
      </c>
      <c r="E371" s="814" t="s">
        <v>1105</v>
      </c>
      <c r="F371" s="415" t="s">
        <v>1106</v>
      </c>
      <c r="G371" s="411"/>
      <c r="H371" s="411"/>
      <c r="I371" s="411"/>
      <c r="J371" s="411"/>
      <c r="K371" s="411"/>
      <c r="L371" s="411"/>
      <c r="M371" s="411"/>
    </row>
    <row r="372" spans="1:18">
      <c r="A372" s="438">
        <v>2007</v>
      </c>
      <c r="B372" s="815">
        <v>67942</v>
      </c>
      <c r="C372" s="747">
        <v>314</v>
      </c>
      <c r="D372" s="815">
        <v>150</v>
      </c>
      <c r="E372" s="815">
        <v>2305</v>
      </c>
      <c r="F372" s="815">
        <v>197</v>
      </c>
      <c r="G372" s="447"/>
      <c r="H372" s="447"/>
      <c r="I372" s="447"/>
      <c r="J372" s="447"/>
      <c r="K372" s="447"/>
      <c r="L372" s="447"/>
      <c r="M372" s="447"/>
    </row>
    <row r="373" spans="1:18">
      <c r="A373" s="454">
        <v>2008</v>
      </c>
      <c r="B373" s="815">
        <v>71952</v>
      </c>
      <c r="C373" s="747">
        <v>464</v>
      </c>
      <c r="D373" s="815">
        <v>219</v>
      </c>
      <c r="E373" s="815">
        <v>2903</v>
      </c>
      <c r="F373" s="815">
        <v>217</v>
      </c>
      <c r="G373" s="447"/>
      <c r="H373" s="447"/>
      <c r="I373" s="447"/>
      <c r="J373" s="447"/>
      <c r="K373" s="447"/>
      <c r="L373" s="447"/>
      <c r="M373" s="447"/>
    </row>
    <row r="374" spans="1:18">
      <c r="A374" s="438">
        <v>2009</v>
      </c>
      <c r="B374" s="815">
        <v>73117</v>
      </c>
      <c r="C374" s="747">
        <v>464</v>
      </c>
      <c r="D374" s="815">
        <v>213</v>
      </c>
      <c r="E374" s="815">
        <v>3137</v>
      </c>
      <c r="F374" s="815">
        <v>165</v>
      </c>
      <c r="G374" s="447"/>
      <c r="H374" s="447"/>
      <c r="I374" s="447"/>
      <c r="J374" s="447"/>
      <c r="K374" s="447"/>
      <c r="L374" s="447"/>
      <c r="M374" s="447"/>
    </row>
    <row r="375" spans="1:18">
      <c r="A375" s="438">
        <v>2010</v>
      </c>
      <c r="B375" s="815">
        <v>78214</v>
      </c>
      <c r="C375" s="747">
        <v>428</v>
      </c>
      <c r="D375" s="815">
        <v>570</v>
      </c>
      <c r="E375" s="815">
        <v>4993</v>
      </c>
      <c r="F375" s="815">
        <v>145</v>
      </c>
      <c r="G375" s="447"/>
      <c r="H375" s="447"/>
      <c r="I375" s="447"/>
      <c r="J375" s="447"/>
      <c r="K375" s="447"/>
      <c r="L375" s="447"/>
      <c r="M375" s="447"/>
    </row>
    <row r="376" spans="1:18">
      <c r="A376" s="438">
        <v>2011</v>
      </c>
      <c r="B376" s="815">
        <v>78871</v>
      </c>
      <c r="C376" s="747">
        <v>735</v>
      </c>
      <c r="D376" s="815">
        <v>322</v>
      </c>
      <c r="E376" s="815">
        <v>4130</v>
      </c>
      <c r="F376" s="815">
        <v>171</v>
      </c>
      <c r="G376" s="447"/>
      <c r="H376" s="447"/>
      <c r="I376" s="447"/>
      <c r="J376" s="447"/>
      <c r="K376" s="447"/>
      <c r="L376" s="447"/>
      <c r="M376" s="447"/>
    </row>
    <row r="377" spans="1:18">
      <c r="A377" s="454">
        <v>2012</v>
      </c>
      <c r="B377" s="815">
        <v>78124</v>
      </c>
      <c r="C377" s="747">
        <v>762</v>
      </c>
      <c r="D377" s="815">
        <v>452</v>
      </c>
      <c r="E377" s="815">
        <v>4428</v>
      </c>
      <c r="F377" s="815">
        <v>144</v>
      </c>
      <c r="G377" s="447"/>
      <c r="H377" s="447"/>
      <c r="I377" s="447"/>
      <c r="J377" s="447"/>
      <c r="K377" s="447"/>
      <c r="L377" s="447"/>
      <c r="M377" s="447"/>
    </row>
    <row r="378" spans="1:18">
      <c r="A378" s="454">
        <v>2013</v>
      </c>
      <c r="B378" s="815">
        <v>80156</v>
      </c>
      <c r="C378" s="747">
        <v>1086</v>
      </c>
      <c r="D378" s="815">
        <v>649</v>
      </c>
      <c r="E378" s="815">
        <v>4041</v>
      </c>
      <c r="F378" s="815">
        <v>126</v>
      </c>
      <c r="G378" s="447"/>
      <c r="H378" s="447"/>
      <c r="I378" s="447"/>
      <c r="J378" s="447"/>
      <c r="K378" s="447"/>
      <c r="L378" s="447"/>
      <c r="M378" s="447"/>
    </row>
    <row r="379" spans="1:18">
      <c r="A379" s="454">
        <v>2014</v>
      </c>
      <c r="B379" s="815">
        <v>79352</v>
      </c>
      <c r="C379" s="747">
        <v>1336</v>
      </c>
      <c r="D379" s="815">
        <v>497</v>
      </c>
      <c r="E379" s="815">
        <v>3712</v>
      </c>
      <c r="F379" s="815">
        <v>121</v>
      </c>
      <c r="G379" s="447"/>
      <c r="H379" s="447"/>
      <c r="I379" s="447"/>
      <c r="J379" s="447"/>
      <c r="K379" s="447"/>
      <c r="L379" s="447"/>
      <c r="M379" s="447"/>
    </row>
    <row r="380" spans="1:18">
      <c r="A380" s="454">
        <v>2015</v>
      </c>
      <c r="B380" s="815">
        <v>81695</v>
      </c>
      <c r="C380" s="747">
        <v>2211</v>
      </c>
      <c r="D380" s="815">
        <v>446</v>
      </c>
      <c r="E380" s="815">
        <v>2874</v>
      </c>
      <c r="F380" s="815">
        <v>118</v>
      </c>
      <c r="G380" s="447"/>
      <c r="H380" s="447"/>
      <c r="I380" s="447"/>
      <c r="J380" s="447"/>
      <c r="K380" s="447"/>
      <c r="L380" s="447"/>
      <c r="M380" s="447"/>
    </row>
    <row r="381" spans="1:18">
      <c r="A381" s="438">
        <v>2016</v>
      </c>
      <c r="B381" s="815"/>
      <c r="C381" s="815"/>
      <c r="D381" s="815"/>
      <c r="E381" s="815"/>
      <c r="F381" s="815"/>
      <c r="G381" s="447"/>
      <c r="H381" s="447"/>
      <c r="I381" s="447"/>
      <c r="J381" s="447"/>
      <c r="K381" s="447"/>
      <c r="L381" s="447"/>
      <c r="M381" s="447"/>
    </row>
    <row r="382" spans="1:18">
      <c r="A382" s="438" t="s">
        <v>1709</v>
      </c>
      <c r="B382" s="815">
        <v>81066</v>
      </c>
      <c r="C382" s="747">
        <v>2920</v>
      </c>
      <c r="D382" s="815">
        <v>197</v>
      </c>
      <c r="E382" s="815">
        <v>3083</v>
      </c>
      <c r="F382" s="815">
        <v>80</v>
      </c>
      <c r="G382" s="447"/>
      <c r="H382" s="447"/>
      <c r="I382" s="447"/>
      <c r="J382" s="447"/>
      <c r="K382" s="447"/>
      <c r="L382" s="447"/>
      <c r="M382" s="447"/>
    </row>
    <row r="384" spans="1:18">
      <c r="A384" s="572" t="s">
        <v>1728</v>
      </c>
    </row>
    <row r="386" spans="1:16384" ht="15.75" thickBot="1">
      <c r="A386" s="603" t="s">
        <v>1724</v>
      </c>
    </row>
    <row r="387" spans="1:16384" ht="30.75" thickBot="1">
      <c r="A387" s="587" t="s">
        <v>1237</v>
      </c>
      <c r="B387" s="796" t="s">
        <v>1238</v>
      </c>
      <c r="C387" s="821" t="s">
        <v>1723</v>
      </c>
      <c r="D387" s="821" t="s">
        <v>1702</v>
      </c>
      <c r="E387" s="821" t="s">
        <v>1722</v>
      </c>
      <c r="F387" s="821" t="s">
        <v>293</v>
      </c>
      <c r="G387" s="821" t="s">
        <v>1725</v>
      </c>
    </row>
    <row r="388" spans="1:16384" ht="15.75" thickBot="1">
      <c r="A388" s="594" t="s">
        <v>326</v>
      </c>
      <c r="B388" s="798">
        <v>2920</v>
      </c>
      <c r="C388" s="33">
        <v>8755</v>
      </c>
      <c r="D388" s="800">
        <f t="shared" ref="D388" si="7">SUM(B388/C388)</f>
        <v>0.33352370074243287</v>
      </c>
      <c r="E388" s="779">
        <v>414290</v>
      </c>
      <c r="F388" s="780">
        <f t="shared" ref="F388" si="8">SUM(B388/E388*1000)</f>
        <v>7.0482029496246597</v>
      </c>
      <c r="G388" s="822">
        <v>7.0499999999999998E-3</v>
      </c>
    </row>
    <row r="389" spans="1:16384">
      <c r="A389" s="794"/>
      <c r="B389" s="823"/>
      <c r="C389" s="824"/>
      <c r="D389" s="825"/>
      <c r="E389" s="784"/>
      <c r="F389" s="826"/>
      <c r="G389" s="827"/>
    </row>
    <row r="390" spans="1:16384" ht="16.5">
      <c r="A390" s="232" t="s">
        <v>455</v>
      </c>
      <c r="B390" s="823"/>
      <c r="C390" s="824"/>
      <c r="D390" s="825"/>
      <c r="E390" s="784"/>
      <c r="F390" s="826"/>
      <c r="G390" s="827"/>
    </row>
    <row r="391" spans="1:16384">
      <c r="A391" s="233" t="s">
        <v>456</v>
      </c>
      <c r="B391" s="823"/>
      <c r="C391" s="824"/>
      <c r="D391" s="825"/>
      <c r="E391" s="784"/>
      <c r="F391" s="826"/>
      <c r="G391" s="827"/>
    </row>
    <row r="392" spans="1:16384">
      <c r="A392" s="233" t="s">
        <v>457</v>
      </c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33"/>
      <c r="Z392" s="233"/>
      <c r="AA392" s="233"/>
      <c r="AB392" s="233"/>
      <c r="AC392" s="233"/>
      <c r="AD392" s="233"/>
      <c r="AE392" s="233"/>
      <c r="AF392" s="233"/>
      <c r="AG392" s="233"/>
      <c r="AH392" s="233"/>
      <c r="AI392" s="233"/>
      <c r="AJ392" s="233"/>
      <c r="AK392" s="233"/>
      <c r="AL392" s="233"/>
      <c r="AM392" s="233"/>
      <c r="AN392" s="233"/>
      <c r="AO392" s="233"/>
      <c r="AP392" s="233"/>
      <c r="AQ392" s="233"/>
      <c r="AR392" s="233"/>
      <c r="AS392" s="233"/>
      <c r="AT392" s="233"/>
      <c r="AU392" s="233"/>
      <c r="AV392" s="233"/>
      <c r="AW392" s="233"/>
      <c r="AX392" s="233"/>
      <c r="AY392" s="233"/>
      <c r="AZ392" s="233"/>
      <c r="BA392" s="233"/>
      <c r="BB392" s="233"/>
      <c r="BC392" s="233"/>
      <c r="BD392" s="233"/>
      <c r="BE392" s="233"/>
      <c r="BF392" s="233"/>
      <c r="BG392" s="233"/>
      <c r="BH392" s="233"/>
      <c r="BI392" s="233"/>
      <c r="BJ392" s="233"/>
      <c r="BK392" s="233"/>
      <c r="BL392" s="233"/>
      <c r="BM392" s="233"/>
      <c r="BN392" s="233"/>
      <c r="BO392" s="233"/>
      <c r="BP392" s="233"/>
      <c r="BQ392" s="233"/>
      <c r="BR392" s="233"/>
      <c r="BS392" s="233"/>
      <c r="BT392" s="233"/>
      <c r="BU392" s="233"/>
      <c r="BV392" s="233"/>
      <c r="BW392" s="233"/>
      <c r="BX392" s="233"/>
      <c r="BY392" s="233"/>
      <c r="BZ392" s="233"/>
      <c r="CA392" s="233"/>
      <c r="CB392" s="233"/>
      <c r="CC392" s="233"/>
      <c r="CD392" s="233"/>
      <c r="CE392" s="233"/>
      <c r="CF392" s="233"/>
      <c r="CG392" s="233"/>
      <c r="CH392" s="233"/>
      <c r="CI392" s="233"/>
      <c r="CJ392" s="233"/>
      <c r="CK392" s="233"/>
      <c r="CL392" s="233"/>
      <c r="CM392" s="233"/>
      <c r="CN392" s="233"/>
      <c r="CO392" s="233"/>
      <c r="CP392" s="233"/>
      <c r="CQ392" s="233"/>
      <c r="CR392" s="233"/>
      <c r="CS392" s="233"/>
      <c r="CT392" s="233"/>
      <c r="CU392" s="233"/>
      <c r="CV392" s="233"/>
      <c r="CW392" s="233"/>
      <c r="CX392" s="233"/>
      <c r="CY392" s="233"/>
      <c r="CZ392" s="233"/>
      <c r="DA392" s="233"/>
      <c r="DB392" s="233"/>
      <c r="DC392" s="233"/>
      <c r="DD392" s="233"/>
      <c r="DE392" s="233"/>
      <c r="DF392" s="233"/>
      <c r="DG392" s="233"/>
      <c r="DH392" s="233"/>
      <c r="DI392" s="233"/>
      <c r="DJ392" s="233"/>
      <c r="DK392" s="233"/>
      <c r="DL392" s="233"/>
      <c r="DM392" s="233"/>
      <c r="DN392" s="233"/>
      <c r="DO392" s="233"/>
      <c r="DP392" s="233"/>
      <c r="DQ392" s="233"/>
      <c r="DR392" s="233"/>
      <c r="DS392" s="233"/>
      <c r="DT392" s="233"/>
      <c r="DU392" s="233"/>
      <c r="DV392" s="233"/>
      <c r="DW392" s="233"/>
      <c r="DX392" s="233"/>
      <c r="DY392" s="233"/>
      <c r="DZ392" s="233"/>
      <c r="EA392" s="233"/>
      <c r="EB392" s="233"/>
      <c r="EC392" s="233"/>
      <c r="ED392" s="233"/>
      <c r="EE392" s="233"/>
      <c r="EF392" s="233"/>
      <c r="EG392" s="233"/>
      <c r="EH392" s="233"/>
      <c r="EI392" s="233"/>
      <c r="EJ392" s="233"/>
      <c r="EK392" s="233"/>
      <c r="EL392" s="233"/>
      <c r="EM392" s="233"/>
      <c r="EN392" s="233"/>
      <c r="EO392" s="233"/>
      <c r="EP392" s="233"/>
      <c r="EQ392" s="233"/>
      <c r="ER392" s="233"/>
      <c r="ES392" s="233"/>
      <c r="ET392" s="233"/>
      <c r="EU392" s="233"/>
      <c r="EV392" s="233"/>
      <c r="EW392" s="233"/>
      <c r="EX392" s="233"/>
      <c r="EY392" s="233"/>
      <c r="EZ392" s="233"/>
      <c r="FA392" s="233"/>
      <c r="FB392" s="233"/>
      <c r="FC392" s="233"/>
      <c r="FD392" s="233"/>
      <c r="FE392" s="233"/>
      <c r="FF392" s="233"/>
      <c r="FG392" s="233"/>
      <c r="FH392" s="233"/>
      <c r="FI392" s="233"/>
      <c r="FJ392" s="233"/>
      <c r="FK392" s="233"/>
      <c r="FL392" s="233"/>
      <c r="FM392" s="233"/>
      <c r="FN392" s="233"/>
      <c r="FO392" s="233"/>
      <c r="FP392" s="233"/>
      <c r="FQ392" s="233"/>
      <c r="FR392" s="233"/>
      <c r="FS392" s="233"/>
      <c r="FT392" s="233"/>
      <c r="FU392" s="233"/>
      <c r="FV392" s="233"/>
      <c r="FW392" s="233"/>
      <c r="FX392" s="233"/>
      <c r="FY392" s="233"/>
      <c r="FZ392" s="233"/>
      <c r="GA392" s="233"/>
      <c r="GB392" s="233"/>
      <c r="GC392" s="233"/>
      <c r="GD392" s="233"/>
      <c r="GE392" s="233"/>
      <c r="GF392" s="233"/>
      <c r="GG392" s="233"/>
      <c r="GH392" s="233"/>
      <c r="GI392" s="233"/>
      <c r="GJ392" s="233"/>
      <c r="GK392" s="233"/>
      <c r="GL392" s="233"/>
      <c r="GM392" s="233"/>
      <c r="GN392" s="233"/>
      <c r="GO392" s="233"/>
      <c r="GP392" s="233"/>
      <c r="GQ392" s="233"/>
      <c r="GR392" s="233"/>
      <c r="GS392" s="233"/>
      <c r="GT392" s="233"/>
      <c r="GU392" s="233"/>
      <c r="GV392" s="233"/>
      <c r="GW392" s="233"/>
      <c r="GX392" s="233"/>
      <c r="GY392" s="233"/>
      <c r="GZ392" s="233"/>
      <c r="HA392" s="233"/>
      <c r="HB392" s="233"/>
      <c r="HC392" s="233"/>
      <c r="HD392" s="233"/>
      <c r="HE392" s="233"/>
      <c r="HF392" s="233"/>
      <c r="HG392" s="233"/>
      <c r="HH392" s="233"/>
      <c r="HI392" s="233"/>
      <c r="HJ392" s="233"/>
      <c r="HK392" s="233"/>
      <c r="HL392" s="233"/>
      <c r="HM392" s="233"/>
      <c r="HN392" s="233"/>
      <c r="HO392" s="233"/>
      <c r="HP392" s="233"/>
      <c r="HQ392" s="233"/>
      <c r="HR392" s="233"/>
      <c r="HS392" s="233"/>
      <c r="HT392" s="233"/>
      <c r="HU392" s="233"/>
      <c r="HV392" s="233"/>
      <c r="HW392" s="233"/>
      <c r="HX392" s="233"/>
      <c r="HY392" s="233"/>
      <c r="HZ392" s="233"/>
      <c r="IA392" s="233"/>
      <c r="IB392" s="233"/>
      <c r="IC392" s="233"/>
      <c r="ID392" s="233"/>
      <c r="IE392" s="233"/>
      <c r="IF392" s="233"/>
      <c r="IG392" s="233"/>
      <c r="IH392" s="233"/>
      <c r="II392" s="233"/>
      <c r="IJ392" s="233"/>
      <c r="IK392" s="233"/>
      <c r="IL392" s="233"/>
      <c r="IM392" s="233"/>
      <c r="IN392" s="233"/>
      <c r="IO392" s="233"/>
      <c r="IP392" s="233"/>
      <c r="IQ392" s="233"/>
      <c r="IR392" s="233"/>
      <c r="IS392" s="233"/>
      <c r="IT392" s="233"/>
      <c r="IU392" s="233"/>
      <c r="IV392" s="233"/>
      <c r="IW392" s="233"/>
      <c r="IX392" s="233"/>
      <c r="IY392" s="233"/>
      <c r="IZ392" s="233"/>
      <c r="JA392" s="233"/>
      <c r="JB392" s="233"/>
      <c r="JC392" s="233"/>
      <c r="JD392" s="233"/>
      <c r="JE392" s="233"/>
      <c r="JF392" s="233"/>
      <c r="JG392" s="233"/>
      <c r="JH392" s="233"/>
      <c r="JI392" s="233"/>
      <c r="JJ392" s="233"/>
      <c r="JK392" s="233"/>
      <c r="JL392" s="233"/>
      <c r="JM392" s="233"/>
      <c r="JN392" s="233"/>
      <c r="JO392" s="233"/>
      <c r="JP392" s="233"/>
      <c r="JQ392" s="233"/>
      <c r="JR392" s="233"/>
      <c r="JS392" s="233"/>
      <c r="JT392" s="233"/>
      <c r="JU392" s="233"/>
      <c r="JV392" s="233"/>
      <c r="JW392" s="233"/>
      <c r="JX392" s="233"/>
      <c r="JY392" s="233"/>
      <c r="JZ392" s="233"/>
      <c r="KA392" s="233"/>
      <c r="KB392" s="233"/>
      <c r="KC392" s="233"/>
      <c r="KD392" s="233"/>
      <c r="KE392" s="233"/>
      <c r="KF392" s="233"/>
      <c r="KG392" s="233"/>
      <c r="KH392" s="233"/>
      <c r="KI392" s="233"/>
      <c r="KJ392" s="233"/>
      <c r="KK392" s="233"/>
      <c r="KL392" s="233"/>
      <c r="KM392" s="233"/>
      <c r="KN392" s="233"/>
      <c r="KO392" s="233"/>
      <c r="KP392" s="233"/>
      <c r="KQ392" s="233"/>
      <c r="KR392" s="233"/>
      <c r="KS392" s="233"/>
      <c r="KT392" s="233"/>
      <c r="KU392" s="233"/>
      <c r="KV392" s="233"/>
      <c r="KW392" s="233"/>
      <c r="KX392" s="233"/>
      <c r="KY392" s="233"/>
      <c r="KZ392" s="233"/>
      <c r="LA392" s="233"/>
      <c r="LB392" s="233"/>
      <c r="LC392" s="233"/>
      <c r="LD392" s="233"/>
      <c r="LE392" s="233"/>
      <c r="LF392" s="233"/>
      <c r="LG392" s="233"/>
      <c r="LH392" s="233"/>
      <c r="LI392" s="233"/>
      <c r="LJ392" s="233"/>
      <c r="LK392" s="233"/>
      <c r="LL392" s="233"/>
      <c r="LM392" s="233"/>
      <c r="LN392" s="233"/>
      <c r="LO392" s="233"/>
      <c r="LP392" s="233"/>
      <c r="LQ392" s="233"/>
      <c r="LR392" s="233"/>
      <c r="LS392" s="233"/>
      <c r="LT392" s="233"/>
      <c r="LU392" s="233"/>
      <c r="LV392" s="233"/>
      <c r="LW392" s="233"/>
      <c r="LX392" s="233"/>
      <c r="LY392" s="233"/>
      <c r="LZ392" s="233"/>
      <c r="MA392" s="233"/>
      <c r="MB392" s="233"/>
      <c r="MC392" s="233"/>
      <c r="MD392" s="233"/>
      <c r="ME392" s="233"/>
      <c r="MF392" s="233"/>
      <c r="MG392" s="233"/>
      <c r="MH392" s="233"/>
      <c r="MI392" s="233"/>
      <c r="MJ392" s="233"/>
      <c r="MK392" s="233"/>
      <c r="ML392" s="233"/>
      <c r="MM392" s="233"/>
      <c r="MN392" s="233"/>
      <c r="MO392" s="233"/>
      <c r="MP392" s="233"/>
      <c r="MQ392" s="233"/>
      <c r="MR392" s="233"/>
      <c r="MS392" s="233"/>
      <c r="MT392" s="233"/>
      <c r="MU392" s="233"/>
      <c r="MV392" s="233"/>
      <c r="MW392" s="233"/>
      <c r="MX392" s="233"/>
      <c r="MY392" s="233"/>
      <c r="MZ392" s="233"/>
      <c r="NA392" s="233"/>
      <c r="NB392" s="233"/>
      <c r="NC392" s="233"/>
      <c r="ND392" s="233"/>
      <c r="NE392" s="233"/>
      <c r="NF392" s="233"/>
      <c r="NG392" s="233"/>
      <c r="NH392" s="233"/>
      <c r="NI392" s="233"/>
      <c r="NJ392" s="233"/>
      <c r="NK392" s="233"/>
      <c r="NL392" s="233"/>
      <c r="NM392" s="233"/>
      <c r="NN392" s="233"/>
      <c r="NO392" s="233"/>
      <c r="NP392" s="233"/>
      <c r="NQ392" s="233"/>
      <c r="NR392" s="233"/>
      <c r="NS392" s="233"/>
      <c r="NT392" s="233"/>
      <c r="NU392" s="233"/>
      <c r="NV392" s="233"/>
      <c r="NW392" s="233"/>
      <c r="NX392" s="233"/>
      <c r="NY392" s="233"/>
      <c r="NZ392" s="233"/>
      <c r="OA392" s="233"/>
      <c r="OB392" s="233"/>
      <c r="OC392" s="233"/>
      <c r="OD392" s="233"/>
      <c r="OE392" s="233"/>
      <c r="OF392" s="233"/>
      <c r="OG392" s="233"/>
      <c r="OH392" s="233"/>
      <c r="OI392" s="233"/>
      <c r="OJ392" s="233"/>
      <c r="OK392" s="233"/>
      <c r="OL392" s="233"/>
      <c r="OM392" s="233"/>
      <c r="ON392" s="233"/>
      <c r="OO392" s="233"/>
      <c r="OP392" s="233"/>
      <c r="OQ392" s="233"/>
      <c r="OR392" s="233"/>
      <c r="OS392" s="233"/>
      <c r="OT392" s="233"/>
      <c r="OU392" s="233"/>
      <c r="OV392" s="233"/>
      <c r="OW392" s="233"/>
      <c r="OX392" s="233"/>
      <c r="OY392" s="233"/>
      <c r="OZ392" s="233"/>
      <c r="PA392" s="233"/>
      <c r="PB392" s="233"/>
      <c r="PC392" s="233"/>
      <c r="PD392" s="233"/>
      <c r="PE392" s="233"/>
      <c r="PF392" s="233"/>
      <c r="PG392" s="233"/>
      <c r="PH392" s="233"/>
      <c r="PI392" s="233"/>
      <c r="PJ392" s="233"/>
      <c r="PK392" s="233"/>
      <c r="PL392" s="233"/>
      <c r="PM392" s="233"/>
      <c r="PN392" s="233"/>
      <c r="PO392" s="233"/>
      <c r="PP392" s="233"/>
      <c r="PQ392" s="233"/>
      <c r="PR392" s="233"/>
      <c r="PS392" s="233"/>
      <c r="PT392" s="233"/>
      <c r="PU392" s="233"/>
      <c r="PV392" s="233"/>
      <c r="PW392" s="233"/>
      <c r="PX392" s="233"/>
      <c r="PY392" s="233"/>
      <c r="PZ392" s="233"/>
      <c r="QA392" s="233"/>
      <c r="QB392" s="233"/>
      <c r="QC392" s="233"/>
      <c r="QD392" s="233"/>
      <c r="QE392" s="233"/>
      <c r="QF392" s="233"/>
      <c r="QG392" s="233"/>
      <c r="QH392" s="233"/>
      <c r="QI392" s="233"/>
      <c r="QJ392" s="233"/>
      <c r="QK392" s="233"/>
      <c r="QL392" s="233"/>
      <c r="QM392" s="233"/>
      <c r="QN392" s="233"/>
      <c r="QO392" s="233"/>
      <c r="QP392" s="233"/>
      <c r="QQ392" s="233"/>
      <c r="QR392" s="233"/>
      <c r="QS392" s="233"/>
      <c r="QT392" s="233"/>
      <c r="QU392" s="233"/>
      <c r="QV392" s="233"/>
      <c r="QW392" s="233"/>
      <c r="QX392" s="233"/>
      <c r="QY392" s="233"/>
      <c r="QZ392" s="233"/>
      <c r="RA392" s="233"/>
      <c r="RB392" s="233"/>
      <c r="RC392" s="233"/>
      <c r="RD392" s="233"/>
      <c r="RE392" s="233"/>
      <c r="RF392" s="233"/>
      <c r="RG392" s="233"/>
      <c r="RH392" s="233"/>
      <c r="RI392" s="233"/>
      <c r="RJ392" s="233"/>
      <c r="RK392" s="233"/>
      <c r="RL392" s="233"/>
      <c r="RM392" s="233"/>
      <c r="RN392" s="233"/>
      <c r="RO392" s="233"/>
      <c r="RP392" s="233"/>
      <c r="RQ392" s="233"/>
      <c r="RR392" s="233"/>
      <c r="RS392" s="233"/>
      <c r="RT392" s="233"/>
      <c r="RU392" s="233"/>
      <c r="RV392" s="233"/>
      <c r="RW392" s="233"/>
      <c r="RX392" s="233"/>
      <c r="RY392" s="233"/>
      <c r="RZ392" s="233"/>
      <c r="SA392" s="233"/>
      <c r="SB392" s="233"/>
      <c r="SC392" s="233"/>
      <c r="SD392" s="233"/>
      <c r="SE392" s="233"/>
      <c r="SF392" s="233"/>
      <c r="SG392" s="233"/>
      <c r="SH392" s="233"/>
      <c r="SI392" s="233"/>
      <c r="SJ392" s="233"/>
      <c r="SK392" s="233"/>
      <c r="SL392" s="233"/>
      <c r="SM392" s="233"/>
      <c r="SN392" s="233"/>
      <c r="SO392" s="233"/>
      <c r="SP392" s="233"/>
      <c r="SQ392" s="233"/>
      <c r="SR392" s="233"/>
      <c r="SS392" s="233"/>
      <c r="ST392" s="233"/>
      <c r="SU392" s="233"/>
      <c r="SV392" s="233"/>
      <c r="SW392" s="233"/>
      <c r="SX392" s="233"/>
      <c r="SY392" s="233"/>
      <c r="SZ392" s="233"/>
      <c r="TA392" s="233"/>
      <c r="TB392" s="233"/>
      <c r="TC392" s="233"/>
      <c r="TD392" s="233"/>
      <c r="TE392" s="233"/>
      <c r="TF392" s="233"/>
      <c r="TG392" s="233"/>
      <c r="TH392" s="233"/>
      <c r="TI392" s="233"/>
      <c r="TJ392" s="233"/>
      <c r="TK392" s="233"/>
      <c r="TL392" s="233"/>
      <c r="TM392" s="233"/>
      <c r="TN392" s="233"/>
      <c r="TO392" s="233"/>
      <c r="TP392" s="233"/>
      <c r="TQ392" s="233"/>
      <c r="TR392" s="233"/>
      <c r="TS392" s="233"/>
      <c r="TT392" s="233"/>
      <c r="TU392" s="233"/>
      <c r="TV392" s="233"/>
      <c r="TW392" s="233"/>
      <c r="TX392" s="233"/>
      <c r="TY392" s="233"/>
      <c r="TZ392" s="233"/>
      <c r="UA392" s="233"/>
      <c r="UB392" s="233"/>
      <c r="UC392" s="233"/>
      <c r="UD392" s="233"/>
      <c r="UE392" s="233"/>
      <c r="UF392" s="233"/>
      <c r="UG392" s="233"/>
      <c r="UH392" s="233"/>
      <c r="UI392" s="233"/>
      <c r="UJ392" s="233"/>
      <c r="UK392" s="233"/>
      <c r="UL392" s="233"/>
      <c r="UM392" s="233"/>
      <c r="UN392" s="233"/>
      <c r="UO392" s="233"/>
      <c r="UP392" s="233"/>
      <c r="UQ392" s="233"/>
      <c r="UR392" s="233"/>
      <c r="US392" s="233"/>
      <c r="UT392" s="233"/>
      <c r="UU392" s="233"/>
      <c r="UV392" s="233"/>
      <c r="UW392" s="233"/>
      <c r="UX392" s="233"/>
      <c r="UY392" s="233"/>
      <c r="UZ392" s="233"/>
      <c r="VA392" s="233"/>
      <c r="VB392" s="233"/>
      <c r="VC392" s="233"/>
      <c r="VD392" s="233"/>
      <c r="VE392" s="233"/>
      <c r="VF392" s="233"/>
      <c r="VG392" s="233"/>
      <c r="VH392" s="233"/>
      <c r="VI392" s="233"/>
      <c r="VJ392" s="233"/>
      <c r="VK392" s="233"/>
      <c r="VL392" s="233"/>
      <c r="VM392" s="233"/>
      <c r="VN392" s="233"/>
      <c r="VO392" s="233"/>
      <c r="VP392" s="233"/>
      <c r="VQ392" s="233"/>
      <c r="VR392" s="233"/>
      <c r="VS392" s="233"/>
      <c r="VT392" s="233"/>
      <c r="VU392" s="233"/>
      <c r="VV392" s="233"/>
      <c r="VW392" s="233"/>
      <c r="VX392" s="233"/>
      <c r="VY392" s="233"/>
      <c r="VZ392" s="233"/>
      <c r="WA392" s="233"/>
      <c r="WB392" s="233"/>
      <c r="WC392" s="233"/>
      <c r="WD392" s="233"/>
      <c r="WE392" s="233"/>
      <c r="WF392" s="233"/>
      <c r="WG392" s="233"/>
      <c r="WH392" s="233"/>
      <c r="WI392" s="233"/>
      <c r="WJ392" s="233"/>
      <c r="WK392" s="233"/>
      <c r="WL392" s="233"/>
      <c r="WM392" s="233"/>
      <c r="WN392" s="233"/>
      <c r="WO392" s="233"/>
      <c r="WP392" s="233"/>
      <c r="WQ392" s="233"/>
      <c r="WR392" s="233"/>
      <c r="WS392" s="233"/>
      <c r="WT392" s="233"/>
      <c r="WU392" s="233"/>
      <c r="WV392" s="233"/>
      <c r="WW392" s="233"/>
      <c r="WX392" s="233"/>
      <c r="WY392" s="233"/>
      <c r="WZ392" s="233"/>
      <c r="XA392" s="233"/>
      <c r="XB392" s="233"/>
      <c r="XC392" s="233"/>
      <c r="XD392" s="233"/>
      <c r="XE392" s="233"/>
      <c r="XF392" s="233"/>
      <c r="XG392" s="233"/>
      <c r="XH392" s="233"/>
      <c r="XI392" s="233"/>
      <c r="XJ392" s="233"/>
      <c r="XK392" s="233"/>
      <c r="XL392" s="233"/>
      <c r="XM392" s="233"/>
      <c r="XN392" s="233"/>
      <c r="XO392" s="233"/>
      <c r="XP392" s="233"/>
      <c r="XQ392" s="233"/>
      <c r="XR392" s="233"/>
      <c r="XS392" s="233"/>
      <c r="XT392" s="233"/>
      <c r="XU392" s="233"/>
      <c r="XV392" s="233"/>
      <c r="XW392" s="233"/>
      <c r="XX392" s="233"/>
      <c r="XY392" s="233"/>
      <c r="XZ392" s="233"/>
      <c r="YA392" s="233"/>
      <c r="YB392" s="233"/>
      <c r="YC392" s="233"/>
      <c r="YD392" s="233"/>
      <c r="YE392" s="233"/>
      <c r="YF392" s="233"/>
      <c r="YG392" s="233"/>
      <c r="YH392" s="233"/>
      <c r="YI392" s="233"/>
      <c r="YJ392" s="233"/>
      <c r="YK392" s="233"/>
      <c r="YL392" s="233"/>
      <c r="YM392" s="233"/>
      <c r="YN392" s="233"/>
      <c r="YO392" s="233"/>
      <c r="YP392" s="233"/>
      <c r="YQ392" s="233"/>
      <c r="YR392" s="233"/>
      <c r="YS392" s="233"/>
      <c r="YT392" s="233"/>
      <c r="YU392" s="233"/>
      <c r="YV392" s="233"/>
      <c r="YW392" s="233"/>
      <c r="YX392" s="233"/>
      <c r="YY392" s="233"/>
      <c r="YZ392" s="233"/>
      <c r="ZA392" s="233"/>
      <c r="ZB392" s="233"/>
      <c r="ZC392" s="233"/>
      <c r="ZD392" s="233"/>
      <c r="ZE392" s="233"/>
      <c r="ZF392" s="233"/>
      <c r="ZG392" s="233"/>
      <c r="ZH392" s="233"/>
      <c r="ZI392" s="233"/>
      <c r="ZJ392" s="233"/>
      <c r="ZK392" s="233"/>
      <c r="ZL392" s="233"/>
      <c r="ZM392" s="233"/>
      <c r="ZN392" s="233"/>
      <c r="ZO392" s="233"/>
      <c r="ZP392" s="233"/>
      <c r="ZQ392" s="233"/>
      <c r="ZR392" s="233"/>
      <c r="ZS392" s="233"/>
      <c r="ZT392" s="233"/>
      <c r="ZU392" s="233"/>
      <c r="ZV392" s="233"/>
      <c r="ZW392" s="233"/>
      <c r="ZX392" s="233"/>
      <c r="ZY392" s="233"/>
      <c r="ZZ392" s="233"/>
      <c r="AAA392" s="233"/>
      <c r="AAB392" s="233"/>
      <c r="AAC392" s="233"/>
      <c r="AAD392" s="233"/>
      <c r="AAE392" s="233"/>
      <c r="AAF392" s="233"/>
      <c r="AAG392" s="233"/>
      <c r="AAH392" s="233"/>
      <c r="AAI392" s="233"/>
      <c r="AAJ392" s="233"/>
      <c r="AAK392" s="233"/>
      <c r="AAL392" s="233"/>
      <c r="AAM392" s="233"/>
      <c r="AAN392" s="233"/>
      <c r="AAO392" s="233"/>
      <c r="AAP392" s="233"/>
      <c r="AAQ392" s="233"/>
      <c r="AAR392" s="233"/>
      <c r="AAS392" s="233"/>
      <c r="AAT392" s="233"/>
      <c r="AAU392" s="233"/>
      <c r="AAV392" s="233"/>
      <c r="AAW392" s="233"/>
      <c r="AAX392" s="233"/>
      <c r="AAY392" s="233"/>
      <c r="AAZ392" s="233"/>
      <c r="ABA392" s="233"/>
      <c r="ABB392" s="233"/>
      <c r="ABC392" s="233"/>
      <c r="ABD392" s="233"/>
      <c r="ABE392" s="233"/>
      <c r="ABF392" s="233"/>
      <c r="ABG392" s="233"/>
      <c r="ABH392" s="233"/>
      <c r="ABI392" s="233"/>
      <c r="ABJ392" s="233"/>
      <c r="ABK392" s="233"/>
      <c r="ABL392" s="233"/>
      <c r="ABM392" s="233"/>
      <c r="ABN392" s="233"/>
      <c r="ABO392" s="233"/>
      <c r="ABP392" s="233"/>
      <c r="ABQ392" s="233"/>
      <c r="ABR392" s="233"/>
      <c r="ABS392" s="233"/>
      <c r="ABT392" s="233"/>
      <c r="ABU392" s="233"/>
      <c r="ABV392" s="233"/>
      <c r="ABW392" s="233"/>
      <c r="ABX392" s="233"/>
      <c r="ABY392" s="233"/>
      <c r="ABZ392" s="233"/>
      <c r="ACA392" s="233"/>
      <c r="ACB392" s="233"/>
      <c r="ACC392" s="233"/>
      <c r="ACD392" s="233"/>
      <c r="ACE392" s="233"/>
      <c r="ACF392" s="233"/>
      <c r="ACG392" s="233"/>
      <c r="ACH392" s="233"/>
      <c r="ACI392" s="233"/>
      <c r="ACJ392" s="233"/>
      <c r="ACK392" s="233"/>
      <c r="ACL392" s="233"/>
      <c r="ACM392" s="233"/>
      <c r="ACN392" s="233"/>
      <c r="ACO392" s="233"/>
      <c r="ACP392" s="233"/>
      <c r="ACQ392" s="233"/>
      <c r="ACR392" s="233"/>
      <c r="ACS392" s="233"/>
      <c r="ACT392" s="233"/>
      <c r="ACU392" s="233"/>
      <c r="ACV392" s="233"/>
      <c r="ACW392" s="233"/>
      <c r="ACX392" s="233"/>
      <c r="ACY392" s="233"/>
      <c r="ACZ392" s="233"/>
      <c r="ADA392" s="233"/>
      <c r="ADB392" s="233"/>
      <c r="ADC392" s="233"/>
      <c r="ADD392" s="233"/>
      <c r="ADE392" s="233"/>
      <c r="ADF392" s="233"/>
      <c r="ADG392" s="233"/>
      <c r="ADH392" s="233"/>
      <c r="ADI392" s="233"/>
      <c r="ADJ392" s="233"/>
      <c r="ADK392" s="233"/>
      <c r="ADL392" s="233"/>
      <c r="ADM392" s="233"/>
      <c r="ADN392" s="233"/>
      <c r="ADO392" s="233"/>
      <c r="ADP392" s="233"/>
      <c r="ADQ392" s="233"/>
      <c r="ADR392" s="233"/>
      <c r="ADS392" s="233"/>
      <c r="ADT392" s="233"/>
      <c r="ADU392" s="233"/>
      <c r="ADV392" s="233"/>
      <c r="ADW392" s="233"/>
      <c r="ADX392" s="233"/>
      <c r="ADY392" s="233"/>
      <c r="ADZ392" s="233"/>
      <c r="AEA392" s="233"/>
      <c r="AEB392" s="233"/>
      <c r="AEC392" s="233"/>
      <c r="AED392" s="233"/>
      <c r="AEE392" s="233"/>
      <c r="AEF392" s="233"/>
      <c r="AEG392" s="233"/>
      <c r="AEH392" s="233"/>
      <c r="AEI392" s="233"/>
      <c r="AEJ392" s="233"/>
      <c r="AEK392" s="233"/>
      <c r="AEL392" s="233"/>
      <c r="AEM392" s="233"/>
      <c r="AEN392" s="233"/>
      <c r="AEO392" s="233"/>
      <c r="AEP392" s="233"/>
      <c r="AEQ392" s="233"/>
      <c r="AER392" s="233"/>
      <c r="AES392" s="233"/>
      <c r="AET392" s="233"/>
      <c r="AEU392" s="233"/>
      <c r="AEV392" s="233"/>
      <c r="AEW392" s="233"/>
      <c r="AEX392" s="233"/>
      <c r="AEY392" s="233"/>
      <c r="AEZ392" s="233"/>
      <c r="AFA392" s="233"/>
      <c r="AFB392" s="233"/>
      <c r="AFC392" s="233"/>
      <c r="AFD392" s="233"/>
      <c r="AFE392" s="233"/>
      <c r="AFF392" s="233"/>
      <c r="AFG392" s="233"/>
      <c r="AFH392" s="233"/>
      <c r="AFI392" s="233"/>
      <c r="AFJ392" s="233"/>
      <c r="AFK392" s="233"/>
      <c r="AFL392" s="233"/>
      <c r="AFM392" s="233"/>
      <c r="AFN392" s="233"/>
      <c r="AFO392" s="233"/>
      <c r="AFP392" s="233"/>
      <c r="AFQ392" s="233"/>
      <c r="AFR392" s="233"/>
      <c r="AFS392" s="233"/>
      <c r="AFT392" s="233"/>
      <c r="AFU392" s="233"/>
      <c r="AFV392" s="233"/>
      <c r="AFW392" s="233"/>
      <c r="AFX392" s="233"/>
      <c r="AFY392" s="233"/>
      <c r="AFZ392" s="233"/>
      <c r="AGA392" s="233"/>
      <c r="AGB392" s="233"/>
      <c r="AGC392" s="233"/>
      <c r="AGD392" s="233"/>
      <c r="AGE392" s="233"/>
      <c r="AGF392" s="233"/>
      <c r="AGG392" s="233"/>
      <c r="AGH392" s="233"/>
      <c r="AGI392" s="233"/>
      <c r="AGJ392" s="233"/>
      <c r="AGK392" s="233"/>
      <c r="AGL392" s="233"/>
      <c r="AGM392" s="233"/>
      <c r="AGN392" s="233"/>
      <c r="AGO392" s="233"/>
      <c r="AGP392" s="233"/>
      <c r="AGQ392" s="233"/>
      <c r="AGR392" s="233"/>
      <c r="AGS392" s="233"/>
      <c r="AGT392" s="233"/>
      <c r="AGU392" s="233"/>
      <c r="AGV392" s="233"/>
      <c r="AGW392" s="233"/>
      <c r="AGX392" s="233"/>
      <c r="AGY392" s="233"/>
      <c r="AGZ392" s="233"/>
      <c r="AHA392" s="233"/>
      <c r="AHB392" s="233"/>
      <c r="AHC392" s="233"/>
      <c r="AHD392" s="233"/>
      <c r="AHE392" s="233"/>
      <c r="AHF392" s="233"/>
      <c r="AHG392" s="233"/>
      <c r="AHH392" s="233"/>
      <c r="AHI392" s="233"/>
      <c r="AHJ392" s="233"/>
      <c r="AHK392" s="233"/>
      <c r="AHL392" s="233"/>
      <c r="AHM392" s="233"/>
      <c r="AHN392" s="233"/>
      <c r="AHO392" s="233"/>
      <c r="AHP392" s="233"/>
      <c r="AHQ392" s="233"/>
      <c r="AHR392" s="233"/>
      <c r="AHS392" s="233"/>
      <c r="AHT392" s="233"/>
      <c r="AHU392" s="233"/>
      <c r="AHV392" s="233"/>
      <c r="AHW392" s="233"/>
      <c r="AHX392" s="233"/>
      <c r="AHY392" s="233"/>
      <c r="AHZ392" s="233"/>
      <c r="AIA392" s="233"/>
      <c r="AIB392" s="233"/>
      <c r="AIC392" s="233"/>
      <c r="AID392" s="233"/>
      <c r="AIE392" s="233"/>
      <c r="AIF392" s="233"/>
      <c r="AIG392" s="233"/>
      <c r="AIH392" s="233"/>
      <c r="AII392" s="233"/>
      <c r="AIJ392" s="233"/>
      <c r="AIK392" s="233"/>
      <c r="AIL392" s="233"/>
      <c r="AIM392" s="233"/>
      <c r="AIN392" s="233"/>
      <c r="AIO392" s="233"/>
      <c r="AIP392" s="233"/>
      <c r="AIQ392" s="233"/>
      <c r="AIR392" s="233"/>
      <c r="AIS392" s="233"/>
      <c r="AIT392" s="233"/>
      <c r="AIU392" s="233"/>
      <c r="AIV392" s="233"/>
      <c r="AIW392" s="233"/>
      <c r="AIX392" s="233"/>
      <c r="AIY392" s="233"/>
      <c r="AIZ392" s="233"/>
      <c r="AJA392" s="233"/>
      <c r="AJB392" s="233"/>
      <c r="AJC392" s="233"/>
      <c r="AJD392" s="233"/>
      <c r="AJE392" s="233"/>
      <c r="AJF392" s="233"/>
      <c r="AJG392" s="233"/>
      <c r="AJH392" s="233"/>
      <c r="AJI392" s="233"/>
      <c r="AJJ392" s="233"/>
      <c r="AJK392" s="233"/>
      <c r="AJL392" s="233"/>
      <c r="AJM392" s="233"/>
      <c r="AJN392" s="233"/>
      <c r="AJO392" s="233"/>
      <c r="AJP392" s="233"/>
      <c r="AJQ392" s="233"/>
      <c r="AJR392" s="233"/>
      <c r="AJS392" s="233"/>
      <c r="AJT392" s="233"/>
      <c r="AJU392" s="233"/>
      <c r="AJV392" s="233"/>
      <c r="AJW392" s="233"/>
      <c r="AJX392" s="233"/>
      <c r="AJY392" s="233"/>
      <c r="AJZ392" s="233"/>
      <c r="AKA392" s="233"/>
      <c r="AKB392" s="233"/>
      <c r="AKC392" s="233"/>
      <c r="AKD392" s="233"/>
      <c r="AKE392" s="233"/>
      <c r="AKF392" s="233"/>
      <c r="AKG392" s="233"/>
      <c r="AKH392" s="233"/>
      <c r="AKI392" s="233"/>
      <c r="AKJ392" s="233"/>
      <c r="AKK392" s="233"/>
      <c r="AKL392" s="233"/>
      <c r="AKM392" s="233"/>
      <c r="AKN392" s="233"/>
      <c r="AKO392" s="233"/>
      <c r="AKP392" s="233"/>
      <c r="AKQ392" s="233"/>
      <c r="AKR392" s="233"/>
      <c r="AKS392" s="233"/>
      <c r="AKT392" s="233"/>
      <c r="AKU392" s="233"/>
      <c r="AKV392" s="233"/>
      <c r="AKW392" s="233"/>
      <c r="AKX392" s="233"/>
      <c r="AKY392" s="233"/>
      <c r="AKZ392" s="233"/>
      <c r="ALA392" s="233"/>
      <c r="ALB392" s="233"/>
      <c r="ALC392" s="233"/>
      <c r="ALD392" s="233"/>
      <c r="ALE392" s="233"/>
      <c r="ALF392" s="233"/>
      <c r="ALG392" s="233"/>
      <c r="ALH392" s="233"/>
      <c r="ALI392" s="233"/>
      <c r="ALJ392" s="233"/>
      <c r="ALK392" s="233"/>
      <c r="ALL392" s="233"/>
      <c r="ALM392" s="233"/>
      <c r="ALN392" s="233"/>
      <c r="ALO392" s="233"/>
      <c r="ALP392" s="233"/>
      <c r="ALQ392" s="233"/>
      <c r="ALR392" s="233"/>
      <c r="ALS392" s="233"/>
      <c r="ALT392" s="233"/>
      <c r="ALU392" s="233"/>
      <c r="ALV392" s="233"/>
      <c r="ALW392" s="233"/>
      <c r="ALX392" s="233"/>
      <c r="ALY392" s="233"/>
      <c r="ALZ392" s="233"/>
      <c r="AMA392" s="233"/>
      <c r="AMB392" s="233"/>
      <c r="AMC392" s="233"/>
      <c r="AMD392" s="233"/>
      <c r="AME392" s="233"/>
      <c r="AMF392" s="233"/>
      <c r="AMG392" s="233"/>
      <c r="AMH392" s="233"/>
      <c r="AMI392" s="233"/>
      <c r="AMJ392" s="233"/>
      <c r="AMK392" s="233"/>
      <c r="AML392" s="233"/>
      <c r="AMM392" s="233"/>
      <c r="AMN392" s="233"/>
      <c r="AMO392" s="233"/>
      <c r="AMP392" s="233"/>
      <c r="AMQ392" s="233"/>
      <c r="AMR392" s="233"/>
      <c r="AMS392" s="233"/>
      <c r="AMT392" s="233"/>
      <c r="AMU392" s="233"/>
      <c r="AMV392" s="233"/>
      <c r="AMW392" s="233"/>
      <c r="AMX392" s="233"/>
      <c r="AMY392" s="233"/>
      <c r="AMZ392" s="233"/>
      <c r="ANA392" s="233"/>
      <c r="ANB392" s="233"/>
      <c r="ANC392" s="233"/>
      <c r="AND392" s="233"/>
      <c r="ANE392" s="233"/>
      <c r="ANF392" s="233"/>
      <c r="ANG392" s="233"/>
      <c r="ANH392" s="233"/>
      <c r="ANI392" s="233"/>
      <c r="ANJ392" s="233"/>
      <c r="ANK392" s="233"/>
      <c r="ANL392" s="233"/>
      <c r="ANM392" s="233"/>
      <c r="ANN392" s="233"/>
      <c r="ANO392" s="233"/>
      <c r="ANP392" s="233"/>
      <c r="ANQ392" s="233"/>
      <c r="ANR392" s="233"/>
      <c r="ANS392" s="233"/>
      <c r="ANT392" s="233"/>
      <c r="ANU392" s="233"/>
      <c r="ANV392" s="233"/>
      <c r="ANW392" s="233"/>
      <c r="ANX392" s="233"/>
      <c r="ANY392" s="233"/>
      <c r="ANZ392" s="233"/>
      <c r="AOA392" s="233"/>
      <c r="AOB392" s="233"/>
      <c r="AOC392" s="233"/>
      <c r="AOD392" s="233"/>
      <c r="AOE392" s="233"/>
      <c r="AOF392" s="233"/>
      <c r="AOG392" s="233"/>
      <c r="AOH392" s="233"/>
      <c r="AOI392" s="233"/>
      <c r="AOJ392" s="233"/>
      <c r="AOK392" s="233"/>
      <c r="AOL392" s="233"/>
      <c r="AOM392" s="233"/>
      <c r="AON392" s="233"/>
      <c r="AOO392" s="233"/>
      <c r="AOP392" s="233"/>
      <c r="AOQ392" s="233"/>
      <c r="AOR392" s="233"/>
      <c r="AOS392" s="233"/>
      <c r="AOT392" s="233"/>
      <c r="AOU392" s="233"/>
      <c r="AOV392" s="233"/>
      <c r="AOW392" s="233"/>
      <c r="AOX392" s="233"/>
      <c r="AOY392" s="233"/>
      <c r="AOZ392" s="233"/>
      <c r="APA392" s="233"/>
      <c r="APB392" s="233"/>
      <c r="APC392" s="233"/>
      <c r="APD392" s="233"/>
      <c r="APE392" s="233"/>
      <c r="APF392" s="233"/>
      <c r="APG392" s="233"/>
      <c r="APH392" s="233"/>
      <c r="API392" s="233"/>
      <c r="APJ392" s="233"/>
      <c r="APK392" s="233"/>
      <c r="APL392" s="233"/>
      <c r="APM392" s="233"/>
      <c r="APN392" s="233"/>
      <c r="APO392" s="233"/>
      <c r="APP392" s="233"/>
      <c r="APQ392" s="233"/>
      <c r="APR392" s="233"/>
      <c r="APS392" s="233"/>
      <c r="APT392" s="233"/>
      <c r="APU392" s="233"/>
      <c r="APV392" s="233"/>
      <c r="APW392" s="233"/>
      <c r="APX392" s="233"/>
      <c r="APY392" s="233"/>
      <c r="APZ392" s="233"/>
      <c r="AQA392" s="233"/>
      <c r="AQB392" s="233"/>
      <c r="AQC392" s="233"/>
      <c r="AQD392" s="233"/>
      <c r="AQE392" s="233"/>
      <c r="AQF392" s="233"/>
      <c r="AQG392" s="233"/>
      <c r="AQH392" s="233"/>
      <c r="AQI392" s="233"/>
      <c r="AQJ392" s="233"/>
      <c r="AQK392" s="233"/>
      <c r="AQL392" s="233"/>
      <c r="AQM392" s="233"/>
      <c r="AQN392" s="233"/>
      <c r="AQO392" s="233"/>
      <c r="AQP392" s="233"/>
      <c r="AQQ392" s="233"/>
      <c r="AQR392" s="233"/>
      <c r="AQS392" s="233"/>
      <c r="AQT392" s="233"/>
      <c r="AQU392" s="233"/>
      <c r="AQV392" s="233"/>
      <c r="AQW392" s="233"/>
      <c r="AQX392" s="233"/>
      <c r="AQY392" s="233"/>
      <c r="AQZ392" s="233"/>
      <c r="ARA392" s="233"/>
      <c r="ARB392" s="233"/>
      <c r="ARC392" s="233"/>
      <c r="ARD392" s="233"/>
      <c r="ARE392" s="233"/>
      <c r="ARF392" s="233"/>
      <c r="ARG392" s="233"/>
      <c r="ARH392" s="233"/>
      <c r="ARI392" s="233"/>
      <c r="ARJ392" s="233"/>
      <c r="ARK392" s="233"/>
      <c r="ARL392" s="233"/>
      <c r="ARM392" s="233"/>
      <c r="ARN392" s="233"/>
      <c r="ARO392" s="233"/>
      <c r="ARP392" s="233"/>
      <c r="ARQ392" s="233"/>
      <c r="ARR392" s="233"/>
      <c r="ARS392" s="233"/>
      <c r="ART392" s="233"/>
      <c r="ARU392" s="233"/>
      <c r="ARV392" s="233"/>
      <c r="ARW392" s="233"/>
      <c r="ARX392" s="233"/>
      <c r="ARY392" s="233"/>
      <c r="ARZ392" s="233"/>
      <c r="ASA392" s="233"/>
      <c r="ASB392" s="233"/>
      <c r="ASC392" s="233"/>
      <c r="ASD392" s="233"/>
      <c r="ASE392" s="233"/>
      <c r="ASF392" s="233"/>
      <c r="ASG392" s="233"/>
      <c r="ASH392" s="233"/>
      <c r="ASI392" s="233"/>
      <c r="ASJ392" s="233"/>
      <c r="ASK392" s="233"/>
      <c r="ASL392" s="233"/>
      <c r="ASM392" s="233"/>
      <c r="ASN392" s="233"/>
      <c r="ASO392" s="233"/>
      <c r="ASP392" s="233"/>
      <c r="ASQ392" s="233"/>
      <c r="ASR392" s="233"/>
      <c r="ASS392" s="233"/>
      <c r="AST392" s="233"/>
      <c r="ASU392" s="233"/>
      <c r="ASV392" s="233"/>
      <c r="ASW392" s="233"/>
      <c r="ASX392" s="233"/>
      <c r="ASY392" s="233"/>
      <c r="ASZ392" s="233"/>
      <c r="ATA392" s="233"/>
      <c r="ATB392" s="233"/>
      <c r="ATC392" s="233"/>
      <c r="ATD392" s="233"/>
      <c r="ATE392" s="233"/>
      <c r="ATF392" s="233"/>
      <c r="ATG392" s="233"/>
      <c r="ATH392" s="233"/>
      <c r="ATI392" s="233"/>
      <c r="ATJ392" s="233"/>
      <c r="ATK392" s="233"/>
      <c r="ATL392" s="233"/>
      <c r="ATM392" s="233"/>
      <c r="ATN392" s="233"/>
      <c r="ATO392" s="233"/>
      <c r="ATP392" s="233"/>
      <c r="ATQ392" s="233"/>
      <c r="ATR392" s="233"/>
      <c r="ATS392" s="233"/>
      <c r="ATT392" s="233"/>
      <c r="ATU392" s="233"/>
      <c r="ATV392" s="233"/>
      <c r="ATW392" s="233"/>
      <c r="ATX392" s="233"/>
      <c r="ATY392" s="233"/>
      <c r="ATZ392" s="233"/>
      <c r="AUA392" s="233"/>
      <c r="AUB392" s="233"/>
      <c r="AUC392" s="233"/>
      <c r="AUD392" s="233"/>
      <c r="AUE392" s="233"/>
      <c r="AUF392" s="233"/>
      <c r="AUG392" s="233"/>
      <c r="AUH392" s="233"/>
      <c r="AUI392" s="233"/>
      <c r="AUJ392" s="233"/>
      <c r="AUK392" s="233"/>
      <c r="AUL392" s="233"/>
      <c r="AUM392" s="233"/>
      <c r="AUN392" s="233"/>
      <c r="AUO392" s="233"/>
      <c r="AUP392" s="233"/>
      <c r="AUQ392" s="233"/>
      <c r="AUR392" s="233"/>
      <c r="AUS392" s="233"/>
      <c r="AUT392" s="233"/>
      <c r="AUU392" s="233"/>
      <c r="AUV392" s="233"/>
      <c r="AUW392" s="233"/>
      <c r="AUX392" s="233"/>
      <c r="AUY392" s="233"/>
      <c r="AUZ392" s="233"/>
      <c r="AVA392" s="233"/>
      <c r="AVB392" s="233"/>
      <c r="AVC392" s="233"/>
      <c r="AVD392" s="233"/>
      <c r="AVE392" s="233"/>
      <c r="AVF392" s="233"/>
      <c r="AVG392" s="233"/>
      <c r="AVH392" s="233"/>
      <c r="AVI392" s="233"/>
      <c r="AVJ392" s="233"/>
      <c r="AVK392" s="233"/>
      <c r="AVL392" s="233"/>
      <c r="AVM392" s="233"/>
      <c r="AVN392" s="233"/>
      <c r="AVO392" s="233"/>
      <c r="AVP392" s="233"/>
      <c r="AVQ392" s="233"/>
      <c r="AVR392" s="233"/>
      <c r="AVS392" s="233"/>
      <c r="AVT392" s="233"/>
      <c r="AVU392" s="233"/>
      <c r="AVV392" s="233"/>
      <c r="AVW392" s="233"/>
      <c r="AVX392" s="233"/>
      <c r="AVY392" s="233"/>
      <c r="AVZ392" s="233"/>
      <c r="AWA392" s="233"/>
      <c r="AWB392" s="233"/>
      <c r="AWC392" s="233"/>
      <c r="AWD392" s="233"/>
      <c r="AWE392" s="233"/>
      <c r="AWF392" s="233"/>
      <c r="AWG392" s="233"/>
      <c r="AWH392" s="233"/>
      <c r="AWI392" s="233"/>
      <c r="AWJ392" s="233"/>
      <c r="AWK392" s="233"/>
      <c r="AWL392" s="233"/>
      <c r="AWM392" s="233"/>
      <c r="AWN392" s="233"/>
      <c r="AWO392" s="233"/>
      <c r="AWP392" s="233"/>
      <c r="AWQ392" s="233"/>
      <c r="AWR392" s="233"/>
      <c r="AWS392" s="233"/>
      <c r="AWT392" s="233"/>
      <c r="AWU392" s="233"/>
      <c r="AWV392" s="233"/>
      <c r="AWW392" s="233"/>
      <c r="AWX392" s="233"/>
      <c r="AWY392" s="233"/>
      <c r="AWZ392" s="233"/>
      <c r="AXA392" s="233"/>
      <c r="AXB392" s="233"/>
      <c r="AXC392" s="233"/>
      <c r="AXD392" s="233"/>
      <c r="AXE392" s="233"/>
      <c r="AXF392" s="233"/>
      <c r="AXG392" s="233"/>
      <c r="AXH392" s="233"/>
      <c r="AXI392" s="233"/>
      <c r="AXJ392" s="233"/>
      <c r="AXK392" s="233"/>
      <c r="AXL392" s="233"/>
      <c r="AXM392" s="233"/>
      <c r="AXN392" s="233"/>
      <c r="AXO392" s="233"/>
      <c r="AXP392" s="233"/>
      <c r="AXQ392" s="233"/>
      <c r="AXR392" s="233"/>
      <c r="AXS392" s="233"/>
      <c r="AXT392" s="233"/>
      <c r="AXU392" s="233"/>
      <c r="AXV392" s="233"/>
      <c r="AXW392" s="233"/>
      <c r="AXX392" s="233"/>
      <c r="AXY392" s="233"/>
      <c r="AXZ392" s="233"/>
      <c r="AYA392" s="233"/>
      <c r="AYB392" s="233"/>
      <c r="AYC392" s="233"/>
      <c r="AYD392" s="233"/>
      <c r="AYE392" s="233"/>
      <c r="AYF392" s="233"/>
      <c r="AYG392" s="233"/>
      <c r="AYH392" s="233"/>
      <c r="AYI392" s="233"/>
      <c r="AYJ392" s="233"/>
      <c r="AYK392" s="233"/>
      <c r="AYL392" s="233"/>
      <c r="AYM392" s="233"/>
      <c r="AYN392" s="233"/>
      <c r="AYO392" s="233"/>
      <c r="AYP392" s="233"/>
      <c r="AYQ392" s="233"/>
      <c r="AYR392" s="233"/>
      <c r="AYS392" s="233"/>
      <c r="AYT392" s="233"/>
      <c r="AYU392" s="233"/>
      <c r="AYV392" s="233"/>
      <c r="AYW392" s="233"/>
      <c r="AYX392" s="233"/>
      <c r="AYY392" s="233"/>
      <c r="AYZ392" s="233"/>
      <c r="AZA392" s="233"/>
      <c r="AZB392" s="233"/>
      <c r="AZC392" s="233"/>
      <c r="AZD392" s="233"/>
      <c r="AZE392" s="233"/>
      <c r="AZF392" s="233"/>
      <c r="AZG392" s="233"/>
      <c r="AZH392" s="233"/>
      <c r="AZI392" s="233"/>
      <c r="AZJ392" s="233"/>
      <c r="AZK392" s="233"/>
      <c r="AZL392" s="233"/>
      <c r="AZM392" s="233"/>
      <c r="AZN392" s="233"/>
      <c r="AZO392" s="233"/>
      <c r="AZP392" s="233"/>
      <c r="AZQ392" s="233"/>
      <c r="AZR392" s="233"/>
      <c r="AZS392" s="233"/>
      <c r="AZT392" s="233"/>
      <c r="AZU392" s="233"/>
      <c r="AZV392" s="233"/>
      <c r="AZW392" s="233"/>
      <c r="AZX392" s="233"/>
      <c r="AZY392" s="233"/>
      <c r="AZZ392" s="233"/>
      <c r="BAA392" s="233"/>
      <c r="BAB392" s="233"/>
      <c r="BAC392" s="233"/>
      <c r="BAD392" s="233"/>
      <c r="BAE392" s="233"/>
      <c r="BAF392" s="233"/>
      <c r="BAG392" s="233"/>
      <c r="BAH392" s="233"/>
      <c r="BAI392" s="233"/>
      <c r="BAJ392" s="233"/>
      <c r="BAK392" s="233"/>
      <c r="BAL392" s="233"/>
      <c r="BAM392" s="233"/>
      <c r="BAN392" s="233"/>
      <c r="BAO392" s="233"/>
      <c r="BAP392" s="233"/>
      <c r="BAQ392" s="233"/>
      <c r="BAR392" s="233"/>
      <c r="BAS392" s="233"/>
      <c r="BAT392" s="233"/>
      <c r="BAU392" s="233"/>
      <c r="BAV392" s="233"/>
      <c r="BAW392" s="233"/>
      <c r="BAX392" s="233"/>
      <c r="BAY392" s="233"/>
      <c r="BAZ392" s="233"/>
      <c r="BBA392" s="233"/>
      <c r="BBB392" s="233"/>
      <c r="BBC392" s="233"/>
      <c r="BBD392" s="233"/>
      <c r="BBE392" s="233"/>
      <c r="BBF392" s="233"/>
      <c r="BBG392" s="233"/>
      <c r="BBH392" s="233"/>
      <c r="BBI392" s="233"/>
      <c r="BBJ392" s="233"/>
      <c r="BBK392" s="233"/>
      <c r="BBL392" s="233"/>
      <c r="BBM392" s="233"/>
      <c r="BBN392" s="233"/>
      <c r="BBO392" s="233"/>
      <c r="BBP392" s="233"/>
      <c r="BBQ392" s="233"/>
      <c r="BBR392" s="233"/>
      <c r="BBS392" s="233"/>
      <c r="BBT392" s="233"/>
      <c r="BBU392" s="233"/>
      <c r="BBV392" s="233"/>
      <c r="BBW392" s="233"/>
      <c r="BBX392" s="233"/>
      <c r="BBY392" s="233"/>
      <c r="BBZ392" s="233"/>
      <c r="BCA392" s="233"/>
      <c r="BCB392" s="233"/>
      <c r="BCC392" s="233"/>
      <c r="BCD392" s="233"/>
      <c r="BCE392" s="233"/>
      <c r="BCF392" s="233"/>
      <c r="BCG392" s="233"/>
      <c r="BCH392" s="233"/>
      <c r="BCI392" s="233"/>
      <c r="BCJ392" s="233"/>
      <c r="BCK392" s="233"/>
      <c r="BCL392" s="233"/>
      <c r="BCM392" s="233"/>
      <c r="BCN392" s="233"/>
      <c r="BCO392" s="233"/>
      <c r="BCP392" s="233"/>
      <c r="BCQ392" s="233"/>
      <c r="BCR392" s="233"/>
      <c r="BCS392" s="233"/>
      <c r="BCT392" s="233"/>
      <c r="BCU392" s="233"/>
      <c r="BCV392" s="233"/>
      <c r="BCW392" s="233"/>
      <c r="BCX392" s="233"/>
      <c r="BCY392" s="233"/>
      <c r="BCZ392" s="233"/>
      <c r="BDA392" s="233"/>
      <c r="BDB392" s="233"/>
      <c r="BDC392" s="233"/>
      <c r="BDD392" s="233"/>
      <c r="BDE392" s="233"/>
      <c r="BDF392" s="233"/>
      <c r="BDG392" s="233"/>
      <c r="BDH392" s="233"/>
      <c r="BDI392" s="233"/>
      <c r="BDJ392" s="233"/>
      <c r="BDK392" s="233"/>
      <c r="BDL392" s="233"/>
      <c r="BDM392" s="233"/>
      <c r="BDN392" s="233"/>
      <c r="BDO392" s="233"/>
      <c r="BDP392" s="233"/>
      <c r="BDQ392" s="233"/>
      <c r="BDR392" s="233"/>
      <c r="BDS392" s="233"/>
      <c r="BDT392" s="233"/>
      <c r="BDU392" s="233"/>
      <c r="BDV392" s="233"/>
      <c r="BDW392" s="233"/>
      <c r="BDX392" s="233"/>
      <c r="BDY392" s="233"/>
      <c r="BDZ392" s="233"/>
      <c r="BEA392" s="233"/>
      <c r="BEB392" s="233"/>
      <c r="BEC392" s="233"/>
      <c r="BED392" s="233"/>
      <c r="BEE392" s="233"/>
      <c r="BEF392" s="233"/>
      <c r="BEG392" s="233"/>
      <c r="BEH392" s="233"/>
      <c r="BEI392" s="233"/>
      <c r="BEJ392" s="233"/>
      <c r="BEK392" s="233"/>
      <c r="BEL392" s="233"/>
      <c r="BEM392" s="233"/>
      <c r="BEN392" s="233"/>
      <c r="BEO392" s="233"/>
      <c r="BEP392" s="233"/>
      <c r="BEQ392" s="233"/>
      <c r="BER392" s="233"/>
      <c r="BES392" s="233"/>
      <c r="BET392" s="233"/>
      <c r="BEU392" s="233"/>
      <c r="BEV392" s="233"/>
      <c r="BEW392" s="233"/>
      <c r="BEX392" s="233"/>
      <c r="BEY392" s="233"/>
      <c r="BEZ392" s="233"/>
      <c r="BFA392" s="233"/>
      <c r="BFB392" s="233"/>
      <c r="BFC392" s="233"/>
      <c r="BFD392" s="233"/>
      <c r="BFE392" s="233"/>
      <c r="BFF392" s="233"/>
      <c r="BFG392" s="233"/>
      <c r="BFH392" s="233"/>
      <c r="BFI392" s="233"/>
      <c r="BFJ392" s="233"/>
      <c r="BFK392" s="233"/>
      <c r="BFL392" s="233"/>
      <c r="BFM392" s="233"/>
      <c r="BFN392" s="233"/>
      <c r="BFO392" s="233"/>
      <c r="BFP392" s="233"/>
      <c r="BFQ392" s="233"/>
      <c r="BFR392" s="233"/>
      <c r="BFS392" s="233"/>
      <c r="BFT392" s="233"/>
      <c r="BFU392" s="233"/>
      <c r="BFV392" s="233"/>
      <c r="BFW392" s="233"/>
      <c r="BFX392" s="233"/>
      <c r="BFY392" s="233"/>
      <c r="BFZ392" s="233"/>
      <c r="BGA392" s="233"/>
      <c r="BGB392" s="233"/>
      <c r="BGC392" s="233"/>
      <c r="BGD392" s="233"/>
      <c r="BGE392" s="233"/>
      <c r="BGF392" s="233"/>
      <c r="BGG392" s="233"/>
      <c r="BGH392" s="233"/>
      <c r="BGI392" s="233"/>
      <c r="BGJ392" s="233"/>
      <c r="BGK392" s="233"/>
      <c r="BGL392" s="233"/>
      <c r="BGM392" s="233"/>
      <c r="BGN392" s="233"/>
      <c r="BGO392" s="233"/>
      <c r="BGP392" s="233"/>
      <c r="BGQ392" s="233"/>
      <c r="BGR392" s="233"/>
      <c r="BGS392" s="233"/>
      <c r="BGT392" s="233"/>
      <c r="BGU392" s="233"/>
      <c r="BGV392" s="233"/>
      <c r="BGW392" s="233"/>
      <c r="BGX392" s="233"/>
      <c r="BGY392" s="233"/>
      <c r="BGZ392" s="233"/>
      <c r="BHA392" s="233"/>
      <c r="BHB392" s="233"/>
      <c r="BHC392" s="233"/>
      <c r="BHD392" s="233"/>
      <c r="BHE392" s="233"/>
      <c r="BHF392" s="233"/>
      <c r="BHG392" s="233"/>
      <c r="BHH392" s="233"/>
      <c r="BHI392" s="233"/>
      <c r="BHJ392" s="233"/>
      <c r="BHK392" s="233"/>
      <c r="BHL392" s="233"/>
      <c r="BHM392" s="233"/>
      <c r="BHN392" s="233"/>
      <c r="BHO392" s="233"/>
      <c r="BHP392" s="233"/>
      <c r="BHQ392" s="233"/>
      <c r="BHR392" s="233"/>
      <c r="BHS392" s="233"/>
      <c r="BHT392" s="233"/>
      <c r="BHU392" s="233"/>
      <c r="BHV392" s="233"/>
      <c r="BHW392" s="233"/>
      <c r="BHX392" s="233"/>
      <c r="BHY392" s="233"/>
      <c r="BHZ392" s="233"/>
      <c r="BIA392" s="233"/>
      <c r="BIB392" s="233"/>
      <c r="BIC392" s="233"/>
      <c r="BID392" s="233"/>
      <c r="BIE392" s="233"/>
      <c r="BIF392" s="233"/>
      <c r="BIG392" s="233"/>
      <c r="BIH392" s="233"/>
      <c r="BII392" s="233"/>
      <c r="BIJ392" s="233"/>
      <c r="BIK392" s="233"/>
      <c r="BIL392" s="233"/>
      <c r="BIM392" s="233"/>
      <c r="BIN392" s="233"/>
      <c r="BIO392" s="233"/>
      <c r="BIP392" s="233"/>
      <c r="BIQ392" s="233"/>
      <c r="BIR392" s="233"/>
      <c r="BIS392" s="233"/>
      <c r="BIT392" s="233"/>
      <c r="BIU392" s="233"/>
      <c r="BIV392" s="233"/>
      <c r="BIW392" s="233"/>
      <c r="BIX392" s="233"/>
      <c r="BIY392" s="233"/>
      <c r="BIZ392" s="233"/>
      <c r="BJA392" s="233"/>
      <c r="BJB392" s="233"/>
      <c r="BJC392" s="233"/>
      <c r="BJD392" s="233"/>
      <c r="BJE392" s="233"/>
      <c r="BJF392" s="233"/>
      <c r="BJG392" s="233"/>
      <c r="BJH392" s="233"/>
      <c r="BJI392" s="233"/>
      <c r="BJJ392" s="233"/>
      <c r="BJK392" s="233"/>
      <c r="BJL392" s="233"/>
      <c r="BJM392" s="233"/>
      <c r="BJN392" s="233"/>
      <c r="BJO392" s="233"/>
      <c r="BJP392" s="233"/>
      <c r="BJQ392" s="233"/>
      <c r="BJR392" s="233"/>
      <c r="BJS392" s="233"/>
      <c r="BJT392" s="233"/>
      <c r="BJU392" s="233"/>
      <c r="BJV392" s="233"/>
      <c r="BJW392" s="233"/>
      <c r="BJX392" s="233"/>
      <c r="BJY392" s="233"/>
      <c r="BJZ392" s="233"/>
      <c r="BKA392" s="233"/>
      <c r="BKB392" s="233"/>
      <c r="BKC392" s="233"/>
      <c r="BKD392" s="233"/>
      <c r="BKE392" s="233"/>
      <c r="BKF392" s="233"/>
      <c r="BKG392" s="233"/>
      <c r="BKH392" s="233"/>
      <c r="BKI392" s="233"/>
      <c r="BKJ392" s="233"/>
      <c r="BKK392" s="233"/>
      <c r="BKL392" s="233"/>
      <c r="BKM392" s="233"/>
      <c r="BKN392" s="233"/>
      <c r="BKO392" s="233"/>
      <c r="BKP392" s="233"/>
      <c r="BKQ392" s="233"/>
      <c r="BKR392" s="233"/>
      <c r="BKS392" s="233"/>
      <c r="BKT392" s="233"/>
      <c r="BKU392" s="233"/>
      <c r="BKV392" s="233"/>
      <c r="BKW392" s="233"/>
      <c r="BKX392" s="233"/>
      <c r="BKY392" s="233"/>
      <c r="BKZ392" s="233"/>
      <c r="BLA392" s="233"/>
      <c r="BLB392" s="233"/>
      <c r="BLC392" s="233"/>
      <c r="BLD392" s="233"/>
      <c r="BLE392" s="233"/>
      <c r="BLF392" s="233"/>
      <c r="BLG392" s="233"/>
      <c r="BLH392" s="233"/>
      <c r="BLI392" s="233"/>
      <c r="BLJ392" s="233"/>
      <c r="BLK392" s="233"/>
      <c r="BLL392" s="233"/>
      <c r="BLM392" s="233"/>
      <c r="BLN392" s="233"/>
      <c r="BLO392" s="233"/>
      <c r="BLP392" s="233"/>
      <c r="BLQ392" s="233"/>
      <c r="BLR392" s="233"/>
      <c r="BLS392" s="233"/>
      <c r="BLT392" s="233"/>
      <c r="BLU392" s="233"/>
      <c r="BLV392" s="233"/>
      <c r="BLW392" s="233"/>
      <c r="BLX392" s="233"/>
      <c r="BLY392" s="233"/>
      <c r="BLZ392" s="233"/>
      <c r="BMA392" s="233"/>
      <c r="BMB392" s="233"/>
      <c r="BMC392" s="233"/>
      <c r="BMD392" s="233"/>
      <c r="BME392" s="233"/>
      <c r="BMF392" s="233"/>
      <c r="BMG392" s="233"/>
      <c r="BMH392" s="233"/>
      <c r="BMI392" s="233"/>
      <c r="BMJ392" s="233"/>
      <c r="BMK392" s="233"/>
      <c r="BML392" s="233"/>
      <c r="BMM392" s="233"/>
      <c r="BMN392" s="233"/>
      <c r="BMO392" s="233"/>
      <c r="BMP392" s="233"/>
      <c r="BMQ392" s="233"/>
      <c r="BMR392" s="233"/>
      <c r="BMS392" s="233"/>
      <c r="BMT392" s="233"/>
      <c r="BMU392" s="233"/>
      <c r="BMV392" s="233"/>
      <c r="BMW392" s="233"/>
      <c r="BMX392" s="233"/>
      <c r="BMY392" s="233"/>
      <c r="BMZ392" s="233"/>
      <c r="BNA392" s="233"/>
      <c r="BNB392" s="233"/>
      <c r="BNC392" s="233"/>
      <c r="BND392" s="233"/>
      <c r="BNE392" s="233"/>
      <c r="BNF392" s="233"/>
      <c r="BNG392" s="233"/>
      <c r="BNH392" s="233"/>
      <c r="BNI392" s="233"/>
      <c r="BNJ392" s="233"/>
      <c r="BNK392" s="233"/>
      <c r="BNL392" s="233"/>
      <c r="BNM392" s="233"/>
      <c r="BNN392" s="233"/>
      <c r="BNO392" s="233"/>
      <c r="BNP392" s="233"/>
      <c r="BNQ392" s="233"/>
      <c r="BNR392" s="233"/>
      <c r="BNS392" s="233"/>
      <c r="BNT392" s="233"/>
      <c r="BNU392" s="233"/>
      <c r="BNV392" s="233"/>
      <c r="BNW392" s="233"/>
      <c r="BNX392" s="233"/>
      <c r="BNY392" s="233"/>
      <c r="BNZ392" s="233"/>
      <c r="BOA392" s="233"/>
      <c r="BOB392" s="233"/>
      <c r="BOC392" s="233"/>
      <c r="BOD392" s="233"/>
      <c r="BOE392" s="233"/>
      <c r="BOF392" s="233"/>
      <c r="BOG392" s="233"/>
      <c r="BOH392" s="233"/>
      <c r="BOI392" s="233"/>
      <c r="BOJ392" s="233"/>
      <c r="BOK392" s="233"/>
      <c r="BOL392" s="233"/>
      <c r="BOM392" s="233"/>
      <c r="BON392" s="233"/>
      <c r="BOO392" s="233"/>
      <c r="BOP392" s="233"/>
      <c r="BOQ392" s="233"/>
      <c r="BOR392" s="233"/>
      <c r="BOS392" s="233"/>
      <c r="BOT392" s="233"/>
      <c r="BOU392" s="233"/>
      <c r="BOV392" s="233"/>
      <c r="BOW392" s="233"/>
      <c r="BOX392" s="233"/>
      <c r="BOY392" s="233"/>
      <c r="BOZ392" s="233"/>
      <c r="BPA392" s="233"/>
      <c r="BPB392" s="233"/>
      <c r="BPC392" s="233"/>
      <c r="BPD392" s="233"/>
      <c r="BPE392" s="233"/>
      <c r="BPF392" s="233"/>
      <c r="BPG392" s="233"/>
      <c r="BPH392" s="233"/>
      <c r="BPI392" s="233"/>
      <c r="BPJ392" s="233"/>
      <c r="BPK392" s="233"/>
      <c r="BPL392" s="233"/>
      <c r="BPM392" s="233"/>
      <c r="BPN392" s="233"/>
      <c r="BPO392" s="233"/>
      <c r="BPP392" s="233"/>
      <c r="BPQ392" s="233"/>
      <c r="BPR392" s="233"/>
      <c r="BPS392" s="233"/>
      <c r="BPT392" s="233"/>
      <c r="BPU392" s="233"/>
      <c r="BPV392" s="233"/>
      <c r="BPW392" s="233"/>
      <c r="BPX392" s="233"/>
      <c r="BPY392" s="233"/>
      <c r="BPZ392" s="233"/>
      <c r="BQA392" s="233"/>
      <c r="BQB392" s="233"/>
      <c r="BQC392" s="233"/>
      <c r="BQD392" s="233"/>
      <c r="BQE392" s="233"/>
      <c r="BQF392" s="233"/>
      <c r="BQG392" s="233"/>
      <c r="BQH392" s="233"/>
      <c r="BQI392" s="233"/>
      <c r="BQJ392" s="233"/>
      <c r="BQK392" s="233"/>
      <c r="BQL392" s="233"/>
      <c r="BQM392" s="233"/>
      <c r="BQN392" s="233"/>
      <c r="BQO392" s="233"/>
      <c r="BQP392" s="233"/>
      <c r="BQQ392" s="233"/>
      <c r="BQR392" s="233"/>
      <c r="BQS392" s="233"/>
      <c r="BQT392" s="233"/>
      <c r="BQU392" s="233"/>
      <c r="BQV392" s="233"/>
      <c r="BQW392" s="233"/>
      <c r="BQX392" s="233"/>
      <c r="BQY392" s="233"/>
      <c r="BQZ392" s="233"/>
      <c r="BRA392" s="233"/>
      <c r="BRB392" s="233"/>
      <c r="BRC392" s="233"/>
      <c r="BRD392" s="233"/>
      <c r="BRE392" s="233"/>
      <c r="BRF392" s="233"/>
      <c r="BRG392" s="233"/>
      <c r="BRH392" s="233"/>
      <c r="BRI392" s="233"/>
      <c r="BRJ392" s="233"/>
      <c r="BRK392" s="233"/>
      <c r="BRL392" s="233"/>
      <c r="BRM392" s="233"/>
      <c r="BRN392" s="233"/>
      <c r="BRO392" s="233"/>
      <c r="BRP392" s="233"/>
      <c r="BRQ392" s="233"/>
      <c r="BRR392" s="233"/>
      <c r="BRS392" s="233"/>
      <c r="BRT392" s="233"/>
      <c r="BRU392" s="233"/>
      <c r="BRV392" s="233"/>
      <c r="BRW392" s="233"/>
      <c r="BRX392" s="233"/>
      <c r="BRY392" s="233"/>
      <c r="BRZ392" s="233"/>
      <c r="BSA392" s="233"/>
      <c r="BSB392" s="233"/>
      <c r="BSC392" s="233"/>
      <c r="BSD392" s="233"/>
      <c r="BSE392" s="233"/>
      <c r="BSF392" s="233"/>
      <c r="BSG392" s="233"/>
      <c r="BSH392" s="233"/>
      <c r="BSI392" s="233"/>
      <c r="BSJ392" s="233"/>
      <c r="BSK392" s="233"/>
      <c r="BSL392" s="233"/>
      <c r="BSM392" s="233"/>
      <c r="BSN392" s="233"/>
      <c r="BSO392" s="233"/>
      <c r="BSP392" s="233"/>
      <c r="BSQ392" s="233"/>
      <c r="BSR392" s="233"/>
      <c r="BSS392" s="233"/>
      <c r="BST392" s="233"/>
      <c r="BSU392" s="233"/>
      <c r="BSV392" s="233"/>
      <c r="BSW392" s="233"/>
      <c r="BSX392" s="233"/>
      <c r="BSY392" s="233"/>
      <c r="BSZ392" s="233"/>
      <c r="BTA392" s="233"/>
      <c r="BTB392" s="233"/>
      <c r="BTC392" s="233"/>
      <c r="BTD392" s="233"/>
      <c r="BTE392" s="233"/>
      <c r="BTF392" s="233"/>
      <c r="BTG392" s="233"/>
      <c r="BTH392" s="233"/>
      <c r="BTI392" s="233"/>
      <c r="BTJ392" s="233"/>
      <c r="BTK392" s="233"/>
      <c r="BTL392" s="233"/>
      <c r="BTM392" s="233"/>
      <c r="BTN392" s="233"/>
      <c r="BTO392" s="233"/>
      <c r="BTP392" s="233"/>
      <c r="BTQ392" s="233"/>
      <c r="BTR392" s="233"/>
      <c r="BTS392" s="233"/>
      <c r="BTT392" s="233"/>
      <c r="BTU392" s="233"/>
      <c r="BTV392" s="233"/>
      <c r="BTW392" s="233"/>
      <c r="BTX392" s="233"/>
      <c r="BTY392" s="233"/>
      <c r="BTZ392" s="233"/>
      <c r="BUA392" s="233"/>
      <c r="BUB392" s="233"/>
      <c r="BUC392" s="233"/>
      <c r="BUD392" s="233"/>
      <c r="BUE392" s="233"/>
      <c r="BUF392" s="233"/>
      <c r="BUG392" s="233"/>
      <c r="BUH392" s="233"/>
      <c r="BUI392" s="233"/>
      <c r="BUJ392" s="233"/>
      <c r="BUK392" s="233"/>
      <c r="BUL392" s="233"/>
      <c r="BUM392" s="233"/>
      <c r="BUN392" s="233"/>
      <c r="BUO392" s="233"/>
      <c r="BUP392" s="233"/>
      <c r="BUQ392" s="233"/>
      <c r="BUR392" s="233"/>
      <c r="BUS392" s="233"/>
      <c r="BUT392" s="233"/>
      <c r="BUU392" s="233"/>
      <c r="BUV392" s="233"/>
      <c r="BUW392" s="233"/>
      <c r="BUX392" s="233"/>
      <c r="BUY392" s="233"/>
      <c r="BUZ392" s="233"/>
      <c r="BVA392" s="233"/>
      <c r="BVB392" s="233"/>
      <c r="BVC392" s="233"/>
      <c r="BVD392" s="233"/>
      <c r="BVE392" s="233"/>
      <c r="BVF392" s="233"/>
      <c r="BVG392" s="233"/>
      <c r="BVH392" s="233"/>
      <c r="BVI392" s="233"/>
      <c r="BVJ392" s="233"/>
      <c r="BVK392" s="233"/>
      <c r="BVL392" s="233"/>
      <c r="BVM392" s="233"/>
      <c r="BVN392" s="233"/>
      <c r="BVO392" s="233"/>
      <c r="BVP392" s="233"/>
      <c r="BVQ392" s="233"/>
      <c r="BVR392" s="233"/>
      <c r="BVS392" s="233"/>
      <c r="BVT392" s="233"/>
      <c r="BVU392" s="233"/>
      <c r="BVV392" s="233"/>
      <c r="BVW392" s="233"/>
      <c r="BVX392" s="233"/>
      <c r="BVY392" s="233"/>
      <c r="BVZ392" s="233"/>
      <c r="BWA392" s="233"/>
      <c r="BWB392" s="233"/>
      <c r="BWC392" s="233"/>
      <c r="BWD392" s="233"/>
      <c r="BWE392" s="233"/>
      <c r="BWF392" s="233"/>
      <c r="BWG392" s="233"/>
      <c r="BWH392" s="233"/>
      <c r="BWI392" s="233"/>
      <c r="BWJ392" s="233"/>
      <c r="BWK392" s="233"/>
      <c r="BWL392" s="233"/>
      <c r="BWM392" s="233"/>
      <c r="BWN392" s="233"/>
      <c r="BWO392" s="233"/>
      <c r="BWP392" s="233"/>
      <c r="BWQ392" s="233"/>
      <c r="BWR392" s="233"/>
      <c r="BWS392" s="233"/>
      <c r="BWT392" s="233"/>
      <c r="BWU392" s="233"/>
      <c r="BWV392" s="233"/>
      <c r="BWW392" s="233"/>
      <c r="BWX392" s="233"/>
      <c r="BWY392" s="233"/>
      <c r="BWZ392" s="233"/>
      <c r="BXA392" s="233"/>
      <c r="BXB392" s="233"/>
      <c r="BXC392" s="233"/>
      <c r="BXD392" s="233"/>
      <c r="BXE392" s="233"/>
      <c r="BXF392" s="233"/>
      <c r="BXG392" s="233"/>
      <c r="BXH392" s="233"/>
      <c r="BXI392" s="233"/>
      <c r="BXJ392" s="233"/>
      <c r="BXK392" s="233"/>
      <c r="BXL392" s="233"/>
      <c r="BXM392" s="233"/>
      <c r="BXN392" s="233"/>
      <c r="BXO392" s="233"/>
      <c r="BXP392" s="233"/>
      <c r="BXQ392" s="233"/>
      <c r="BXR392" s="233"/>
      <c r="BXS392" s="233"/>
      <c r="BXT392" s="233"/>
      <c r="BXU392" s="233"/>
      <c r="BXV392" s="233"/>
      <c r="BXW392" s="233"/>
      <c r="BXX392" s="233"/>
      <c r="BXY392" s="233"/>
      <c r="BXZ392" s="233"/>
      <c r="BYA392" s="233"/>
      <c r="BYB392" s="233"/>
      <c r="BYC392" s="233"/>
      <c r="BYD392" s="233"/>
      <c r="BYE392" s="233"/>
      <c r="BYF392" s="233"/>
      <c r="BYG392" s="233"/>
      <c r="BYH392" s="233"/>
      <c r="BYI392" s="233"/>
      <c r="BYJ392" s="233"/>
      <c r="BYK392" s="233"/>
      <c r="BYL392" s="233"/>
      <c r="BYM392" s="233"/>
      <c r="BYN392" s="233"/>
      <c r="BYO392" s="233"/>
      <c r="BYP392" s="233"/>
      <c r="BYQ392" s="233"/>
      <c r="BYR392" s="233"/>
      <c r="BYS392" s="233"/>
      <c r="BYT392" s="233"/>
      <c r="BYU392" s="233"/>
      <c r="BYV392" s="233"/>
      <c r="BYW392" s="233"/>
      <c r="BYX392" s="233"/>
      <c r="BYY392" s="233"/>
      <c r="BYZ392" s="233"/>
      <c r="BZA392" s="233"/>
      <c r="BZB392" s="233"/>
      <c r="BZC392" s="233"/>
      <c r="BZD392" s="233"/>
      <c r="BZE392" s="233"/>
      <c r="BZF392" s="233"/>
      <c r="BZG392" s="233"/>
      <c r="BZH392" s="233"/>
      <c r="BZI392" s="233"/>
      <c r="BZJ392" s="233"/>
      <c r="BZK392" s="233"/>
      <c r="BZL392" s="233"/>
      <c r="BZM392" s="233"/>
      <c r="BZN392" s="233"/>
      <c r="BZO392" s="233"/>
      <c r="BZP392" s="233"/>
      <c r="BZQ392" s="233"/>
      <c r="BZR392" s="233"/>
      <c r="BZS392" s="233"/>
      <c r="BZT392" s="233"/>
      <c r="BZU392" s="233"/>
      <c r="BZV392" s="233"/>
      <c r="BZW392" s="233"/>
      <c r="BZX392" s="233"/>
      <c r="BZY392" s="233"/>
      <c r="BZZ392" s="233"/>
      <c r="CAA392" s="233"/>
      <c r="CAB392" s="233"/>
      <c r="CAC392" s="233"/>
      <c r="CAD392" s="233"/>
      <c r="CAE392" s="233"/>
      <c r="CAF392" s="233"/>
      <c r="CAG392" s="233"/>
      <c r="CAH392" s="233"/>
      <c r="CAI392" s="233"/>
      <c r="CAJ392" s="233"/>
      <c r="CAK392" s="233"/>
      <c r="CAL392" s="233"/>
      <c r="CAM392" s="233"/>
      <c r="CAN392" s="233"/>
      <c r="CAO392" s="233"/>
      <c r="CAP392" s="233"/>
      <c r="CAQ392" s="233"/>
      <c r="CAR392" s="233"/>
      <c r="CAS392" s="233"/>
      <c r="CAT392" s="233"/>
      <c r="CAU392" s="233"/>
      <c r="CAV392" s="233"/>
      <c r="CAW392" s="233"/>
      <c r="CAX392" s="233"/>
      <c r="CAY392" s="233"/>
      <c r="CAZ392" s="233"/>
      <c r="CBA392" s="233"/>
      <c r="CBB392" s="233"/>
      <c r="CBC392" s="233"/>
      <c r="CBD392" s="233"/>
      <c r="CBE392" s="233"/>
      <c r="CBF392" s="233"/>
      <c r="CBG392" s="233"/>
      <c r="CBH392" s="233"/>
      <c r="CBI392" s="233"/>
      <c r="CBJ392" s="233"/>
      <c r="CBK392" s="233"/>
      <c r="CBL392" s="233"/>
      <c r="CBM392" s="233"/>
      <c r="CBN392" s="233"/>
      <c r="CBO392" s="233"/>
      <c r="CBP392" s="233"/>
      <c r="CBQ392" s="233"/>
      <c r="CBR392" s="233"/>
      <c r="CBS392" s="233"/>
      <c r="CBT392" s="233"/>
      <c r="CBU392" s="233"/>
      <c r="CBV392" s="233"/>
      <c r="CBW392" s="233"/>
      <c r="CBX392" s="233"/>
      <c r="CBY392" s="233"/>
      <c r="CBZ392" s="233"/>
      <c r="CCA392" s="233"/>
      <c r="CCB392" s="233"/>
      <c r="CCC392" s="233"/>
      <c r="CCD392" s="233"/>
      <c r="CCE392" s="233"/>
      <c r="CCF392" s="233"/>
      <c r="CCG392" s="233"/>
      <c r="CCH392" s="233"/>
      <c r="CCI392" s="233"/>
      <c r="CCJ392" s="233"/>
      <c r="CCK392" s="233"/>
      <c r="CCL392" s="233"/>
      <c r="CCM392" s="233"/>
      <c r="CCN392" s="233"/>
      <c r="CCO392" s="233"/>
      <c r="CCP392" s="233"/>
      <c r="CCQ392" s="233"/>
      <c r="CCR392" s="233"/>
      <c r="CCS392" s="233"/>
      <c r="CCT392" s="233"/>
      <c r="CCU392" s="233"/>
      <c r="CCV392" s="233"/>
      <c r="CCW392" s="233"/>
      <c r="CCX392" s="233"/>
      <c r="CCY392" s="233"/>
      <c r="CCZ392" s="233"/>
      <c r="CDA392" s="233"/>
      <c r="CDB392" s="233"/>
      <c r="CDC392" s="233"/>
      <c r="CDD392" s="233"/>
      <c r="CDE392" s="233"/>
      <c r="CDF392" s="233"/>
      <c r="CDG392" s="233"/>
      <c r="CDH392" s="233"/>
      <c r="CDI392" s="233"/>
      <c r="CDJ392" s="233"/>
      <c r="CDK392" s="233"/>
      <c r="CDL392" s="233"/>
      <c r="CDM392" s="233"/>
      <c r="CDN392" s="233"/>
      <c r="CDO392" s="233"/>
      <c r="CDP392" s="233"/>
      <c r="CDQ392" s="233"/>
      <c r="CDR392" s="233"/>
      <c r="CDS392" s="233"/>
      <c r="CDT392" s="233"/>
      <c r="CDU392" s="233"/>
      <c r="CDV392" s="233"/>
      <c r="CDW392" s="233"/>
      <c r="CDX392" s="233"/>
      <c r="CDY392" s="233"/>
      <c r="CDZ392" s="233"/>
      <c r="CEA392" s="233"/>
      <c r="CEB392" s="233"/>
      <c r="CEC392" s="233"/>
      <c r="CED392" s="233"/>
      <c r="CEE392" s="233"/>
      <c r="CEF392" s="233"/>
      <c r="CEG392" s="233"/>
      <c r="CEH392" s="233"/>
      <c r="CEI392" s="233"/>
      <c r="CEJ392" s="233"/>
      <c r="CEK392" s="233"/>
      <c r="CEL392" s="233"/>
      <c r="CEM392" s="233"/>
      <c r="CEN392" s="233"/>
      <c r="CEO392" s="233"/>
      <c r="CEP392" s="233"/>
      <c r="CEQ392" s="233"/>
      <c r="CER392" s="233"/>
      <c r="CES392" s="233"/>
      <c r="CET392" s="233"/>
      <c r="CEU392" s="233"/>
      <c r="CEV392" s="233"/>
      <c r="CEW392" s="233"/>
      <c r="CEX392" s="233"/>
      <c r="CEY392" s="233"/>
      <c r="CEZ392" s="233"/>
      <c r="CFA392" s="233"/>
      <c r="CFB392" s="233"/>
      <c r="CFC392" s="233"/>
      <c r="CFD392" s="233"/>
      <c r="CFE392" s="233"/>
      <c r="CFF392" s="233"/>
      <c r="CFG392" s="233"/>
      <c r="CFH392" s="233"/>
      <c r="CFI392" s="233"/>
      <c r="CFJ392" s="233"/>
      <c r="CFK392" s="233"/>
      <c r="CFL392" s="233"/>
      <c r="CFM392" s="233"/>
      <c r="CFN392" s="233"/>
      <c r="CFO392" s="233"/>
      <c r="CFP392" s="233"/>
      <c r="CFQ392" s="233"/>
      <c r="CFR392" s="233"/>
      <c r="CFS392" s="233"/>
      <c r="CFT392" s="233"/>
      <c r="CFU392" s="233"/>
      <c r="CFV392" s="233"/>
      <c r="CFW392" s="233"/>
      <c r="CFX392" s="233"/>
      <c r="CFY392" s="233"/>
      <c r="CFZ392" s="233"/>
      <c r="CGA392" s="233"/>
      <c r="CGB392" s="233"/>
      <c r="CGC392" s="233"/>
      <c r="CGD392" s="233"/>
      <c r="CGE392" s="233"/>
      <c r="CGF392" s="233"/>
      <c r="CGG392" s="233"/>
      <c r="CGH392" s="233"/>
      <c r="CGI392" s="233"/>
      <c r="CGJ392" s="233"/>
      <c r="CGK392" s="233"/>
      <c r="CGL392" s="233"/>
      <c r="CGM392" s="233"/>
      <c r="CGN392" s="233"/>
      <c r="CGO392" s="233"/>
      <c r="CGP392" s="233"/>
      <c r="CGQ392" s="233"/>
      <c r="CGR392" s="233"/>
      <c r="CGS392" s="233"/>
      <c r="CGT392" s="233"/>
      <c r="CGU392" s="233"/>
      <c r="CGV392" s="233"/>
      <c r="CGW392" s="233"/>
      <c r="CGX392" s="233"/>
      <c r="CGY392" s="233"/>
      <c r="CGZ392" s="233"/>
      <c r="CHA392" s="233"/>
      <c r="CHB392" s="233"/>
      <c r="CHC392" s="233"/>
      <c r="CHD392" s="233"/>
      <c r="CHE392" s="233"/>
      <c r="CHF392" s="233"/>
      <c r="CHG392" s="233"/>
      <c r="CHH392" s="233"/>
      <c r="CHI392" s="233"/>
      <c r="CHJ392" s="233"/>
      <c r="CHK392" s="233"/>
      <c r="CHL392" s="233"/>
      <c r="CHM392" s="233"/>
      <c r="CHN392" s="233"/>
      <c r="CHO392" s="233"/>
      <c r="CHP392" s="233"/>
      <c r="CHQ392" s="233"/>
      <c r="CHR392" s="233"/>
      <c r="CHS392" s="233"/>
      <c r="CHT392" s="233"/>
      <c r="CHU392" s="233"/>
      <c r="CHV392" s="233"/>
      <c r="CHW392" s="233"/>
      <c r="CHX392" s="233"/>
      <c r="CHY392" s="233"/>
      <c r="CHZ392" s="233"/>
      <c r="CIA392" s="233"/>
      <c r="CIB392" s="233"/>
      <c r="CIC392" s="233"/>
      <c r="CID392" s="233"/>
      <c r="CIE392" s="233"/>
      <c r="CIF392" s="233"/>
      <c r="CIG392" s="233"/>
      <c r="CIH392" s="233"/>
      <c r="CII392" s="233"/>
      <c r="CIJ392" s="233"/>
      <c r="CIK392" s="233"/>
      <c r="CIL392" s="233"/>
      <c r="CIM392" s="233"/>
      <c r="CIN392" s="233"/>
      <c r="CIO392" s="233"/>
      <c r="CIP392" s="233"/>
      <c r="CIQ392" s="233"/>
      <c r="CIR392" s="233"/>
      <c r="CIS392" s="233"/>
      <c r="CIT392" s="233"/>
      <c r="CIU392" s="233"/>
      <c r="CIV392" s="233"/>
      <c r="CIW392" s="233"/>
      <c r="CIX392" s="233"/>
      <c r="CIY392" s="233"/>
      <c r="CIZ392" s="233"/>
      <c r="CJA392" s="233"/>
      <c r="CJB392" s="233"/>
      <c r="CJC392" s="233"/>
      <c r="CJD392" s="233"/>
      <c r="CJE392" s="233"/>
      <c r="CJF392" s="233"/>
      <c r="CJG392" s="233"/>
      <c r="CJH392" s="233"/>
      <c r="CJI392" s="233"/>
      <c r="CJJ392" s="233"/>
      <c r="CJK392" s="233"/>
      <c r="CJL392" s="233"/>
      <c r="CJM392" s="233"/>
      <c r="CJN392" s="233"/>
      <c r="CJO392" s="233"/>
      <c r="CJP392" s="233"/>
      <c r="CJQ392" s="233"/>
      <c r="CJR392" s="233"/>
      <c r="CJS392" s="233"/>
      <c r="CJT392" s="233"/>
      <c r="CJU392" s="233"/>
      <c r="CJV392" s="233"/>
      <c r="CJW392" s="233"/>
      <c r="CJX392" s="233"/>
      <c r="CJY392" s="233"/>
      <c r="CJZ392" s="233"/>
      <c r="CKA392" s="233"/>
      <c r="CKB392" s="233"/>
      <c r="CKC392" s="233"/>
      <c r="CKD392" s="233"/>
      <c r="CKE392" s="233"/>
      <c r="CKF392" s="233"/>
      <c r="CKG392" s="233"/>
      <c r="CKH392" s="233"/>
      <c r="CKI392" s="233"/>
      <c r="CKJ392" s="233"/>
      <c r="CKK392" s="233"/>
      <c r="CKL392" s="233"/>
      <c r="CKM392" s="233"/>
      <c r="CKN392" s="233"/>
      <c r="CKO392" s="233"/>
      <c r="CKP392" s="233"/>
      <c r="CKQ392" s="233"/>
      <c r="CKR392" s="233"/>
      <c r="CKS392" s="233"/>
      <c r="CKT392" s="233"/>
      <c r="CKU392" s="233"/>
      <c r="CKV392" s="233"/>
      <c r="CKW392" s="233"/>
      <c r="CKX392" s="233"/>
      <c r="CKY392" s="233"/>
      <c r="CKZ392" s="233"/>
      <c r="CLA392" s="233"/>
      <c r="CLB392" s="233"/>
      <c r="CLC392" s="233"/>
      <c r="CLD392" s="233"/>
      <c r="CLE392" s="233"/>
      <c r="CLF392" s="233"/>
      <c r="CLG392" s="233"/>
      <c r="CLH392" s="233"/>
      <c r="CLI392" s="233"/>
      <c r="CLJ392" s="233"/>
      <c r="CLK392" s="233"/>
      <c r="CLL392" s="233"/>
      <c r="CLM392" s="233"/>
      <c r="CLN392" s="233"/>
      <c r="CLO392" s="233"/>
      <c r="CLP392" s="233"/>
      <c r="CLQ392" s="233"/>
      <c r="CLR392" s="233"/>
      <c r="CLS392" s="233"/>
      <c r="CLT392" s="233"/>
      <c r="CLU392" s="233"/>
      <c r="CLV392" s="233"/>
      <c r="CLW392" s="233"/>
      <c r="CLX392" s="233"/>
      <c r="CLY392" s="233"/>
      <c r="CLZ392" s="233"/>
      <c r="CMA392" s="233"/>
      <c r="CMB392" s="233"/>
      <c r="CMC392" s="233"/>
      <c r="CMD392" s="233"/>
      <c r="CME392" s="233"/>
      <c r="CMF392" s="233"/>
      <c r="CMG392" s="233"/>
      <c r="CMH392" s="233"/>
      <c r="CMI392" s="233"/>
      <c r="CMJ392" s="233"/>
      <c r="CMK392" s="233"/>
      <c r="CML392" s="233"/>
      <c r="CMM392" s="233"/>
      <c r="CMN392" s="233"/>
      <c r="CMO392" s="233"/>
      <c r="CMP392" s="233"/>
      <c r="CMQ392" s="233"/>
      <c r="CMR392" s="233"/>
      <c r="CMS392" s="233"/>
      <c r="CMT392" s="233"/>
      <c r="CMU392" s="233"/>
      <c r="CMV392" s="233"/>
      <c r="CMW392" s="233"/>
      <c r="CMX392" s="233"/>
      <c r="CMY392" s="233"/>
      <c r="CMZ392" s="233"/>
      <c r="CNA392" s="233"/>
      <c r="CNB392" s="233"/>
      <c r="CNC392" s="233"/>
      <c r="CND392" s="233"/>
      <c r="CNE392" s="233"/>
      <c r="CNF392" s="233"/>
      <c r="CNG392" s="233"/>
      <c r="CNH392" s="233"/>
      <c r="CNI392" s="233"/>
      <c r="CNJ392" s="233"/>
      <c r="CNK392" s="233"/>
      <c r="CNL392" s="233"/>
      <c r="CNM392" s="233"/>
      <c r="CNN392" s="233"/>
      <c r="CNO392" s="233"/>
      <c r="CNP392" s="233"/>
      <c r="CNQ392" s="233"/>
      <c r="CNR392" s="233"/>
      <c r="CNS392" s="233"/>
      <c r="CNT392" s="233"/>
      <c r="CNU392" s="233"/>
      <c r="CNV392" s="233"/>
      <c r="CNW392" s="233"/>
      <c r="CNX392" s="233"/>
      <c r="CNY392" s="233"/>
      <c r="CNZ392" s="233"/>
      <c r="COA392" s="233"/>
      <c r="COB392" s="233"/>
      <c r="COC392" s="233"/>
      <c r="COD392" s="233"/>
      <c r="COE392" s="233"/>
      <c r="COF392" s="233"/>
      <c r="COG392" s="233"/>
      <c r="COH392" s="233"/>
      <c r="COI392" s="233"/>
      <c r="COJ392" s="233"/>
      <c r="COK392" s="233"/>
      <c r="COL392" s="233"/>
      <c r="COM392" s="233"/>
      <c r="CON392" s="233"/>
      <c r="COO392" s="233"/>
      <c r="COP392" s="233"/>
      <c r="COQ392" s="233"/>
      <c r="COR392" s="233"/>
      <c r="COS392" s="233"/>
      <c r="COT392" s="233"/>
      <c r="COU392" s="233"/>
      <c r="COV392" s="233"/>
      <c r="COW392" s="233"/>
      <c r="COX392" s="233"/>
      <c r="COY392" s="233"/>
      <c r="COZ392" s="233"/>
      <c r="CPA392" s="233"/>
      <c r="CPB392" s="233"/>
      <c r="CPC392" s="233"/>
      <c r="CPD392" s="233"/>
      <c r="CPE392" s="233"/>
      <c r="CPF392" s="233"/>
      <c r="CPG392" s="233"/>
      <c r="CPH392" s="233"/>
      <c r="CPI392" s="233"/>
      <c r="CPJ392" s="233"/>
      <c r="CPK392" s="233"/>
      <c r="CPL392" s="233"/>
      <c r="CPM392" s="233"/>
      <c r="CPN392" s="233"/>
      <c r="CPO392" s="233"/>
      <c r="CPP392" s="233"/>
      <c r="CPQ392" s="233"/>
      <c r="CPR392" s="233"/>
      <c r="CPS392" s="233"/>
      <c r="CPT392" s="233"/>
      <c r="CPU392" s="233"/>
      <c r="CPV392" s="233"/>
      <c r="CPW392" s="233"/>
      <c r="CPX392" s="233"/>
      <c r="CPY392" s="233"/>
      <c r="CPZ392" s="233"/>
      <c r="CQA392" s="233"/>
      <c r="CQB392" s="233"/>
      <c r="CQC392" s="233"/>
      <c r="CQD392" s="233"/>
      <c r="CQE392" s="233"/>
      <c r="CQF392" s="233"/>
      <c r="CQG392" s="233"/>
      <c r="CQH392" s="233"/>
      <c r="CQI392" s="233"/>
      <c r="CQJ392" s="233"/>
      <c r="CQK392" s="233"/>
      <c r="CQL392" s="233"/>
      <c r="CQM392" s="233"/>
      <c r="CQN392" s="233"/>
      <c r="CQO392" s="233"/>
      <c r="CQP392" s="233"/>
      <c r="CQQ392" s="233"/>
      <c r="CQR392" s="233"/>
      <c r="CQS392" s="233"/>
      <c r="CQT392" s="233"/>
      <c r="CQU392" s="233"/>
      <c r="CQV392" s="233"/>
      <c r="CQW392" s="233"/>
      <c r="CQX392" s="233"/>
      <c r="CQY392" s="233"/>
      <c r="CQZ392" s="233"/>
      <c r="CRA392" s="233"/>
      <c r="CRB392" s="233"/>
      <c r="CRC392" s="233"/>
      <c r="CRD392" s="233"/>
      <c r="CRE392" s="233"/>
      <c r="CRF392" s="233"/>
      <c r="CRG392" s="233"/>
      <c r="CRH392" s="233"/>
      <c r="CRI392" s="233"/>
      <c r="CRJ392" s="233"/>
      <c r="CRK392" s="233"/>
      <c r="CRL392" s="233"/>
      <c r="CRM392" s="233"/>
      <c r="CRN392" s="233"/>
      <c r="CRO392" s="233"/>
      <c r="CRP392" s="233"/>
      <c r="CRQ392" s="233"/>
      <c r="CRR392" s="233"/>
      <c r="CRS392" s="233"/>
      <c r="CRT392" s="233"/>
      <c r="CRU392" s="233"/>
      <c r="CRV392" s="233"/>
      <c r="CRW392" s="233"/>
      <c r="CRX392" s="233"/>
      <c r="CRY392" s="233"/>
      <c r="CRZ392" s="233"/>
      <c r="CSA392" s="233"/>
      <c r="CSB392" s="233"/>
      <c r="CSC392" s="233"/>
      <c r="CSD392" s="233"/>
      <c r="CSE392" s="233"/>
      <c r="CSF392" s="233"/>
      <c r="CSG392" s="233"/>
      <c r="CSH392" s="233"/>
      <c r="CSI392" s="233"/>
      <c r="CSJ392" s="233"/>
      <c r="CSK392" s="233"/>
      <c r="CSL392" s="233"/>
      <c r="CSM392" s="233"/>
      <c r="CSN392" s="233"/>
      <c r="CSO392" s="233"/>
      <c r="CSP392" s="233"/>
      <c r="CSQ392" s="233"/>
      <c r="CSR392" s="233"/>
      <c r="CSS392" s="233"/>
      <c r="CST392" s="233"/>
      <c r="CSU392" s="233"/>
      <c r="CSV392" s="233"/>
      <c r="CSW392" s="233"/>
      <c r="CSX392" s="233"/>
      <c r="CSY392" s="233"/>
      <c r="CSZ392" s="233"/>
      <c r="CTA392" s="233"/>
      <c r="CTB392" s="233"/>
      <c r="CTC392" s="233"/>
      <c r="CTD392" s="233"/>
      <c r="CTE392" s="233"/>
      <c r="CTF392" s="233"/>
      <c r="CTG392" s="233"/>
      <c r="CTH392" s="233"/>
      <c r="CTI392" s="233"/>
      <c r="CTJ392" s="233"/>
      <c r="CTK392" s="233"/>
      <c r="CTL392" s="233"/>
      <c r="CTM392" s="233"/>
      <c r="CTN392" s="233"/>
      <c r="CTO392" s="233"/>
      <c r="CTP392" s="233"/>
      <c r="CTQ392" s="233"/>
      <c r="CTR392" s="233"/>
      <c r="CTS392" s="233"/>
      <c r="CTT392" s="233"/>
      <c r="CTU392" s="233"/>
      <c r="CTV392" s="233"/>
      <c r="CTW392" s="233"/>
      <c r="CTX392" s="233"/>
      <c r="CTY392" s="233"/>
      <c r="CTZ392" s="233"/>
      <c r="CUA392" s="233"/>
      <c r="CUB392" s="233"/>
      <c r="CUC392" s="233"/>
      <c r="CUD392" s="233"/>
      <c r="CUE392" s="233"/>
      <c r="CUF392" s="233"/>
      <c r="CUG392" s="233"/>
      <c r="CUH392" s="233"/>
      <c r="CUI392" s="233"/>
      <c r="CUJ392" s="233"/>
      <c r="CUK392" s="233"/>
      <c r="CUL392" s="233"/>
      <c r="CUM392" s="233"/>
      <c r="CUN392" s="233"/>
      <c r="CUO392" s="233"/>
      <c r="CUP392" s="233"/>
      <c r="CUQ392" s="233"/>
      <c r="CUR392" s="233"/>
      <c r="CUS392" s="233"/>
      <c r="CUT392" s="233"/>
      <c r="CUU392" s="233"/>
      <c r="CUV392" s="233"/>
      <c r="CUW392" s="233"/>
      <c r="CUX392" s="233"/>
      <c r="CUY392" s="233"/>
      <c r="CUZ392" s="233"/>
      <c r="CVA392" s="233"/>
      <c r="CVB392" s="233"/>
      <c r="CVC392" s="233"/>
      <c r="CVD392" s="233"/>
      <c r="CVE392" s="233"/>
      <c r="CVF392" s="233"/>
      <c r="CVG392" s="233"/>
      <c r="CVH392" s="233"/>
      <c r="CVI392" s="233"/>
      <c r="CVJ392" s="233"/>
      <c r="CVK392" s="233"/>
      <c r="CVL392" s="233"/>
      <c r="CVM392" s="233"/>
      <c r="CVN392" s="233"/>
      <c r="CVO392" s="233"/>
      <c r="CVP392" s="233"/>
      <c r="CVQ392" s="233"/>
      <c r="CVR392" s="233"/>
      <c r="CVS392" s="233"/>
      <c r="CVT392" s="233"/>
      <c r="CVU392" s="233"/>
      <c r="CVV392" s="233"/>
      <c r="CVW392" s="233"/>
      <c r="CVX392" s="233"/>
      <c r="CVY392" s="233"/>
      <c r="CVZ392" s="233"/>
      <c r="CWA392" s="233"/>
      <c r="CWB392" s="233"/>
      <c r="CWC392" s="233"/>
      <c r="CWD392" s="233"/>
      <c r="CWE392" s="233"/>
      <c r="CWF392" s="233"/>
      <c r="CWG392" s="233"/>
      <c r="CWH392" s="233"/>
      <c r="CWI392" s="233"/>
      <c r="CWJ392" s="233"/>
      <c r="CWK392" s="233"/>
      <c r="CWL392" s="233"/>
      <c r="CWM392" s="233"/>
      <c r="CWN392" s="233"/>
      <c r="CWO392" s="233"/>
      <c r="CWP392" s="233"/>
      <c r="CWQ392" s="233"/>
      <c r="CWR392" s="233"/>
      <c r="CWS392" s="233"/>
      <c r="CWT392" s="233"/>
      <c r="CWU392" s="233"/>
      <c r="CWV392" s="233"/>
      <c r="CWW392" s="233"/>
      <c r="CWX392" s="233"/>
      <c r="CWY392" s="233"/>
      <c r="CWZ392" s="233"/>
      <c r="CXA392" s="233"/>
      <c r="CXB392" s="233"/>
      <c r="CXC392" s="233"/>
      <c r="CXD392" s="233"/>
      <c r="CXE392" s="233"/>
      <c r="CXF392" s="233"/>
      <c r="CXG392" s="233"/>
      <c r="CXH392" s="233"/>
      <c r="CXI392" s="233"/>
      <c r="CXJ392" s="233"/>
      <c r="CXK392" s="233"/>
      <c r="CXL392" s="233"/>
      <c r="CXM392" s="233"/>
      <c r="CXN392" s="233"/>
      <c r="CXO392" s="233"/>
      <c r="CXP392" s="233"/>
      <c r="CXQ392" s="233"/>
      <c r="CXR392" s="233"/>
      <c r="CXS392" s="233"/>
      <c r="CXT392" s="233"/>
      <c r="CXU392" s="233"/>
      <c r="CXV392" s="233"/>
      <c r="CXW392" s="233"/>
      <c r="CXX392" s="233"/>
      <c r="CXY392" s="233"/>
      <c r="CXZ392" s="233"/>
      <c r="CYA392" s="233"/>
      <c r="CYB392" s="233"/>
      <c r="CYC392" s="233"/>
      <c r="CYD392" s="233"/>
      <c r="CYE392" s="233"/>
      <c r="CYF392" s="233"/>
      <c r="CYG392" s="233"/>
      <c r="CYH392" s="233"/>
      <c r="CYI392" s="233"/>
      <c r="CYJ392" s="233"/>
      <c r="CYK392" s="233"/>
      <c r="CYL392" s="233"/>
      <c r="CYM392" s="233"/>
      <c r="CYN392" s="233"/>
      <c r="CYO392" s="233"/>
      <c r="CYP392" s="233"/>
      <c r="CYQ392" s="233"/>
      <c r="CYR392" s="233"/>
      <c r="CYS392" s="233"/>
      <c r="CYT392" s="233"/>
      <c r="CYU392" s="233"/>
      <c r="CYV392" s="233"/>
      <c r="CYW392" s="233"/>
      <c r="CYX392" s="233"/>
      <c r="CYY392" s="233"/>
      <c r="CYZ392" s="233"/>
      <c r="CZA392" s="233"/>
      <c r="CZB392" s="233"/>
      <c r="CZC392" s="233"/>
      <c r="CZD392" s="233"/>
      <c r="CZE392" s="233"/>
      <c r="CZF392" s="233"/>
      <c r="CZG392" s="233"/>
      <c r="CZH392" s="233"/>
      <c r="CZI392" s="233"/>
      <c r="CZJ392" s="233"/>
      <c r="CZK392" s="233"/>
      <c r="CZL392" s="233"/>
      <c r="CZM392" s="233"/>
      <c r="CZN392" s="233"/>
      <c r="CZO392" s="233"/>
      <c r="CZP392" s="233"/>
      <c r="CZQ392" s="233"/>
      <c r="CZR392" s="233"/>
      <c r="CZS392" s="233"/>
      <c r="CZT392" s="233"/>
      <c r="CZU392" s="233"/>
      <c r="CZV392" s="233"/>
      <c r="CZW392" s="233"/>
      <c r="CZX392" s="233"/>
      <c r="CZY392" s="233"/>
      <c r="CZZ392" s="233"/>
      <c r="DAA392" s="233"/>
      <c r="DAB392" s="233"/>
      <c r="DAC392" s="233"/>
      <c r="DAD392" s="233"/>
      <c r="DAE392" s="233"/>
      <c r="DAF392" s="233"/>
      <c r="DAG392" s="233"/>
      <c r="DAH392" s="233"/>
      <c r="DAI392" s="233"/>
      <c r="DAJ392" s="233"/>
      <c r="DAK392" s="233"/>
      <c r="DAL392" s="233"/>
      <c r="DAM392" s="233"/>
      <c r="DAN392" s="233"/>
      <c r="DAO392" s="233"/>
      <c r="DAP392" s="233"/>
      <c r="DAQ392" s="233"/>
      <c r="DAR392" s="233"/>
      <c r="DAS392" s="233"/>
      <c r="DAT392" s="233"/>
      <c r="DAU392" s="233"/>
      <c r="DAV392" s="233"/>
      <c r="DAW392" s="233"/>
      <c r="DAX392" s="233"/>
      <c r="DAY392" s="233"/>
      <c r="DAZ392" s="233"/>
      <c r="DBA392" s="233"/>
      <c r="DBB392" s="233"/>
      <c r="DBC392" s="233"/>
      <c r="DBD392" s="233"/>
      <c r="DBE392" s="233"/>
      <c r="DBF392" s="233"/>
      <c r="DBG392" s="233"/>
      <c r="DBH392" s="233"/>
      <c r="DBI392" s="233"/>
      <c r="DBJ392" s="233"/>
      <c r="DBK392" s="233"/>
      <c r="DBL392" s="233"/>
      <c r="DBM392" s="233"/>
      <c r="DBN392" s="233"/>
      <c r="DBO392" s="233"/>
      <c r="DBP392" s="233"/>
      <c r="DBQ392" s="233"/>
      <c r="DBR392" s="233"/>
      <c r="DBS392" s="233"/>
      <c r="DBT392" s="233"/>
      <c r="DBU392" s="233"/>
      <c r="DBV392" s="233"/>
      <c r="DBW392" s="233"/>
      <c r="DBX392" s="233"/>
      <c r="DBY392" s="233"/>
      <c r="DBZ392" s="233"/>
      <c r="DCA392" s="233"/>
      <c r="DCB392" s="233"/>
      <c r="DCC392" s="233"/>
      <c r="DCD392" s="233"/>
      <c r="DCE392" s="233"/>
      <c r="DCF392" s="233"/>
      <c r="DCG392" s="233"/>
      <c r="DCH392" s="233"/>
      <c r="DCI392" s="233"/>
      <c r="DCJ392" s="233"/>
      <c r="DCK392" s="233"/>
      <c r="DCL392" s="233"/>
      <c r="DCM392" s="233"/>
      <c r="DCN392" s="233"/>
      <c r="DCO392" s="233"/>
      <c r="DCP392" s="233"/>
      <c r="DCQ392" s="233"/>
      <c r="DCR392" s="233"/>
      <c r="DCS392" s="233"/>
      <c r="DCT392" s="233"/>
      <c r="DCU392" s="233"/>
      <c r="DCV392" s="233"/>
      <c r="DCW392" s="233"/>
      <c r="DCX392" s="233"/>
      <c r="DCY392" s="233"/>
      <c r="DCZ392" s="233"/>
      <c r="DDA392" s="233"/>
      <c r="DDB392" s="233"/>
      <c r="DDC392" s="233"/>
      <c r="DDD392" s="233"/>
      <c r="DDE392" s="233"/>
      <c r="DDF392" s="233"/>
      <c r="DDG392" s="233"/>
      <c r="DDH392" s="233"/>
      <c r="DDI392" s="233"/>
      <c r="DDJ392" s="233"/>
      <c r="DDK392" s="233"/>
      <c r="DDL392" s="233"/>
      <c r="DDM392" s="233"/>
      <c r="DDN392" s="233"/>
      <c r="DDO392" s="233"/>
      <c r="DDP392" s="233"/>
      <c r="DDQ392" s="233"/>
      <c r="DDR392" s="233"/>
      <c r="DDS392" s="233"/>
      <c r="DDT392" s="233"/>
      <c r="DDU392" s="233"/>
      <c r="DDV392" s="233"/>
      <c r="DDW392" s="233"/>
      <c r="DDX392" s="233"/>
      <c r="DDY392" s="233"/>
      <c r="DDZ392" s="233"/>
      <c r="DEA392" s="233"/>
      <c r="DEB392" s="233"/>
      <c r="DEC392" s="233"/>
      <c r="DED392" s="233"/>
      <c r="DEE392" s="233"/>
      <c r="DEF392" s="233"/>
      <c r="DEG392" s="233"/>
      <c r="DEH392" s="233"/>
      <c r="DEI392" s="233"/>
      <c r="DEJ392" s="233"/>
      <c r="DEK392" s="233"/>
      <c r="DEL392" s="233"/>
      <c r="DEM392" s="233"/>
      <c r="DEN392" s="233"/>
      <c r="DEO392" s="233"/>
      <c r="DEP392" s="233"/>
      <c r="DEQ392" s="233"/>
      <c r="DER392" s="233"/>
      <c r="DES392" s="233"/>
      <c r="DET392" s="233"/>
      <c r="DEU392" s="233"/>
      <c r="DEV392" s="233"/>
      <c r="DEW392" s="233"/>
      <c r="DEX392" s="233"/>
      <c r="DEY392" s="233"/>
      <c r="DEZ392" s="233"/>
      <c r="DFA392" s="233"/>
      <c r="DFB392" s="233"/>
      <c r="DFC392" s="233"/>
      <c r="DFD392" s="233"/>
      <c r="DFE392" s="233"/>
      <c r="DFF392" s="233"/>
      <c r="DFG392" s="233"/>
      <c r="DFH392" s="233"/>
      <c r="DFI392" s="233"/>
      <c r="DFJ392" s="233"/>
      <c r="DFK392" s="233"/>
      <c r="DFL392" s="233"/>
      <c r="DFM392" s="233"/>
      <c r="DFN392" s="233"/>
      <c r="DFO392" s="233"/>
      <c r="DFP392" s="233"/>
      <c r="DFQ392" s="233"/>
      <c r="DFR392" s="233"/>
      <c r="DFS392" s="233"/>
      <c r="DFT392" s="233"/>
      <c r="DFU392" s="233"/>
      <c r="DFV392" s="233"/>
      <c r="DFW392" s="233"/>
      <c r="DFX392" s="233"/>
      <c r="DFY392" s="233"/>
      <c r="DFZ392" s="233"/>
      <c r="DGA392" s="233"/>
      <c r="DGB392" s="233"/>
      <c r="DGC392" s="233"/>
      <c r="DGD392" s="233"/>
      <c r="DGE392" s="233"/>
      <c r="DGF392" s="233"/>
      <c r="DGG392" s="233"/>
      <c r="DGH392" s="233"/>
      <c r="DGI392" s="233"/>
      <c r="DGJ392" s="233"/>
      <c r="DGK392" s="233"/>
      <c r="DGL392" s="233"/>
      <c r="DGM392" s="233"/>
      <c r="DGN392" s="233"/>
      <c r="DGO392" s="233"/>
      <c r="DGP392" s="233"/>
      <c r="DGQ392" s="233"/>
      <c r="DGR392" s="233"/>
      <c r="DGS392" s="233"/>
      <c r="DGT392" s="233"/>
      <c r="DGU392" s="233"/>
      <c r="DGV392" s="233"/>
      <c r="DGW392" s="233"/>
      <c r="DGX392" s="233"/>
      <c r="DGY392" s="233"/>
      <c r="DGZ392" s="233"/>
      <c r="DHA392" s="233"/>
      <c r="DHB392" s="233"/>
      <c r="DHC392" s="233"/>
      <c r="DHD392" s="233"/>
      <c r="DHE392" s="233"/>
      <c r="DHF392" s="233"/>
      <c r="DHG392" s="233"/>
      <c r="DHH392" s="233"/>
      <c r="DHI392" s="233"/>
      <c r="DHJ392" s="233"/>
      <c r="DHK392" s="233"/>
      <c r="DHL392" s="233"/>
      <c r="DHM392" s="233"/>
      <c r="DHN392" s="233"/>
      <c r="DHO392" s="233"/>
      <c r="DHP392" s="233"/>
      <c r="DHQ392" s="233"/>
      <c r="DHR392" s="233"/>
      <c r="DHS392" s="233"/>
      <c r="DHT392" s="233"/>
      <c r="DHU392" s="233"/>
      <c r="DHV392" s="233"/>
      <c r="DHW392" s="233"/>
      <c r="DHX392" s="233"/>
      <c r="DHY392" s="233"/>
      <c r="DHZ392" s="233"/>
      <c r="DIA392" s="233"/>
      <c r="DIB392" s="233"/>
      <c r="DIC392" s="233"/>
      <c r="DID392" s="233"/>
      <c r="DIE392" s="233"/>
      <c r="DIF392" s="233"/>
      <c r="DIG392" s="233"/>
      <c r="DIH392" s="233"/>
      <c r="DII392" s="233"/>
      <c r="DIJ392" s="233"/>
      <c r="DIK392" s="233"/>
      <c r="DIL392" s="233"/>
      <c r="DIM392" s="233"/>
      <c r="DIN392" s="233"/>
      <c r="DIO392" s="233"/>
      <c r="DIP392" s="233"/>
      <c r="DIQ392" s="233"/>
      <c r="DIR392" s="233"/>
      <c r="DIS392" s="233"/>
      <c r="DIT392" s="233"/>
      <c r="DIU392" s="233"/>
      <c r="DIV392" s="233"/>
      <c r="DIW392" s="233"/>
      <c r="DIX392" s="233"/>
      <c r="DIY392" s="233"/>
      <c r="DIZ392" s="233"/>
      <c r="DJA392" s="233"/>
      <c r="DJB392" s="233"/>
      <c r="DJC392" s="233"/>
      <c r="DJD392" s="233"/>
      <c r="DJE392" s="233"/>
      <c r="DJF392" s="233"/>
      <c r="DJG392" s="233"/>
      <c r="DJH392" s="233"/>
      <c r="DJI392" s="233"/>
      <c r="DJJ392" s="233"/>
      <c r="DJK392" s="233"/>
      <c r="DJL392" s="233"/>
      <c r="DJM392" s="233"/>
      <c r="DJN392" s="233"/>
      <c r="DJO392" s="233"/>
      <c r="DJP392" s="233"/>
      <c r="DJQ392" s="233"/>
      <c r="DJR392" s="233"/>
      <c r="DJS392" s="233"/>
      <c r="DJT392" s="233"/>
      <c r="DJU392" s="233"/>
      <c r="DJV392" s="233"/>
      <c r="DJW392" s="233"/>
      <c r="DJX392" s="233"/>
      <c r="DJY392" s="233"/>
      <c r="DJZ392" s="233"/>
      <c r="DKA392" s="233"/>
      <c r="DKB392" s="233"/>
      <c r="DKC392" s="233"/>
      <c r="DKD392" s="233"/>
      <c r="DKE392" s="233"/>
      <c r="DKF392" s="233"/>
      <c r="DKG392" s="233"/>
      <c r="DKH392" s="233"/>
      <c r="DKI392" s="233"/>
      <c r="DKJ392" s="233"/>
      <c r="DKK392" s="233"/>
      <c r="DKL392" s="233"/>
      <c r="DKM392" s="233"/>
      <c r="DKN392" s="233"/>
      <c r="DKO392" s="233"/>
      <c r="DKP392" s="233"/>
      <c r="DKQ392" s="233"/>
      <c r="DKR392" s="233"/>
      <c r="DKS392" s="233"/>
      <c r="DKT392" s="233"/>
      <c r="DKU392" s="233"/>
      <c r="DKV392" s="233"/>
      <c r="DKW392" s="233"/>
      <c r="DKX392" s="233"/>
      <c r="DKY392" s="233"/>
      <c r="DKZ392" s="233"/>
      <c r="DLA392" s="233"/>
      <c r="DLB392" s="233"/>
      <c r="DLC392" s="233"/>
      <c r="DLD392" s="233"/>
      <c r="DLE392" s="233"/>
      <c r="DLF392" s="233"/>
      <c r="DLG392" s="233"/>
      <c r="DLH392" s="233"/>
      <c r="DLI392" s="233"/>
      <c r="DLJ392" s="233"/>
      <c r="DLK392" s="233"/>
      <c r="DLL392" s="233"/>
      <c r="DLM392" s="233"/>
      <c r="DLN392" s="233"/>
      <c r="DLO392" s="233"/>
      <c r="DLP392" s="233"/>
      <c r="DLQ392" s="233"/>
      <c r="DLR392" s="233"/>
      <c r="DLS392" s="233"/>
      <c r="DLT392" s="233"/>
      <c r="DLU392" s="233"/>
      <c r="DLV392" s="233"/>
      <c r="DLW392" s="233"/>
      <c r="DLX392" s="233"/>
      <c r="DLY392" s="233"/>
      <c r="DLZ392" s="233"/>
      <c r="DMA392" s="233"/>
      <c r="DMB392" s="233"/>
      <c r="DMC392" s="233"/>
      <c r="DMD392" s="233"/>
      <c r="DME392" s="233"/>
      <c r="DMF392" s="233"/>
      <c r="DMG392" s="233"/>
      <c r="DMH392" s="233"/>
      <c r="DMI392" s="233"/>
      <c r="DMJ392" s="233"/>
      <c r="DMK392" s="233"/>
      <c r="DML392" s="233"/>
      <c r="DMM392" s="233"/>
      <c r="DMN392" s="233"/>
      <c r="DMO392" s="233"/>
      <c r="DMP392" s="233"/>
      <c r="DMQ392" s="233"/>
      <c r="DMR392" s="233"/>
      <c r="DMS392" s="233"/>
      <c r="DMT392" s="233"/>
      <c r="DMU392" s="233"/>
      <c r="DMV392" s="233"/>
      <c r="DMW392" s="233"/>
      <c r="DMX392" s="233"/>
      <c r="DMY392" s="233"/>
      <c r="DMZ392" s="233"/>
      <c r="DNA392" s="233"/>
      <c r="DNB392" s="233"/>
      <c r="DNC392" s="233"/>
      <c r="DND392" s="233"/>
      <c r="DNE392" s="233"/>
      <c r="DNF392" s="233"/>
      <c r="DNG392" s="233"/>
      <c r="DNH392" s="233"/>
      <c r="DNI392" s="233"/>
      <c r="DNJ392" s="233"/>
      <c r="DNK392" s="233"/>
      <c r="DNL392" s="233"/>
      <c r="DNM392" s="233"/>
      <c r="DNN392" s="233"/>
      <c r="DNO392" s="233"/>
      <c r="DNP392" s="233"/>
      <c r="DNQ392" s="233"/>
      <c r="DNR392" s="233"/>
      <c r="DNS392" s="233"/>
      <c r="DNT392" s="233"/>
      <c r="DNU392" s="233"/>
      <c r="DNV392" s="233"/>
      <c r="DNW392" s="233"/>
      <c r="DNX392" s="233"/>
      <c r="DNY392" s="233"/>
      <c r="DNZ392" s="233"/>
      <c r="DOA392" s="233"/>
      <c r="DOB392" s="233"/>
      <c r="DOC392" s="233"/>
      <c r="DOD392" s="233"/>
      <c r="DOE392" s="233"/>
      <c r="DOF392" s="233"/>
      <c r="DOG392" s="233"/>
      <c r="DOH392" s="233"/>
      <c r="DOI392" s="233"/>
      <c r="DOJ392" s="233"/>
      <c r="DOK392" s="233"/>
      <c r="DOL392" s="233"/>
      <c r="DOM392" s="233"/>
      <c r="DON392" s="233"/>
      <c r="DOO392" s="233"/>
      <c r="DOP392" s="233"/>
      <c r="DOQ392" s="233"/>
      <c r="DOR392" s="233"/>
      <c r="DOS392" s="233"/>
      <c r="DOT392" s="233"/>
      <c r="DOU392" s="233"/>
      <c r="DOV392" s="233"/>
      <c r="DOW392" s="233"/>
      <c r="DOX392" s="233"/>
      <c r="DOY392" s="233"/>
      <c r="DOZ392" s="233"/>
      <c r="DPA392" s="233"/>
      <c r="DPB392" s="233"/>
      <c r="DPC392" s="233"/>
      <c r="DPD392" s="233"/>
      <c r="DPE392" s="233"/>
      <c r="DPF392" s="233"/>
      <c r="DPG392" s="233"/>
      <c r="DPH392" s="233"/>
      <c r="DPI392" s="233"/>
      <c r="DPJ392" s="233"/>
      <c r="DPK392" s="233"/>
      <c r="DPL392" s="233"/>
      <c r="DPM392" s="233"/>
      <c r="DPN392" s="233"/>
      <c r="DPO392" s="233"/>
      <c r="DPP392" s="233"/>
      <c r="DPQ392" s="233"/>
      <c r="DPR392" s="233"/>
      <c r="DPS392" s="233"/>
      <c r="DPT392" s="233"/>
      <c r="DPU392" s="233"/>
      <c r="DPV392" s="233"/>
      <c r="DPW392" s="233"/>
      <c r="DPX392" s="233"/>
      <c r="DPY392" s="233"/>
      <c r="DPZ392" s="233"/>
      <c r="DQA392" s="233"/>
      <c r="DQB392" s="233"/>
      <c r="DQC392" s="233"/>
      <c r="DQD392" s="233"/>
      <c r="DQE392" s="233"/>
      <c r="DQF392" s="233"/>
      <c r="DQG392" s="233"/>
      <c r="DQH392" s="233"/>
      <c r="DQI392" s="233"/>
      <c r="DQJ392" s="233"/>
      <c r="DQK392" s="233"/>
      <c r="DQL392" s="233"/>
      <c r="DQM392" s="233"/>
      <c r="DQN392" s="233"/>
      <c r="DQO392" s="233"/>
      <c r="DQP392" s="233"/>
      <c r="DQQ392" s="233"/>
      <c r="DQR392" s="233"/>
      <c r="DQS392" s="233"/>
      <c r="DQT392" s="233"/>
      <c r="DQU392" s="233"/>
      <c r="DQV392" s="233"/>
      <c r="DQW392" s="233"/>
      <c r="DQX392" s="233"/>
      <c r="DQY392" s="233"/>
      <c r="DQZ392" s="233"/>
      <c r="DRA392" s="233"/>
      <c r="DRB392" s="233"/>
      <c r="DRC392" s="233"/>
      <c r="DRD392" s="233"/>
      <c r="DRE392" s="233"/>
      <c r="DRF392" s="233"/>
      <c r="DRG392" s="233"/>
      <c r="DRH392" s="233"/>
      <c r="DRI392" s="233"/>
      <c r="DRJ392" s="233"/>
      <c r="DRK392" s="233"/>
      <c r="DRL392" s="233"/>
      <c r="DRM392" s="233"/>
      <c r="DRN392" s="233"/>
      <c r="DRO392" s="233"/>
      <c r="DRP392" s="233"/>
      <c r="DRQ392" s="233"/>
      <c r="DRR392" s="233"/>
      <c r="DRS392" s="233"/>
      <c r="DRT392" s="233"/>
      <c r="DRU392" s="233"/>
      <c r="DRV392" s="233"/>
      <c r="DRW392" s="233"/>
      <c r="DRX392" s="233"/>
      <c r="DRY392" s="233"/>
      <c r="DRZ392" s="233"/>
      <c r="DSA392" s="233"/>
      <c r="DSB392" s="233"/>
      <c r="DSC392" s="233"/>
      <c r="DSD392" s="233"/>
      <c r="DSE392" s="233"/>
      <c r="DSF392" s="233"/>
      <c r="DSG392" s="233"/>
      <c r="DSH392" s="233"/>
      <c r="DSI392" s="233"/>
      <c r="DSJ392" s="233"/>
      <c r="DSK392" s="233"/>
      <c r="DSL392" s="233"/>
      <c r="DSM392" s="233"/>
      <c r="DSN392" s="233"/>
      <c r="DSO392" s="233"/>
      <c r="DSP392" s="233"/>
      <c r="DSQ392" s="233"/>
      <c r="DSR392" s="233"/>
      <c r="DSS392" s="233"/>
      <c r="DST392" s="233"/>
      <c r="DSU392" s="233"/>
      <c r="DSV392" s="233"/>
      <c r="DSW392" s="233"/>
      <c r="DSX392" s="233"/>
      <c r="DSY392" s="233"/>
      <c r="DSZ392" s="233"/>
      <c r="DTA392" s="233"/>
      <c r="DTB392" s="233"/>
      <c r="DTC392" s="233"/>
      <c r="DTD392" s="233"/>
      <c r="DTE392" s="233"/>
      <c r="DTF392" s="233"/>
      <c r="DTG392" s="233"/>
      <c r="DTH392" s="233"/>
      <c r="DTI392" s="233"/>
      <c r="DTJ392" s="233"/>
      <c r="DTK392" s="233"/>
      <c r="DTL392" s="233"/>
      <c r="DTM392" s="233"/>
      <c r="DTN392" s="233"/>
      <c r="DTO392" s="233"/>
      <c r="DTP392" s="233"/>
      <c r="DTQ392" s="233"/>
      <c r="DTR392" s="233"/>
      <c r="DTS392" s="233"/>
      <c r="DTT392" s="233"/>
      <c r="DTU392" s="233"/>
      <c r="DTV392" s="233"/>
      <c r="DTW392" s="233"/>
      <c r="DTX392" s="233"/>
      <c r="DTY392" s="233"/>
      <c r="DTZ392" s="233"/>
      <c r="DUA392" s="233"/>
      <c r="DUB392" s="233"/>
      <c r="DUC392" s="233"/>
      <c r="DUD392" s="233"/>
      <c r="DUE392" s="233"/>
      <c r="DUF392" s="233"/>
      <c r="DUG392" s="233"/>
      <c r="DUH392" s="233"/>
      <c r="DUI392" s="233"/>
      <c r="DUJ392" s="233"/>
      <c r="DUK392" s="233"/>
      <c r="DUL392" s="233"/>
      <c r="DUM392" s="233"/>
      <c r="DUN392" s="233"/>
      <c r="DUO392" s="233"/>
      <c r="DUP392" s="233"/>
      <c r="DUQ392" s="233"/>
      <c r="DUR392" s="233"/>
      <c r="DUS392" s="233"/>
      <c r="DUT392" s="233"/>
      <c r="DUU392" s="233"/>
      <c r="DUV392" s="233"/>
      <c r="DUW392" s="233"/>
      <c r="DUX392" s="233"/>
      <c r="DUY392" s="233"/>
      <c r="DUZ392" s="233"/>
      <c r="DVA392" s="233"/>
      <c r="DVB392" s="233"/>
      <c r="DVC392" s="233"/>
      <c r="DVD392" s="233"/>
      <c r="DVE392" s="233"/>
      <c r="DVF392" s="233"/>
      <c r="DVG392" s="233"/>
      <c r="DVH392" s="233"/>
      <c r="DVI392" s="233"/>
      <c r="DVJ392" s="233"/>
      <c r="DVK392" s="233"/>
      <c r="DVL392" s="233"/>
      <c r="DVM392" s="233"/>
      <c r="DVN392" s="233"/>
      <c r="DVO392" s="233"/>
      <c r="DVP392" s="233"/>
      <c r="DVQ392" s="233"/>
      <c r="DVR392" s="233"/>
      <c r="DVS392" s="233"/>
      <c r="DVT392" s="233"/>
      <c r="DVU392" s="233"/>
      <c r="DVV392" s="233"/>
      <c r="DVW392" s="233"/>
      <c r="DVX392" s="233"/>
      <c r="DVY392" s="233"/>
      <c r="DVZ392" s="233"/>
      <c r="DWA392" s="233"/>
      <c r="DWB392" s="233"/>
      <c r="DWC392" s="233"/>
      <c r="DWD392" s="233"/>
      <c r="DWE392" s="233"/>
      <c r="DWF392" s="233"/>
      <c r="DWG392" s="233"/>
      <c r="DWH392" s="233"/>
      <c r="DWI392" s="233"/>
      <c r="DWJ392" s="233"/>
      <c r="DWK392" s="233"/>
      <c r="DWL392" s="233"/>
      <c r="DWM392" s="233"/>
      <c r="DWN392" s="233"/>
      <c r="DWO392" s="233"/>
      <c r="DWP392" s="233"/>
      <c r="DWQ392" s="233"/>
      <c r="DWR392" s="233"/>
      <c r="DWS392" s="233"/>
      <c r="DWT392" s="233"/>
      <c r="DWU392" s="233"/>
      <c r="DWV392" s="233"/>
      <c r="DWW392" s="233"/>
      <c r="DWX392" s="233"/>
      <c r="DWY392" s="233"/>
      <c r="DWZ392" s="233"/>
      <c r="DXA392" s="233"/>
      <c r="DXB392" s="233"/>
      <c r="DXC392" s="233"/>
      <c r="DXD392" s="233"/>
      <c r="DXE392" s="233"/>
      <c r="DXF392" s="233"/>
      <c r="DXG392" s="233"/>
      <c r="DXH392" s="233"/>
      <c r="DXI392" s="233"/>
      <c r="DXJ392" s="233"/>
      <c r="DXK392" s="233"/>
      <c r="DXL392" s="233"/>
      <c r="DXM392" s="233"/>
      <c r="DXN392" s="233"/>
      <c r="DXO392" s="233"/>
      <c r="DXP392" s="233"/>
      <c r="DXQ392" s="233"/>
      <c r="DXR392" s="233"/>
      <c r="DXS392" s="233"/>
      <c r="DXT392" s="233"/>
      <c r="DXU392" s="233"/>
      <c r="DXV392" s="233"/>
      <c r="DXW392" s="233"/>
      <c r="DXX392" s="233"/>
      <c r="DXY392" s="233"/>
      <c r="DXZ392" s="233"/>
      <c r="DYA392" s="233"/>
      <c r="DYB392" s="233"/>
      <c r="DYC392" s="233"/>
      <c r="DYD392" s="233"/>
      <c r="DYE392" s="233"/>
      <c r="DYF392" s="233"/>
      <c r="DYG392" s="233"/>
      <c r="DYH392" s="233"/>
      <c r="DYI392" s="233"/>
      <c r="DYJ392" s="233"/>
      <c r="DYK392" s="233"/>
      <c r="DYL392" s="233"/>
      <c r="DYM392" s="233"/>
      <c r="DYN392" s="233"/>
      <c r="DYO392" s="233"/>
      <c r="DYP392" s="233"/>
      <c r="DYQ392" s="233"/>
      <c r="DYR392" s="233"/>
      <c r="DYS392" s="233"/>
      <c r="DYT392" s="233"/>
      <c r="DYU392" s="233"/>
      <c r="DYV392" s="233"/>
      <c r="DYW392" s="233"/>
      <c r="DYX392" s="233"/>
      <c r="DYY392" s="233"/>
      <c r="DYZ392" s="233"/>
      <c r="DZA392" s="233"/>
      <c r="DZB392" s="233"/>
      <c r="DZC392" s="233"/>
      <c r="DZD392" s="233"/>
      <c r="DZE392" s="233"/>
      <c r="DZF392" s="233"/>
      <c r="DZG392" s="233"/>
      <c r="DZH392" s="233"/>
      <c r="DZI392" s="233"/>
      <c r="DZJ392" s="233"/>
      <c r="DZK392" s="233"/>
      <c r="DZL392" s="233"/>
      <c r="DZM392" s="233"/>
      <c r="DZN392" s="233"/>
      <c r="DZO392" s="233"/>
      <c r="DZP392" s="233"/>
      <c r="DZQ392" s="233"/>
      <c r="DZR392" s="233"/>
      <c r="DZS392" s="233"/>
      <c r="DZT392" s="233"/>
      <c r="DZU392" s="233"/>
      <c r="DZV392" s="233"/>
      <c r="DZW392" s="233"/>
      <c r="DZX392" s="233"/>
      <c r="DZY392" s="233"/>
      <c r="DZZ392" s="233"/>
      <c r="EAA392" s="233"/>
      <c r="EAB392" s="233"/>
      <c r="EAC392" s="233"/>
      <c r="EAD392" s="233"/>
      <c r="EAE392" s="233"/>
      <c r="EAF392" s="233"/>
      <c r="EAG392" s="233"/>
      <c r="EAH392" s="233"/>
      <c r="EAI392" s="233"/>
      <c r="EAJ392" s="233"/>
      <c r="EAK392" s="233"/>
      <c r="EAL392" s="233"/>
      <c r="EAM392" s="233"/>
      <c r="EAN392" s="233"/>
      <c r="EAO392" s="233"/>
      <c r="EAP392" s="233"/>
      <c r="EAQ392" s="233"/>
      <c r="EAR392" s="233"/>
      <c r="EAS392" s="233"/>
      <c r="EAT392" s="233"/>
      <c r="EAU392" s="233"/>
      <c r="EAV392" s="233"/>
      <c r="EAW392" s="233"/>
      <c r="EAX392" s="233"/>
      <c r="EAY392" s="233"/>
      <c r="EAZ392" s="233"/>
      <c r="EBA392" s="233"/>
      <c r="EBB392" s="233"/>
      <c r="EBC392" s="233"/>
      <c r="EBD392" s="233"/>
      <c r="EBE392" s="233"/>
      <c r="EBF392" s="233"/>
      <c r="EBG392" s="233"/>
      <c r="EBH392" s="233"/>
      <c r="EBI392" s="233"/>
      <c r="EBJ392" s="233"/>
      <c r="EBK392" s="233"/>
      <c r="EBL392" s="233"/>
      <c r="EBM392" s="233"/>
      <c r="EBN392" s="233"/>
      <c r="EBO392" s="233"/>
      <c r="EBP392" s="233"/>
      <c r="EBQ392" s="233"/>
      <c r="EBR392" s="233"/>
      <c r="EBS392" s="233"/>
      <c r="EBT392" s="233"/>
      <c r="EBU392" s="233"/>
      <c r="EBV392" s="233"/>
      <c r="EBW392" s="233"/>
      <c r="EBX392" s="233"/>
      <c r="EBY392" s="233"/>
      <c r="EBZ392" s="233"/>
      <c r="ECA392" s="233"/>
      <c r="ECB392" s="233"/>
      <c r="ECC392" s="233"/>
      <c r="ECD392" s="233"/>
      <c r="ECE392" s="233"/>
      <c r="ECF392" s="233"/>
      <c r="ECG392" s="233"/>
      <c r="ECH392" s="233"/>
      <c r="ECI392" s="233"/>
      <c r="ECJ392" s="233"/>
      <c r="ECK392" s="233"/>
      <c r="ECL392" s="233"/>
      <c r="ECM392" s="233"/>
      <c r="ECN392" s="233"/>
      <c r="ECO392" s="233"/>
      <c r="ECP392" s="233"/>
      <c r="ECQ392" s="233"/>
      <c r="ECR392" s="233"/>
      <c r="ECS392" s="233"/>
      <c r="ECT392" s="233"/>
      <c r="ECU392" s="233"/>
      <c r="ECV392" s="233"/>
      <c r="ECW392" s="233"/>
      <c r="ECX392" s="233"/>
      <c r="ECY392" s="233"/>
      <c r="ECZ392" s="233"/>
      <c r="EDA392" s="233"/>
      <c r="EDB392" s="233"/>
      <c r="EDC392" s="233"/>
      <c r="EDD392" s="233"/>
      <c r="EDE392" s="233"/>
      <c r="EDF392" s="233"/>
      <c r="EDG392" s="233"/>
      <c r="EDH392" s="233"/>
      <c r="EDI392" s="233"/>
      <c r="EDJ392" s="233"/>
      <c r="EDK392" s="233"/>
      <c r="EDL392" s="233"/>
      <c r="EDM392" s="233"/>
      <c r="EDN392" s="233"/>
      <c r="EDO392" s="233"/>
      <c r="EDP392" s="233"/>
      <c r="EDQ392" s="233"/>
      <c r="EDR392" s="233"/>
      <c r="EDS392" s="233"/>
      <c r="EDT392" s="233"/>
      <c r="EDU392" s="233"/>
      <c r="EDV392" s="233"/>
      <c r="EDW392" s="233"/>
      <c r="EDX392" s="233"/>
      <c r="EDY392" s="233"/>
      <c r="EDZ392" s="233"/>
      <c r="EEA392" s="233"/>
      <c r="EEB392" s="233"/>
      <c r="EEC392" s="233"/>
      <c r="EED392" s="233"/>
      <c r="EEE392" s="233"/>
      <c r="EEF392" s="233"/>
      <c r="EEG392" s="233"/>
      <c r="EEH392" s="233"/>
      <c r="EEI392" s="233"/>
      <c r="EEJ392" s="233"/>
      <c r="EEK392" s="233"/>
      <c r="EEL392" s="233"/>
      <c r="EEM392" s="233"/>
      <c r="EEN392" s="233"/>
      <c r="EEO392" s="233"/>
      <c r="EEP392" s="233"/>
      <c r="EEQ392" s="233"/>
      <c r="EER392" s="233"/>
      <c r="EES392" s="233"/>
      <c r="EET392" s="233"/>
      <c r="EEU392" s="233"/>
      <c r="EEV392" s="233"/>
      <c r="EEW392" s="233"/>
      <c r="EEX392" s="233"/>
      <c r="EEY392" s="233"/>
      <c r="EEZ392" s="233"/>
      <c r="EFA392" s="233"/>
      <c r="EFB392" s="233"/>
      <c r="EFC392" s="233"/>
      <c r="EFD392" s="233"/>
      <c r="EFE392" s="233"/>
      <c r="EFF392" s="233"/>
      <c r="EFG392" s="233"/>
      <c r="EFH392" s="233"/>
      <c r="EFI392" s="233"/>
      <c r="EFJ392" s="233"/>
      <c r="EFK392" s="233"/>
      <c r="EFL392" s="233"/>
      <c r="EFM392" s="233"/>
      <c r="EFN392" s="233"/>
      <c r="EFO392" s="233"/>
      <c r="EFP392" s="233"/>
      <c r="EFQ392" s="233"/>
      <c r="EFR392" s="233"/>
      <c r="EFS392" s="233"/>
      <c r="EFT392" s="233"/>
      <c r="EFU392" s="233"/>
      <c r="EFV392" s="233"/>
      <c r="EFW392" s="233"/>
      <c r="EFX392" s="233"/>
      <c r="EFY392" s="233"/>
      <c r="EFZ392" s="233"/>
      <c r="EGA392" s="233"/>
      <c r="EGB392" s="233"/>
      <c r="EGC392" s="233"/>
      <c r="EGD392" s="233"/>
      <c r="EGE392" s="233"/>
      <c r="EGF392" s="233"/>
      <c r="EGG392" s="233"/>
      <c r="EGH392" s="233"/>
      <c r="EGI392" s="233"/>
      <c r="EGJ392" s="233"/>
      <c r="EGK392" s="233"/>
      <c r="EGL392" s="233"/>
      <c r="EGM392" s="233"/>
      <c r="EGN392" s="233"/>
      <c r="EGO392" s="233"/>
      <c r="EGP392" s="233"/>
      <c r="EGQ392" s="233"/>
      <c r="EGR392" s="233"/>
      <c r="EGS392" s="233"/>
      <c r="EGT392" s="233"/>
      <c r="EGU392" s="233"/>
      <c r="EGV392" s="233"/>
      <c r="EGW392" s="233"/>
      <c r="EGX392" s="233"/>
      <c r="EGY392" s="233"/>
      <c r="EGZ392" s="233"/>
      <c r="EHA392" s="233"/>
      <c r="EHB392" s="233"/>
      <c r="EHC392" s="233"/>
      <c r="EHD392" s="233"/>
      <c r="EHE392" s="233"/>
      <c r="EHF392" s="233"/>
      <c r="EHG392" s="233"/>
      <c r="EHH392" s="233"/>
      <c r="EHI392" s="233"/>
      <c r="EHJ392" s="233"/>
      <c r="EHK392" s="233"/>
      <c r="EHL392" s="233"/>
      <c r="EHM392" s="233"/>
      <c r="EHN392" s="233"/>
      <c r="EHO392" s="233"/>
      <c r="EHP392" s="233"/>
      <c r="EHQ392" s="233"/>
      <c r="EHR392" s="233"/>
      <c r="EHS392" s="233"/>
      <c r="EHT392" s="233"/>
      <c r="EHU392" s="233"/>
      <c r="EHV392" s="233"/>
      <c r="EHW392" s="233"/>
      <c r="EHX392" s="233"/>
      <c r="EHY392" s="233"/>
      <c r="EHZ392" s="233"/>
      <c r="EIA392" s="233"/>
      <c r="EIB392" s="233"/>
      <c r="EIC392" s="233"/>
      <c r="EID392" s="233"/>
      <c r="EIE392" s="233"/>
      <c r="EIF392" s="233"/>
      <c r="EIG392" s="233"/>
      <c r="EIH392" s="233"/>
      <c r="EII392" s="233"/>
      <c r="EIJ392" s="233"/>
      <c r="EIK392" s="233"/>
      <c r="EIL392" s="233"/>
      <c r="EIM392" s="233"/>
      <c r="EIN392" s="233"/>
      <c r="EIO392" s="233"/>
      <c r="EIP392" s="233"/>
      <c r="EIQ392" s="233"/>
      <c r="EIR392" s="233"/>
      <c r="EIS392" s="233"/>
      <c r="EIT392" s="233"/>
      <c r="EIU392" s="233"/>
      <c r="EIV392" s="233"/>
      <c r="EIW392" s="233"/>
      <c r="EIX392" s="233"/>
      <c r="EIY392" s="233"/>
      <c r="EIZ392" s="233"/>
      <c r="EJA392" s="233"/>
      <c r="EJB392" s="233"/>
      <c r="EJC392" s="233"/>
      <c r="EJD392" s="233"/>
      <c r="EJE392" s="233"/>
      <c r="EJF392" s="233"/>
      <c r="EJG392" s="233"/>
      <c r="EJH392" s="233"/>
      <c r="EJI392" s="233"/>
      <c r="EJJ392" s="233"/>
      <c r="EJK392" s="233"/>
      <c r="EJL392" s="233"/>
      <c r="EJM392" s="233"/>
      <c r="EJN392" s="233"/>
      <c r="EJO392" s="233"/>
      <c r="EJP392" s="233"/>
      <c r="EJQ392" s="233"/>
      <c r="EJR392" s="233"/>
      <c r="EJS392" s="233"/>
      <c r="EJT392" s="233"/>
      <c r="EJU392" s="233"/>
      <c r="EJV392" s="233"/>
      <c r="EJW392" s="233"/>
      <c r="EJX392" s="233"/>
      <c r="EJY392" s="233"/>
      <c r="EJZ392" s="233"/>
      <c r="EKA392" s="233"/>
      <c r="EKB392" s="233"/>
      <c r="EKC392" s="233"/>
      <c r="EKD392" s="233"/>
      <c r="EKE392" s="233"/>
      <c r="EKF392" s="233"/>
      <c r="EKG392" s="233"/>
      <c r="EKH392" s="233"/>
      <c r="EKI392" s="233"/>
      <c r="EKJ392" s="233"/>
      <c r="EKK392" s="233"/>
      <c r="EKL392" s="233"/>
      <c r="EKM392" s="233"/>
      <c r="EKN392" s="233"/>
      <c r="EKO392" s="233"/>
      <c r="EKP392" s="233"/>
      <c r="EKQ392" s="233"/>
      <c r="EKR392" s="233"/>
      <c r="EKS392" s="233"/>
      <c r="EKT392" s="233"/>
      <c r="EKU392" s="233"/>
      <c r="EKV392" s="233"/>
      <c r="EKW392" s="233"/>
      <c r="EKX392" s="233"/>
      <c r="EKY392" s="233"/>
      <c r="EKZ392" s="233"/>
      <c r="ELA392" s="233"/>
      <c r="ELB392" s="233"/>
      <c r="ELC392" s="233"/>
      <c r="ELD392" s="233"/>
      <c r="ELE392" s="233"/>
      <c r="ELF392" s="233"/>
      <c r="ELG392" s="233"/>
      <c r="ELH392" s="233"/>
      <c r="ELI392" s="233"/>
      <c r="ELJ392" s="233"/>
      <c r="ELK392" s="233"/>
      <c r="ELL392" s="233"/>
      <c r="ELM392" s="233"/>
      <c r="ELN392" s="233"/>
      <c r="ELO392" s="233"/>
      <c r="ELP392" s="233"/>
      <c r="ELQ392" s="233"/>
      <c r="ELR392" s="233"/>
      <c r="ELS392" s="233"/>
      <c r="ELT392" s="233"/>
      <c r="ELU392" s="233"/>
      <c r="ELV392" s="233"/>
      <c r="ELW392" s="233"/>
      <c r="ELX392" s="233"/>
      <c r="ELY392" s="233"/>
      <c r="ELZ392" s="233"/>
      <c r="EMA392" s="233"/>
      <c r="EMB392" s="233"/>
      <c r="EMC392" s="233"/>
      <c r="EMD392" s="233"/>
      <c r="EME392" s="233"/>
      <c r="EMF392" s="233"/>
      <c r="EMG392" s="233"/>
      <c r="EMH392" s="233"/>
      <c r="EMI392" s="233"/>
      <c r="EMJ392" s="233"/>
      <c r="EMK392" s="233"/>
      <c r="EML392" s="233"/>
      <c r="EMM392" s="233"/>
      <c r="EMN392" s="233"/>
      <c r="EMO392" s="233"/>
      <c r="EMP392" s="233"/>
      <c r="EMQ392" s="233"/>
      <c r="EMR392" s="233"/>
      <c r="EMS392" s="233"/>
      <c r="EMT392" s="233"/>
      <c r="EMU392" s="233"/>
      <c r="EMV392" s="233"/>
      <c r="EMW392" s="233"/>
      <c r="EMX392" s="233"/>
      <c r="EMY392" s="233"/>
      <c r="EMZ392" s="233"/>
      <c r="ENA392" s="233"/>
      <c r="ENB392" s="233"/>
      <c r="ENC392" s="233"/>
      <c r="END392" s="233"/>
      <c r="ENE392" s="233"/>
      <c r="ENF392" s="233"/>
      <c r="ENG392" s="233"/>
      <c r="ENH392" s="233"/>
      <c r="ENI392" s="233"/>
      <c r="ENJ392" s="233"/>
      <c r="ENK392" s="233"/>
      <c r="ENL392" s="233"/>
      <c r="ENM392" s="233"/>
      <c r="ENN392" s="233"/>
      <c r="ENO392" s="233"/>
      <c r="ENP392" s="233"/>
      <c r="ENQ392" s="233"/>
      <c r="ENR392" s="233"/>
      <c r="ENS392" s="233"/>
      <c r="ENT392" s="233"/>
      <c r="ENU392" s="233"/>
      <c r="ENV392" s="233"/>
      <c r="ENW392" s="233"/>
      <c r="ENX392" s="233"/>
      <c r="ENY392" s="233"/>
      <c r="ENZ392" s="233"/>
      <c r="EOA392" s="233"/>
      <c r="EOB392" s="233"/>
      <c r="EOC392" s="233"/>
      <c r="EOD392" s="233"/>
      <c r="EOE392" s="233"/>
      <c r="EOF392" s="233"/>
      <c r="EOG392" s="233"/>
      <c r="EOH392" s="233"/>
      <c r="EOI392" s="233"/>
      <c r="EOJ392" s="233"/>
      <c r="EOK392" s="233"/>
      <c r="EOL392" s="233"/>
      <c r="EOM392" s="233"/>
      <c r="EON392" s="233"/>
      <c r="EOO392" s="233"/>
      <c r="EOP392" s="233"/>
      <c r="EOQ392" s="233"/>
      <c r="EOR392" s="233"/>
      <c r="EOS392" s="233"/>
      <c r="EOT392" s="233"/>
      <c r="EOU392" s="233"/>
      <c r="EOV392" s="233"/>
      <c r="EOW392" s="233"/>
      <c r="EOX392" s="233"/>
      <c r="EOY392" s="233"/>
      <c r="EOZ392" s="233"/>
      <c r="EPA392" s="233"/>
      <c r="EPB392" s="233"/>
      <c r="EPC392" s="233"/>
      <c r="EPD392" s="233"/>
      <c r="EPE392" s="233"/>
      <c r="EPF392" s="233"/>
      <c r="EPG392" s="233"/>
      <c r="EPH392" s="233"/>
      <c r="EPI392" s="233"/>
      <c r="EPJ392" s="233"/>
      <c r="EPK392" s="233"/>
      <c r="EPL392" s="233"/>
      <c r="EPM392" s="233"/>
      <c r="EPN392" s="233"/>
      <c r="EPO392" s="233"/>
      <c r="EPP392" s="233"/>
      <c r="EPQ392" s="233"/>
      <c r="EPR392" s="233"/>
      <c r="EPS392" s="233"/>
      <c r="EPT392" s="233"/>
      <c r="EPU392" s="233"/>
      <c r="EPV392" s="233"/>
      <c r="EPW392" s="233"/>
      <c r="EPX392" s="233"/>
      <c r="EPY392" s="233"/>
      <c r="EPZ392" s="233"/>
      <c r="EQA392" s="233"/>
      <c r="EQB392" s="233"/>
      <c r="EQC392" s="233"/>
      <c r="EQD392" s="233"/>
      <c r="EQE392" s="233"/>
      <c r="EQF392" s="233"/>
      <c r="EQG392" s="233"/>
      <c r="EQH392" s="233"/>
      <c r="EQI392" s="233"/>
      <c r="EQJ392" s="233"/>
      <c r="EQK392" s="233"/>
      <c r="EQL392" s="233"/>
      <c r="EQM392" s="233"/>
      <c r="EQN392" s="233"/>
      <c r="EQO392" s="233"/>
      <c r="EQP392" s="233"/>
      <c r="EQQ392" s="233"/>
      <c r="EQR392" s="233"/>
      <c r="EQS392" s="233"/>
      <c r="EQT392" s="233"/>
      <c r="EQU392" s="233"/>
      <c r="EQV392" s="233"/>
      <c r="EQW392" s="233"/>
      <c r="EQX392" s="233"/>
      <c r="EQY392" s="233"/>
      <c r="EQZ392" s="233"/>
      <c r="ERA392" s="233"/>
      <c r="ERB392" s="233"/>
      <c r="ERC392" s="233"/>
      <c r="ERD392" s="233"/>
      <c r="ERE392" s="233"/>
      <c r="ERF392" s="233"/>
      <c r="ERG392" s="233"/>
      <c r="ERH392" s="233"/>
      <c r="ERI392" s="233"/>
      <c r="ERJ392" s="233"/>
      <c r="ERK392" s="233"/>
      <c r="ERL392" s="233"/>
      <c r="ERM392" s="233"/>
      <c r="ERN392" s="233"/>
      <c r="ERO392" s="233"/>
      <c r="ERP392" s="233"/>
      <c r="ERQ392" s="233"/>
      <c r="ERR392" s="233"/>
      <c r="ERS392" s="233"/>
      <c r="ERT392" s="233"/>
      <c r="ERU392" s="233"/>
      <c r="ERV392" s="233"/>
      <c r="ERW392" s="233"/>
      <c r="ERX392" s="233"/>
      <c r="ERY392" s="233"/>
      <c r="ERZ392" s="233"/>
      <c r="ESA392" s="233"/>
      <c r="ESB392" s="233"/>
      <c r="ESC392" s="233"/>
      <c r="ESD392" s="233"/>
      <c r="ESE392" s="233"/>
      <c r="ESF392" s="233"/>
      <c r="ESG392" s="233"/>
      <c r="ESH392" s="233"/>
      <c r="ESI392" s="233"/>
      <c r="ESJ392" s="233"/>
      <c r="ESK392" s="233"/>
      <c r="ESL392" s="233"/>
      <c r="ESM392" s="233"/>
      <c r="ESN392" s="233"/>
      <c r="ESO392" s="233"/>
      <c r="ESP392" s="233"/>
      <c r="ESQ392" s="233"/>
      <c r="ESR392" s="233"/>
      <c r="ESS392" s="233"/>
      <c r="EST392" s="233"/>
      <c r="ESU392" s="233"/>
      <c r="ESV392" s="233"/>
      <c r="ESW392" s="233"/>
      <c r="ESX392" s="233"/>
      <c r="ESY392" s="233"/>
      <c r="ESZ392" s="233"/>
      <c r="ETA392" s="233"/>
      <c r="ETB392" s="233"/>
      <c r="ETC392" s="233"/>
      <c r="ETD392" s="233"/>
      <c r="ETE392" s="233"/>
      <c r="ETF392" s="233"/>
      <c r="ETG392" s="233"/>
      <c r="ETH392" s="233"/>
      <c r="ETI392" s="233"/>
      <c r="ETJ392" s="233"/>
      <c r="ETK392" s="233"/>
      <c r="ETL392" s="233"/>
      <c r="ETM392" s="233"/>
      <c r="ETN392" s="233"/>
      <c r="ETO392" s="233"/>
      <c r="ETP392" s="233"/>
      <c r="ETQ392" s="233"/>
      <c r="ETR392" s="233"/>
      <c r="ETS392" s="233"/>
      <c r="ETT392" s="233"/>
      <c r="ETU392" s="233"/>
      <c r="ETV392" s="233"/>
      <c r="ETW392" s="233"/>
      <c r="ETX392" s="233"/>
      <c r="ETY392" s="233"/>
      <c r="ETZ392" s="233"/>
      <c r="EUA392" s="233"/>
      <c r="EUB392" s="233"/>
      <c r="EUC392" s="233"/>
      <c r="EUD392" s="233"/>
      <c r="EUE392" s="233"/>
      <c r="EUF392" s="233"/>
      <c r="EUG392" s="233"/>
      <c r="EUH392" s="233"/>
      <c r="EUI392" s="233"/>
      <c r="EUJ392" s="233"/>
      <c r="EUK392" s="233"/>
      <c r="EUL392" s="233"/>
      <c r="EUM392" s="233"/>
      <c r="EUN392" s="233"/>
      <c r="EUO392" s="233"/>
      <c r="EUP392" s="233"/>
      <c r="EUQ392" s="233"/>
      <c r="EUR392" s="233"/>
      <c r="EUS392" s="233"/>
      <c r="EUT392" s="233"/>
      <c r="EUU392" s="233"/>
      <c r="EUV392" s="233"/>
      <c r="EUW392" s="233"/>
      <c r="EUX392" s="233"/>
      <c r="EUY392" s="233"/>
      <c r="EUZ392" s="233"/>
      <c r="EVA392" s="233"/>
      <c r="EVB392" s="233"/>
      <c r="EVC392" s="233"/>
      <c r="EVD392" s="233"/>
      <c r="EVE392" s="233"/>
      <c r="EVF392" s="233"/>
      <c r="EVG392" s="233"/>
      <c r="EVH392" s="233"/>
      <c r="EVI392" s="233"/>
      <c r="EVJ392" s="233"/>
      <c r="EVK392" s="233"/>
      <c r="EVL392" s="233"/>
      <c r="EVM392" s="233"/>
      <c r="EVN392" s="233"/>
      <c r="EVO392" s="233"/>
      <c r="EVP392" s="233"/>
      <c r="EVQ392" s="233"/>
      <c r="EVR392" s="233"/>
      <c r="EVS392" s="233"/>
      <c r="EVT392" s="233"/>
      <c r="EVU392" s="233"/>
      <c r="EVV392" s="233"/>
      <c r="EVW392" s="233"/>
      <c r="EVX392" s="233"/>
      <c r="EVY392" s="233"/>
      <c r="EVZ392" s="233"/>
      <c r="EWA392" s="233"/>
      <c r="EWB392" s="233"/>
      <c r="EWC392" s="233"/>
      <c r="EWD392" s="233"/>
      <c r="EWE392" s="233"/>
      <c r="EWF392" s="233"/>
      <c r="EWG392" s="233"/>
      <c r="EWH392" s="233"/>
      <c r="EWI392" s="233"/>
      <c r="EWJ392" s="233"/>
      <c r="EWK392" s="233"/>
      <c r="EWL392" s="233"/>
      <c r="EWM392" s="233"/>
      <c r="EWN392" s="233"/>
      <c r="EWO392" s="233"/>
      <c r="EWP392" s="233"/>
      <c r="EWQ392" s="233"/>
      <c r="EWR392" s="233"/>
      <c r="EWS392" s="233"/>
      <c r="EWT392" s="233"/>
      <c r="EWU392" s="233"/>
      <c r="EWV392" s="233"/>
      <c r="EWW392" s="233"/>
      <c r="EWX392" s="233"/>
      <c r="EWY392" s="233"/>
      <c r="EWZ392" s="233"/>
      <c r="EXA392" s="233"/>
      <c r="EXB392" s="233"/>
      <c r="EXC392" s="233"/>
      <c r="EXD392" s="233"/>
      <c r="EXE392" s="233"/>
      <c r="EXF392" s="233"/>
      <c r="EXG392" s="233"/>
      <c r="EXH392" s="233"/>
      <c r="EXI392" s="233"/>
      <c r="EXJ392" s="233"/>
      <c r="EXK392" s="233"/>
      <c r="EXL392" s="233"/>
      <c r="EXM392" s="233"/>
      <c r="EXN392" s="233"/>
      <c r="EXO392" s="233"/>
      <c r="EXP392" s="233"/>
      <c r="EXQ392" s="233"/>
      <c r="EXR392" s="233"/>
      <c r="EXS392" s="233"/>
      <c r="EXT392" s="233"/>
      <c r="EXU392" s="233"/>
      <c r="EXV392" s="233"/>
      <c r="EXW392" s="233"/>
      <c r="EXX392" s="233"/>
      <c r="EXY392" s="233"/>
      <c r="EXZ392" s="233"/>
      <c r="EYA392" s="233"/>
      <c r="EYB392" s="233"/>
      <c r="EYC392" s="233"/>
      <c r="EYD392" s="233"/>
      <c r="EYE392" s="233"/>
      <c r="EYF392" s="233"/>
      <c r="EYG392" s="233"/>
      <c r="EYH392" s="233"/>
      <c r="EYI392" s="233"/>
      <c r="EYJ392" s="233"/>
      <c r="EYK392" s="233"/>
      <c r="EYL392" s="233"/>
      <c r="EYM392" s="233"/>
      <c r="EYN392" s="233"/>
      <c r="EYO392" s="233"/>
      <c r="EYP392" s="233"/>
      <c r="EYQ392" s="233"/>
      <c r="EYR392" s="233"/>
      <c r="EYS392" s="233"/>
      <c r="EYT392" s="233"/>
      <c r="EYU392" s="233"/>
      <c r="EYV392" s="233"/>
      <c r="EYW392" s="233"/>
      <c r="EYX392" s="233"/>
      <c r="EYY392" s="233"/>
      <c r="EYZ392" s="233"/>
      <c r="EZA392" s="233"/>
      <c r="EZB392" s="233"/>
      <c r="EZC392" s="233"/>
      <c r="EZD392" s="233"/>
      <c r="EZE392" s="233"/>
      <c r="EZF392" s="233"/>
      <c r="EZG392" s="233"/>
      <c r="EZH392" s="233"/>
      <c r="EZI392" s="233"/>
      <c r="EZJ392" s="233"/>
      <c r="EZK392" s="233"/>
      <c r="EZL392" s="233"/>
      <c r="EZM392" s="233"/>
      <c r="EZN392" s="233"/>
      <c r="EZO392" s="233"/>
      <c r="EZP392" s="233"/>
      <c r="EZQ392" s="233"/>
      <c r="EZR392" s="233"/>
      <c r="EZS392" s="233"/>
      <c r="EZT392" s="233"/>
      <c r="EZU392" s="233"/>
      <c r="EZV392" s="233"/>
      <c r="EZW392" s="233"/>
      <c r="EZX392" s="233"/>
      <c r="EZY392" s="233"/>
      <c r="EZZ392" s="233"/>
      <c r="FAA392" s="233"/>
      <c r="FAB392" s="233"/>
      <c r="FAC392" s="233"/>
      <c r="FAD392" s="233"/>
      <c r="FAE392" s="233"/>
      <c r="FAF392" s="233"/>
      <c r="FAG392" s="233"/>
      <c r="FAH392" s="233"/>
      <c r="FAI392" s="233"/>
      <c r="FAJ392" s="233"/>
      <c r="FAK392" s="233"/>
      <c r="FAL392" s="233"/>
      <c r="FAM392" s="233"/>
      <c r="FAN392" s="233"/>
      <c r="FAO392" s="233"/>
      <c r="FAP392" s="233"/>
      <c r="FAQ392" s="233"/>
      <c r="FAR392" s="233"/>
      <c r="FAS392" s="233"/>
      <c r="FAT392" s="233"/>
      <c r="FAU392" s="233"/>
      <c r="FAV392" s="233"/>
      <c r="FAW392" s="233"/>
      <c r="FAX392" s="233"/>
      <c r="FAY392" s="233"/>
      <c r="FAZ392" s="233"/>
      <c r="FBA392" s="233"/>
      <c r="FBB392" s="233"/>
      <c r="FBC392" s="233"/>
      <c r="FBD392" s="233"/>
      <c r="FBE392" s="233"/>
      <c r="FBF392" s="233"/>
      <c r="FBG392" s="233"/>
      <c r="FBH392" s="233"/>
      <c r="FBI392" s="233"/>
      <c r="FBJ392" s="233"/>
      <c r="FBK392" s="233"/>
      <c r="FBL392" s="233"/>
      <c r="FBM392" s="233"/>
      <c r="FBN392" s="233"/>
      <c r="FBO392" s="233"/>
      <c r="FBP392" s="233"/>
      <c r="FBQ392" s="233"/>
      <c r="FBR392" s="233"/>
      <c r="FBS392" s="233"/>
      <c r="FBT392" s="233"/>
      <c r="FBU392" s="233"/>
      <c r="FBV392" s="233"/>
      <c r="FBW392" s="233"/>
      <c r="FBX392" s="233"/>
      <c r="FBY392" s="233"/>
      <c r="FBZ392" s="233"/>
      <c r="FCA392" s="233"/>
      <c r="FCB392" s="233"/>
      <c r="FCC392" s="233"/>
      <c r="FCD392" s="233"/>
      <c r="FCE392" s="233"/>
      <c r="FCF392" s="233"/>
      <c r="FCG392" s="233"/>
      <c r="FCH392" s="233"/>
      <c r="FCI392" s="233"/>
      <c r="FCJ392" s="233"/>
      <c r="FCK392" s="233"/>
      <c r="FCL392" s="233"/>
      <c r="FCM392" s="233"/>
      <c r="FCN392" s="233"/>
      <c r="FCO392" s="233"/>
      <c r="FCP392" s="233"/>
      <c r="FCQ392" s="233"/>
      <c r="FCR392" s="233"/>
      <c r="FCS392" s="233"/>
      <c r="FCT392" s="233"/>
      <c r="FCU392" s="233"/>
      <c r="FCV392" s="233"/>
      <c r="FCW392" s="233"/>
      <c r="FCX392" s="233"/>
      <c r="FCY392" s="233"/>
      <c r="FCZ392" s="233"/>
      <c r="FDA392" s="233"/>
      <c r="FDB392" s="233"/>
      <c r="FDC392" s="233"/>
      <c r="FDD392" s="233"/>
      <c r="FDE392" s="233"/>
      <c r="FDF392" s="233"/>
      <c r="FDG392" s="233"/>
      <c r="FDH392" s="233"/>
      <c r="FDI392" s="233"/>
      <c r="FDJ392" s="233"/>
      <c r="FDK392" s="233"/>
      <c r="FDL392" s="233"/>
      <c r="FDM392" s="233"/>
      <c r="FDN392" s="233"/>
      <c r="FDO392" s="233"/>
      <c r="FDP392" s="233"/>
      <c r="FDQ392" s="233"/>
      <c r="FDR392" s="233"/>
      <c r="FDS392" s="233"/>
      <c r="FDT392" s="233"/>
      <c r="FDU392" s="233"/>
      <c r="FDV392" s="233"/>
      <c r="FDW392" s="233"/>
      <c r="FDX392" s="233"/>
      <c r="FDY392" s="233"/>
      <c r="FDZ392" s="233"/>
      <c r="FEA392" s="233"/>
      <c r="FEB392" s="233"/>
      <c r="FEC392" s="233"/>
      <c r="FED392" s="233"/>
      <c r="FEE392" s="233"/>
      <c r="FEF392" s="233"/>
      <c r="FEG392" s="233"/>
      <c r="FEH392" s="233"/>
      <c r="FEI392" s="233"/>
      <c r="FEJ392" s="233"/>
      <c r="FEK392" s="233"/>
      <c r="FEL392" s="233"/>
      <c r="FEM392" s="233"/>
      <c r="FEN392" s="233"/>
      <c r="FEO392" s="233"/>
      <c r="FEP392" s="233"/>
      <c r="FEQ392" s="233"/>
      <c r="FER392" s="233"/>
      <c r="FES392" s="233"/>
      <c r="FET392" s="233"/>
      <c r="FEU392" s="233"/>
      <c r="FEV392" s="233"/>
      <c r="FEW392" s="233"/>
      <c r="FEX392" s="233"/>
      <c r="FEY392" s="233"/>
      <c r="FEZ392" s="233"/>
      <c r="FFA392" s="233"/>
      <c r="FFB392" s="233"/>
      <c r="FFC392" s="233"/>
      <c r="FFD392" s="233"/>
      <c r="FFE392" s="233"/>
      <c r="FFF392" s="233"/>
      <c r="FFG392" s="233"/>
      <c r="FFH392" s="233"/>
      <c r="FFI392" s="233"/>
      <c r="FFJ392" s="233"/>
      <c r="FFK392" s="233"/>
      <c r="FFL392" s="233"/>
      <c r="FFM392" s="233"/>
      <c r="FFN392" s="233"/>
      <c r="FFO392" s="233"/>
      <c r="FFP392" s="233"/>
      <c r="FFQ392" s="233"/>
      <c r="FFR392" s="233"/>
      <c r="FFS392" s="233"/>
      <c r="FFT392" s="233"/>
      <c r="FFU392" s="233"/>
      <c r="FFV392" s="233"/>
      <c r="FFW392" s="233"/>
      <c r="FFX392" s="233"/>
      <c r="FFY392" s="233"/>
      <c r="FFZ392" s="233"/>
      <c r="FGA392" s="233"/>
      <c r="FGB392" s="233"/>
      <c r="FGC392" s="233"/>
      <c r="FGD392" s="233"/>
      <c r="FGE392" s="233"/>
      <c r="FGF392" s="233"/>
      <c r="FGG392" s="233"/>
      <c r="FGH392" s="233"/>
      <c r="FGI392" s="233"/>
      <c r="FGJ392" s="233"/>
      <c r="FGK392" s="233"/>
      <c r="FGL392" s="233"/>
      <c r="FGM392" s="233"/>
      <c r="FGN392" s="233"/>
      <c r="FGO392" s="233"/>
      <c r="FGP392" s="233"/>
      <c r="FGQ392" s="233"/>
      <c r="FGR392" s="233"/>
      <c r="FGS392" s="233"/>
      <c r="FGT392" s="233"/>
      <c r="FGU392" s="233"/>
      <c r="FGV392" s="233"/>
      <c r="FGW392" s="233"/>
      <c r="FGX392" s="233"/>
      <c r="FGY392" s="233"/>
      <c r="FGZ392" s="233"/>
      <c r="FHA392" s="233"/>
      <c r="FHB392" s="233"/>
      <c r="FHC392" s="233"/>
      <c r="FHD392" s="233"/>
      <c r="FHE392" s="233"/>
      <c r="FHF392" s="233"/>
      <c r="FHG392" s="233"/>
      <c r="FHH392" s="233"/>
      <c r="FHI392" s="233"/>
      <c r="FHJ392" s="233"/>
      <c r="FHK392" s="233"/>
      <c r="FHL392" s="233"/>
      <c r="FHM392" s="233"/>
      <c r="FHN392" s="233"/>
      <c r="FHO392" s="233"/>
      <c r="FHP392" s="233"/>
      <c r="FHQ392" s="233"/>
      <c r="FHR392" s="233"/>
      <c r="FHS392" s="233"/>
      <c r="FHT392" s="233"/>
      <c r="FHU392" s="233"/>
      <c r="FHV392" s="233"/>
      <c r="FHW392" s="233"/>
      <c r="FHX392" s="233"/>
      <c r="FHY392" s="233"/>
      <c r="FHZ392" s="233"/>
      <c r="FIA392" s="233"/>
      <c r="FIB392" s="233"/>
      <c r="FIC392" s="233"/>
      <c r="FID392" s="233"/>
      <c r="FIE392" s="233"/>
      <c r="FIF392" s="233"/>
      <c r="FIG392" s="233"/>
      <c r="FIH392" s="233"/>
      <c r="FII392" s="233"/>
      <c r="FIJ392" s="233"/>
      <c r="FIK392" s="233"/>
      <c r="FIL392" s="233"/>
      <c r="FIM392" s="233"/>
      <c r="FIN392" s="233"/>
      <c r="FIO392" s="233"/>
      <c r="FIP392" s="233"/>
      <c r="FIQ392" s="233"/>
      <c r="FIR392" s="233"/>
      <c r="FIS392" s="233"/>
      <c r="FIT392" s="233"/>
      <c r="FIU392" s="233"/>
      <c r="FIV392" s="233"/>
      <c r="FIW392" s="233"/>
      <c r="FIX392" s="233"/>
      <c r="FIY392" s="233"/>
      <c r="FIZ392" s="233"/>
      <c r="FJA392" s="233"/>
      <c r="FJB392" s="233"/>
      <c r="FJC392" s="233"/>
      <c r="FJD392" s="233"/>
      <c r="FJE392" s="233"/>
      <c r="FJF392" s="233"/>
      <c r="FJG392" s="233"/>
      <c r="FJH392" s="233"/>
      <c r="FJI392" s="233"/>
      <c r="FJJ392" s="233"/>
      <c r="FJK392" s="233"/>
      <c r="FJL392" s="233"/>
      <c r="FJM392" s="233"/>
      <c r="FJN392" s="233"/>
      <c r="FJO392" s="233"/>
      <c r="FJP392" s="233"/>
      <c r="FJQ392" s="233"/>
      <c r="FJR392" s="233"/>
      <c r="FJS392" s="233"/>
      <c r="FJT392" s="233"/>
      <c r="FJU392" s="233"/>
      <c r="FJV392" s="233"/>
      <c r="FJW392" s="233"/>
      <c r="FJX392" s="233"/>
      <c r="FJY392" s="233"/>
      <c r="FJZ392" s="233"/>
      <c r="FKA392" s="233"/>
      <c r="FKB392" s="233"/>
      <c r="FKC392" s="233"/>
      <c r="FKD392" s="233"/>
      <c r="FKE392" s="233"/>
      <c r="FKF392" s="233"/>
      <c r="FKG392" s="233"/>
      <c r="FKH392" s="233"/>
      <c r="FKI392" s="233"/>
      <c r="FKJ392" s="233"/>
      <c r="FKK392" s="233"/>
      <c r="FKL392" s="233"/>
      <c r="FKM392" s="233"/>
      <c r="FKN392" s="233"/>
      <c r="FKO392" s="233"/>
      <c r="FKP392" s="233"/>
      <c r="FKQ392" s="233"/>
      <c r="FKR392" s="233"/>
      <c r="FKS392" s="233"/>
      <c r="FKT392" s="233"/>
      <c r="FKU392" s="233"/>
      <c r="FKV392" s="233"/>
      <c r="FKW392" s="233"/>
      <c r="FKX392" s="233"/>
      <c r="FKY392" s="233"/>
      <c r="FKZ392" s="233"/>
      <c r="FLA392" s="233"/>
      <c r="FLB392" s="233"/>
      <c r="FLC392" s="233"/>
      <c r="FLD392" s="233"/>
      <c r="FLE392" s="233"/>
      <c r="FLF392" s="233"/>
      <c r="FLG392" s="233"/>
      <c r="FLH392" s="233"/>
      <c r="FLI392" s="233"/>
      <c r="FLJ392" s="233"/>
      <c r="FLK392" s="233"/>
      <c r="FLL392" s="233"/>
      <c r="FLM392" s="233"/>
      <c r="FLN392" s="233"/>
      <c r="FLO392" s="233"/>
      <c r="FLP392" s="233"/>
      <c r="FLQ392" s="233"/>
      <c r="FLR392" s="233"/>
      <c r="FLS392" s="233"/>
      <c r="FLT392" s="233"/>
      <c r="FLU392" s="233"/>
      <c r="FLV392" s="233"/>
      <c r="FLW392" s="233"/>
      <c r="FLX392" s="233"/>
      <c r="FLY392" s="233"/>
      <c r="FLZ392" s="233"/>
      <c r="FMA392" s="233"/>
      <c r="FMB392" s="233"/>
      <c r="FMC392" s="233"/>
      <c r="FMD392" s="233"/>
      <c r="FME392" s="233"/>
      <c r="FMF392" s="233"/>
      <c r="FMG392" s="233"/>
      <c r="FMH392" s="233"/>
      <c r="FMI392" s="233"/>
      <c r="FMJ392" s="233"/>
      <c r="FMK392" s="233"/>
      <c r="FML392" s="233"/>
      <c r="FMM392" s="233"/>
      <c r="FMN392" s="233"/>
      <c r="FMO392" s="233"/>
      <c r="FMP392" s="233"/>
      <c r="FMQ392" s="233"/>
      <c r="FMR392" s="233"/>
      <c r="FMS392" s="233"/>
      <c r="FMT392" s="233"/>
      <c r="FMU392" s="233"/>
      <c r="FMV392" s="233"/>
      <c r="FMW392" s="233"/>
      <c r="FMX392" s="233"/>
      <c r="FMY392" s="233"/>
      <c r="FMZ392" s="233"/>
      <c r="FNA392" s="233"/>
      <c r="FNB392" s="233"/>
      <c r="FNC392" s="233"/>
      <c r="FND392" s="233"/>
      <c r="FNE392" s="233"/>
      <c r="FNF392" s="233"/>
      <c r="FNG392" s="233"/>
      <c r="FNH392" s="233"/>
      <c r="FNI392" s="233"/>
      <c r="FNJ392" s="233"/>
      <c r="FNK392" s="233"/>
      <c r="FNL392" s="233"/>
      <c r="FNM392" s="233"/>
      <c r="FNN392" s="233"/>
      <c r="FNO392" s="233"/>
      <c r="FNP392" s="233"/>
      <c r="FNQ392" s="233"/>
      <c r="FNR392" s="233"/>
      <c r="FNS392" s="233"/>
      <c r="FNT392" s="233"/>
      <c r="FNU392" s="233"/>
      <c r="FNV392" s="233"/>
      <c r="FNW392" s="233"/>
      <c r="FNX392" s="233"/>
      <c r="FNY392" s="233"/>
      <c r="FNZ392" s="233"/>
      <c r="FOA392" s="233"/>
      <c r="FOB392" s="233"/>
      <c r="FOC392" s="233"/>
      <c r="FOD392" s="233"/>
      <c r="FOE392" s="233"/>
      <c r="FOF392" s="233"/>
      <c r="FOG392" s="233"/>
      <c r="FOH392" s="233"/>
      <c r="FOI392" s="233"/>
      <c r="FOJ392" s="233"/>
      <c r="FOK392" s="233"/>
      <c r="FOL392" s="233"/>
      <c r="FOM392" s="233"/>
      <c r="FON392" s="233"/>
      <c r="FOO392" s="233"/>
      <c r="FOP392" s="233"/>
      <c r="FOQ392" s="233"/>
      <c r="FOR392" s="233"/>
      <c r="FOS392" s="233"/>
      <c r="FOT392" s="233"/>
      <c r="FOU392" s="233"/>
      <c r="FOV392" s="233"/>
      <c r="FOW392" s="233"/>
      <c r="FOX392" s="233"/>
      <c r="FOY392" s="233"/>
      <c r="FOZ392" s="233"/>
      <c r="FPA392" s="233"/>
      <c r="FPB392" s="233"/>
      <c r="FPC392" s="233"/>
      <c r="FPD392" s="233"/>
      <c r="FPE392" s="233"/>
      <c r="FPF392" s="233"/>
      <c r="FPG392" s="233"/>
      <c r="FPH392" s="233"/>
      <c r="FPI392" s="233"/>
      <c r="FPJ392" s="233"/>
      <c r="FPK392" s="233"/>
      <c r="FPL392" s="233"/>
      <c r="FPM392" s="233"/>
      <c r="FPN392" s="233"/>
      <c r="FPO392" s="233"/>
      <c r="FPP392" s="233"/>
      <c r="FPQ392" s="233"/>
      <c r="FPR392" s="233"/>
      <c r="FPS392" s="233"/>
      <c r="FPT392" s="233"/>
      <c r="FPU392" s="233"/>
      <c r="FPV392" s="233"/>
      <c r="FPW392" s="233"/>
      <c r="FPX392" s="233"/>
      <c r="FPY392" s="233"/>
      <c r="FPZ392" s="233"/>
      <c r="FQA392" s="233"/>
      <c r="FQB392" s="233"/>
      <c r="FQC392" s="233"/>
      <c r="FQD392" s="233"/>
      <c r="FQE392" s="233"/>
      <c r="FQF392" s="233"/>
      <c r="FQG392" s="233"/>
      <c r="FQH392" s="233"/>
      <c r="FQI392" s="233"/>
      <c r="FQJ392" s="233"/>
      <c r="FQK392" s="233"/>
      <c r="FQL392" s="233"/>
      <c r="FQM392" s="233"/>
      <c r="FQN392" s="233"/>
      <c r="FQO392" s="233"/>
      <c r="FQP392" s="233"/>
      <c r="FQQ392" s="233"/>
      <c r="FQR392" s="233"/>
      <c r="FQS392" s="233"/>
      <c r="FQT392" s="233"/>
      <c r="FQU392" s="233"/>
      <c r="FQV392" s="233"/>
      <c r="FQW392" s="233"/>
      <c r="FQX392" s="233"/>
      <c r="FQY392" s="233"/>
      <c r="FQZ392" s="233"/>
      <c r="FRA392" s="233"/>
      <c r="FRB392" s="233"/>
      <c r="FRC392" s="233"/>
      <c r="FRD392" s="233"/>
      <c r="FRE392" s="233"/>
      <c r="FRF392" s="233"/>
      <c r="FRG392" s="233"/>
      <c r="FRH392" s="233"/>
      <c r="FRI392" s="233"/>
      <c r="FRJ392" s="233"/>
      <c r="FRK392" s="233"/>
      <c r="FRL392" s="233"/>
      <c r="FRM392" s="233"/>
      <c r="FRN392" s="233"/>
      <c r="FRO392" s="233"/>
      <c r="FRP392" s="233"/>
      <c r="FRQ392" s="233"/>
      <c r="FRR392" s="233"/>
      <c r="FRS392" s="233"/>
      <c r="FRT392" s="233"/>
      <c r="FRU392" s="233"/>
      <c r="FRV392" s="233"/>
      <c r="FRW392" s="233"/>
      <c r="FRX392" s="233"/>
      <c r="FRY392" s="233"/>
      <c r="FRZ392" s="233"/>
      <c r="FSA392" s="233"/>
      <c r="FSB392" s="233"/>
      <c r="FSC392" s="233"/>
      <c r="FSD392" s="233"/>
      <c r="FSE392" s="233"/>
      <c r="FSF392" s="233"/>
      <c r="FSG392" s="233"/>
      <c r="FSH392" s="233"/>
      <c r="FSI392" s="233"/>
      <c r="FSJ392" s="233"/>
      <c r="FSK392" s="233"/>
      <c r="FSL392" s="233"/>
      <c r="FSM392" s="233"/>
      <c r="FSN392" s="233"/>
      <c r="FSO392" s="233"/>
      <c r="FSP392" s="233"/>
      <c r="FSQ392" s="233"/>
      <c r="FSR392" s="233"/>
      <c r="FSS392" s="233"/>
      <c r="FST392" s="233"/>
      <c r="FSU392" s="233"/>
      <c r="FSV392" s="233"/>
      <c r="FSW392" s="233"/>
      <c r="FSX392" s="233"/>
      <c r="FSY392" s="233"/>
      <c r="FSZ392" s="233"/>
      <c r="FTA392" s="233"/>
      <c r="FTB392" s="233"/>
      <c r="FTC392" s="233"/>
      <c r="FTD392" s="233"/>
      <c r="FTE392" s="233"/>
      <c r="FTF392" s="233"/>
      <c r="FTG392" s="233"/>
      <c r="FTH392" s="233"/>
      <c r="FTI392" s="233"/>
      <c r="FTJ392" s="233"/>
      <c r="FTK392" s="233"/>
      <c r="FTL392" s="233"/>
      <c r="FTM392" s="233"/>
      <c r="FTN392" s="233"/>
      <c r="FTO392" s="233"/>
      <c r="FTP392" s="233"/>
      <c r="FTQ392" s="233"/>
      <c r="FTR392" s="233"/>
      <c r="FTS392" s="233"/>
      <c r="FTT392" s="233"/>
      <c r="FTU392" s="233"/>
      <c r="FTV392" s="233"/>
      <c r="FTW392" s="233"/>
      <c r="FTX392" s="233"/>
      <c r="FTY392" s="233"/>
      <c r="FTZ392" s="233"/>
      <c r="FUA392" s="233"/>
      <c r="FUB392" s="233"/>
      <c r="FUC392" s="233"/>
      <c r="FUD392" s="233"/>
      <c r="FUE392" s="233"/>
      <c r="FUF392" s="233"/>
      <c r="FUG392" s="233"/>
      <c r="FUH392" s="233"/>
      <c r="FUI392" s="233"/>
      <c r="FUJ392" s="233"/>
      <c r="FUK392" s="233"/>
      <c r="FUL392" s="233"/>
      <c r="FUM392" s="233"/>
      <c r="FUN392" s="233"/>
      <c r="FUO392" s="233"/>
      <c r="FUP392" s="233"/>
      <c r="FUQ392" s="233"/>
      <c r="FUR392" s="233"/>
      <c r="FUS392" s="233"/>
      <c r="FUT392" s="233"/>
      <c r="FUU392" s="233"/>
      <c r="FUV392" s="233"/>
      <c r="FUW392" s="233"/>
      <c r="FUX392" s="233"/>
      <c r="FUY392" s="233"/>
      <c r="FUZ392" s="233"/>
      <c r="FVA392" s="233"/>
      <c r="FVB392" s="233"/>
      <c r="FVC392" s="233"/>
      <c r="FVD392" s="233"/>
      <c r="FVE392" s="233"/>
      <c r="FVF392" s="233"/>
      <c r="FVG392" s="233"/>
      <c r="FVH392" s="233"/>
      <c r="FVI392" s="233"/>
      <c r="FVJ392" s="233"/>
      <c r="FVK392" s="233"/>
      <c r="FVL392" s="233"/>
      <c r="FVM392" s="233"/>
      <c r="FVN392" s="233"/>
      <c r="FVO392" s="233"/>
      <c r="FVP392" s="233"/>
      <c r="FVQ392" s="233"/>
      <c r="FVR392" s="233"/>
      <c r="FVS392" s="233"/>
      <c r="FVT392" s="233"/>
      <c r="FVU392" s="233"/>
      <c r="FVV392" s="233"/>
      <c r="FVW392" s="233"/>
      <c r="FVX392" s="233"/>
      <c r="FVY392" s="233"/>
      <c r="FVZ392" s="233"/>
      <c r="FWA392" s="233"/>
      <c r="FWB392" s="233"/>
      <c r="FWC392" s="233"/>
      <c r="FWD392" s="233"/>
      <c r="FWE392" s="233"/>
      <c r="FWF392" s="233"/>
      <c r="FWG392" s="233"/>
      <c r="FWH392" s="233"/>
      <c r="FWI392" s="233"/>
      <c r="FWJ392" s="233"/>
      <c r="FWK392" s="233"/>
      <c r="FWL392" s="233"/>
      <c r="FWM392" s="233"/>
      <c r="FWN392" s="233"/>
      <c r="FWO392" s="233"/>
      <c r="FWP392" s="233"/>
      <c r="FWQ392" s="233"/>
      <c r="FWR392" s="233"/>
      <c r="FWS392" s="233"/>
      <c r="FWT392" s="233"/>
      <c r="FWU392" s="233"/>
      <c r="FWV392" s="233"/>
      <c r="FWW392" s="233"/>
      <c r="FWX392" s="233"/>
      <c r="FWY392" s="233"/>
      <c r="FWZ392" s="233"/>
      <c r="FXA392" s="233"/>
      <c r="FXB392" s="233"/>
      <c r="FXC392" s="233"/>
      <c r="FXD392" s="233"/>
      <c r="FXE392" s="233"/>
      <c r="FXF392" s="233"/>
      <c r="FXG392" s="233"/>
      <c r="FXH392" s="233"/>
      <c r="FXI392" s="233"/>
      <c r="FXJ392" s="233"/>
      <c r="FXK392" s="233"/>
      <c r="FXL392" s="233"/>
      <c r="FXM392" s="233"/>
      <c r="FXN392" s="233"/>
      <c r="FXO392" s="233"/>
      <c r="FXP392" s="233"/>
      <c r="FXQ392" s="233"/>
      <c r="FXR392" s="233"/>
      <c r="FXS392" s="233"/>
      <c r="FXT392" s="233"/>
      <c r="FXU392" s="233"/>
      <c r="FXV392" s="233"/>
      <c r="FXW392" s="233"/>
      <c r="FXX392" s="233"/>
      <c r="FXY392" s="233"/>
      <c r="FXZ392" s="233"/>
      <c r="FYA392" s="233"/>
      <c r="FYB392" s="233"/>
      <c r="FYC392" s="233"/>
      <c r="FYD392" s="233"/>
      <c r="FYE392" s="233"/>
      <c r="FYF392" s="233"/>
      <c r="FYG392" s="233"/>
      <c r="FYH392" s="233"/>
      <c r="FYI392" s="233"/>
      <c r="FYJ392" s="233"/>
      <c r="FYK392" s="233"/>
      <c r="FYL392" s="233"/>
      <c r="FYM392" s="233"/>
      <c r="FYN392" s="233"/>
      <c r="FYO392" s="233"/>
      <c r="FYP392" s="233"/>
      <c r="FYQ392" s="233"/>
      <c r="FYR392" s="233"/>
      <c r="FYS392" s="233"/>
      <c r="FYT392" s="233"/>
      <c r="FYU392" s="233"/>
      <c r="FYV392" s="233"/>
      <c r="FYW392" s="233"/>
      <c r="FYX392" s="233"/>
      <c r="FYY392" s="233"/>
      <c r="FYZ392" s="233"/>
      <c r="FZA392" s="233"/>
      <c r="FZB392" s="233"/>
      <c r="FZC392" s="233"/>
      <c r="FZD392" s="233"/>
      <c r="FZE392" s="233"/>
      <c r="FZF392" s="233"/>
      <c r="FZG392" s="233"/>
      <c r="FZH392" s="233"/>
      <c r="FZI392" s="233"/>
      <c r="FZJ392" s="233"/>
      <c r="FZK392" s="233"/>
      <c r="FZL392" s="233"/>
      <c r="FZM392" s="233"/>
      <c r="FZN392" s="233"/>
      <c r="FZO392" s="233"/>
      <c r="FZP392" s="233"/>
      <c r="FZQ392" s="233"/>
      <c r="FZR392" s="233"/>
      <c r="FZS392" s="233"/>
      <c r="FZT392" s="233"/>
      <c r="FZU392" s="233"/>
      <c r="FZV392" s="233"/>
      <c r="FZW392" s="233"/>
      <c r="FZX392" s="233"/>
      <c r="FZY392" s="233"/>
      <c r="FZZ392" s="233"/>
      <c r="GAA392" s="233"/>
      <c r="GAB392" s="233"/>
      <c r="GAC392" s="233"/>
      <c r="GAD392" s="233"/>
      <c r="GAE392" s="233"/>
      <c r="GAF392" s="233"/>
      <c r="GAG392" s="233"/>
      <c r="GAH392" s="233"/>
      <c r="GAI392" s="233"/>
      <c r="GAJ392" s="233"/>
      <c r="GAK392" s="233"/>
      <c r="GAL392" s="233"/>
      <c r="GAM392" s="233"/>
      <c r="GAN392" s="233"/>
      <c r="GAO392" s="233"/>
      <c r="GAP392" s="233"/>
      <c r="GAQ392" s="233"/>
      <c r="GAR392" s="233"/>
      <c r="GAS392" s="233"/>
      <c r="GAT392" s="233"/>
      <c r="GAU392" s="233"/>
      <c r="GAV392" s="233"/>
      <c r="GAW392" s="233"/>
      <c r="GAX392" s="233"/>
      <c r="GAY392" s="233"/>
      <c r="GAZ392" s="233"/>
      <c r="GBA392" s="233"/>
      <c r="GBB392" s="233"/>
      <c r="GBC392" s="233"/>
      <c r="GBD392" s="233"/>
      <c r="GBE392" s="233"/>
      <c r="GBF392" s="233"/>
      <c r="GBG392" s="233"/>
      <c r="GBH392" s="233"/>
      <c r="GBI392" s="233"/>
      <c r="GBJ392" s="233"/>
      <c r="GBK392" s="233"/>
      <c r="GBL392" s="233"/>
      <c r="GBM392" s="233"/>
      <c r="GBN392" s="233"/>
      <c r="GBO392" s="233"/>
      <c r="GBP392" s="233"/>
      <c r="GBQ392" s="233"/>
      <c r="GBR392" s="233"/>
      <c r="GBS392" s="233"/>
      <c r="GBT392" s="233"/>
      <c r="GBU392" s="233"/>
      <c r="GBV392" s="233"/>
      <c r="GBW392" s="233"/>
      <c r="GBX392" s="233"/>
      <c r="GBY392" s="233"/>
      <c r="GBZ392" s="233"/>
      <c r="GCA392" s="233"/>
      <c r="GCB392" s="233"/>
      <c r="GCC392" s="233"/>
      <c r="GCD392" s="233"/>
      <c r="GCE392" s="233"/>
      <c r="GCF392" s="233"/>
      <c r="GCG392" s="233"/>
      <c r="GCH392" s="233"/>
      <c r="GCI392" s="233"/>
      <c r="GCJ392" s="233"/>
      <c r="GCK392" s="233"/>
      <c r="GCL392" s="233"/>
      <c r="GCM392" s="233"/>
      <c r="GCN392" s="233"/>
      <c r="GCO392" s="233"/>
      <c r="GCP392" s="233"/>
      <c r="GCQ392" s="233"/>
      <c r="GCR392" s="233"/>
      <c r="GCS392" s="233"/>
      <c r="GCT392" s="233"/>
      <c r="GCU392" s="233"/>
      <c r="GCV392" s="233"/>
      <c r="GCW392" s="233"/>
      <c r="GCX392" s="233"/>
      <c r="GCY392" s="233"/>
      <c r="GCZ392" s="233"/>
      <c r="GDA392" s="233"/>
      <c r="GDB392" s="233"/>
      <c r="GDC392" s="233"/>
      <c r="GDD392" s="233"/>
      <c r="GDE392" s="233"/>
      <c r="GDF392" s="233"/>
      <c r="GDG392" s="233"/>
      <c r="GDH392" s="233"/>
      <c r="GDI392" s="233"/>
      <c r="GDJ392" s="233"/>
      <c r="GDK392" s="233"/>
      <c r="GDL392" s="233"/>
      <c r="GDM392" s="233"/>
      <c r="GDN392" s="233"/>
      <c r="GDO392" s="233"/>
      <c r="GDP392" s="233"/>
      <c r="GDQ392" s="233"/>
      <c r="GDR392" s="233"/>
      <c r="GDS392" s="233"/>
      <c r="GDT392" s="233"/>
      <c r="GDU392" s="233"/>
      <c r="GDV392" s="233"/>
      <c r="GDW392" s="233"/>
      <c r="GDX392" s="233"/>
      <c r="GDY392" s="233"/>
      <c r="GDZ392" s="233"/>
      <c r="GEA392" s="233"/>
      <c r="GEB392" s="233"/>
      <c r="GEC392" s="233"/>
      <c r="GED392" s="233"/>
      <c r="GEE392" s="233"/>
      <c r="GEF392" s="233"/>
      <c r="GEG392" s="233"/>
      <c r="GEH392" s="233"/>
      <c r="GEI392" s="233"/>
      <c r="GEJ392" s="233"/>
      <c r="GEK392" s="233"/>
      <c r="GEL392" s="233"/>
      <c r="GEM392" s="233"/>
      <c r="GEN392" s="233"/>
      <c r="GEO392" s="233"/>
      <c r="GEP392" s="233"/>
      <c r="GEQ392" s="233"/>
      <c r="GER392" s="233"/>
      <c r="GES392" s="233"/>
      <c r="GET392" s="233"/>
      <c r="GEU392" s="233"/>
      <c r="GEV392" s="233"/>
      <c r="GEW392" s="233"/>
      <c r="GEX392" s="233"/>
      <c r="GEY392" s="233"/>
      <c r="GEZ392" s="233"/>
      <c r="GFA392" s="233"/>
      <c r="GFB392" s="233"/>
      <c r="GFC392" s="233"/>
      <c r="GFD392" s="233"/>
      <c r="GFE392" s="233"/>
      <c r="GFF392" s="233"/>
      <c r="GFG392" s="233"/>
      <c r="GFH392" s="233"/>
      <c r="GFI392" s="233"/>
      <c r="GFJ392" s="233"/>
      <c r="GFK392" s="233"/>
      <c r="GFL392" s="233"/>
      <c r="GFM392" s="233"/>
      <c r="GFN392" s="233"/>
      <c r="GFO392" s="233"/>
      <c r="GFP392" s="233"/>
      <c r="GFQ392" s="233"/>
      <c r="GFR392" s="233"/>
      <c r="GFS392" s="233"/>
      <c r="GFT392" s="233"/>
      <c r="GFU392" s="233"/>
      <c r="GFV392" s="233"/>
      <c r="GFW392" s="233"/>
      <c r="GFX392" s="233"/>
      <c r="GFY392" s="233"/>
      <c r="GFZ392" s="233"/>
      <c r="GGA392" s="233"/>
      <c r="GGB392" s="233"/>
      <c r="GGC392" s="233"/>
      <c r="GGD392" s="233"/>
      <c r="GGE392" s="233"/>
      <c r="GGF392" s="233"/>
      <c r="GGG392" s="233"/>
      <c r="GGH392" s="233"/>
      <c r="GGI392" s="233"/>
      <c r="GGJ392" s="233"/>
      <c r="GGK392" s="233"/>
      <c r="GGL392" s="233"/>
      <c r="GGM392" s="233"/>
      <c r="GGN392" s="233"/>
      <c r="GGO392" s="233"/>
      <c r="GGP392" s="233"/>
      <c r="GGQ392" s="233"/>
      <c r="GGR392" s="233"/>
      <c r="GGS392" s="233"/>
      <c r="GGT392" s="233"/>
      <c r="GGU392" s="233"/>
      <c r="GGV392" s="233"/>
      <c r="GGW392" s="233"/>
      <c r="GGX392" s="233"/>
      <c r="GGY392" s="233"/>
      <c r="GGZ392" s="233"/>
      <c r="GHA392" s="233"/>
      <c r="GHB392" s="233"/>
      <c r="GHC392" s="233"/>
      <c r="GHD392" s="233"/>
      <c r="GHE392" s="233"/>
      <c r="GHF392" s="233"/>
      <c r="GHG392" s="233"/>
      <c r="GHH392" s="233"/>
      <c r="GHI392" s="233"/>
      <c r="GHJ392" s="233"/>
      <c r="GHK392" s="233"/>
      <c r="GHL392" s="233"/>
      <c r="GHM392" s="233"/>
      <c r="GHN392" s="233"/>
      <c r="GHO392" s="233"/>
      <c r="GHP392" s="233"/>
      <c r="GHQ392" s="233"/>
      <c r="GHR392" s="233"/>
      <c r="GHS392" s="233"/>
      <c r="GHT392" s="233"/>
      <c r="GHU392" s="233"/>
      <c r="GHV392" s="233"/>
      <c r="GHW392" s="233"/>
      <c r="GHX392" s="233"/>
      <c r="GHY392" s="233"/>
      <c r="GHZ392" s="233"/>
      <c r="GIA392" s="233"/>
      <c r="GIB392" s="233"/>
      <c r="GIC392" s="233"/>
      <c r="GID392" s="233"/>
      <c r="GIE392" s="233"/>
      <c r="GIF392" s="233"/>
      <c r="GIG392" s="233"/>
      <c r="GIH392" s="233"/>
      <c r="GII392" s="233"/>
      <c r="GIJ392" s="233"/>
      <c r="GIK392" s="233"/>
      <c r="GIL392" s="233"/>
      <c r="GIM392" s="233"/>
      <c r="GIN392" s="233"/>
      <c r="GIO392" s="233"/>
      <c r="GIP392" s="233"/>
      <c r="GIQ392" s="233"/>
      <c r="GIR392" s="233"/>
      <c r="GIS392" s="233"/>
      <c r="GIT392" s="233"/>
      <c r="GIU392" s="233"/>
      <c r="GIV392" s="233"/>
      <c r="GIW392" s="233"/>
      <c r="GIX392" s="233"/>
      <c r="GIY392" s="233"/>
      <c r="GIZ392" s="233"/>
      <c r="GJA392" s="233"/>
      <c r="GJB392" s="233"/>
      <c r="GJC392" s="233"/>
      <c r="GJD392" s="233"/>
      <c r="GJE392" s="233"/>
      <c r="GJF392" s="233"/>
      <c r="GJG392" s="233"/>
      <c r="GJH392" s="233"/>
      <c r="GJI392" s="233"/>
      <c r="GJJ392" s="233"/>
      <c r="GJK392" s="233"/>
      <c r="GJL392" s="233"/>
      <c r="GJM392" s="233"/>
      <c r="GJN392" s="233"/>
      <c r="GJO392" s="233"/>
      <c r="GJP392" s="233"/>
      <c r="GJQ392" s="233"/>
      <c r="GJR392" s="233"/>
      <c r="GJS392" s="233"/>
      <c r="GJT392" s="233"/>
      <c r="GJU392" s="233"/>
      <c r="GJV392" s="233"/>
      <c r="GJW392" s="233"/>
      <c r="GJX392" s="233"/>
      <c r="GJY392" s="233"/>
      <c r="GJZ392" s="233"/>
      <c r="GKA392" s="233"/>
      <c r="GKB392" s="233"/>
      <c r="GKC392" s="233"/>
      <c r="GKD392" s="233"/>
      <c r="GKE392" s="233"/>
      <c r="GKF392" s="233"/>
      <c r="GKG392" s="233"/>
      <c r="GKH392" s="233"/>
      <c r="GKI392" s="233"/>
      <c r="GKJ392" s="233"/>
      <c r="GKK392" s="233"/>
      <c r="GKL392" s="233"/>
      <c r="GKM392" s="233"/>
      <c r="GKN392" s="233"/>
      <c r="GKO392" s="233"/>
      <c r="GKP392" s="233"/>
      <c r="GKQ392" s="233"/>
      <c r="GKR392" s="233"/>
      <c r="GKS392" s="233"/>
      <c r="GKT392" s="233"/>
      <c r="GKU392" s="233"/>
      <c r="GKV392" s="233"/>
      <c r="GKW392" s="233"/>
      <c r="GKX392" s="233"/>
      <c r="GKY392" s="233"/>
      <c r="GKZ392" s="233"/>
      <c r="GLA392" s="233"/>
      <c r="GLB392" s="233"/>
      <c r="GLC392" s="233"/>
      <c r="GLD392" s="233"/>
      <c r="GLE392" s="233"/>
      <c r="GLF392" s="233"/>
      <c r="GLG392" s="233"/>
      <c r="GLH392" s="233"/>
      <c r="GLI392" s="233"/>
      <c r="GLJ392" s="233"/>
      <c r="GLK392" s="233"/>
      <c r="GLL392" s="233"/>
      <c r="GLM392" s="233"/>
      <c r="GLN392" s="233"/>
      <c r="GLO392" s="233"/>
      <c r="GLP392" s="233"/>
      <c r="GLQ392" s="233"/>
      <c r="GLR392" s="233"/>
      <c r="GLS392" s="233"/>
      <c r="GLT392" s="233"/>
      <c r="GLU392" s="233"/>
      <c r="GLV392" s="233"/>
      <c r="GLW392" s="233"/>
      <c r="GLX392" s="233"/>
      <c r="GLY392" s="233"/>
      <c r="GLZ392" s="233"/>
      <c r="GMA392" s="233"/>
      <c r="GMB392" s="233"/>
      <c r="GMC392" s="233"/>
      <c r="GMD392" s="233"/>
      <c r="GME392" s="233"/>
      <c r="GMF392" s="233"/>
      <c r="GMG392" s="233"/>
      <c r="GMH392" s="233"/>
      <c r="GMI392" s="233"/>
      <c r="GMJ392" s="233"/>
      <c r="GMK392" s="233"/>
      <c r="GML392" s="233"/>
      <c r="GMM392" s="233"/>
      <c r="GMN392" s="233"/>
      <c r="GMO392" s="233"/>
      <c r="GMP392" s="233"/>
      <c r="GMQ392" s="233"/>
      <c r="GMR392" s="233"/>
      <c r="GMS392" s="233"/>
      <c r="GMT392" s="233"/>
      <c r="GMU392" s="233"/>
      <c r="GMV392" s="233"/>
      <c r="GMW392" s="233"/>
      <c r="GMX392" s="233"/>
      <c r="GMY392" s="233"/>
      <c r="GMZ392" s="233"/>
      <c r="GNA392" s="233"/>
      <c r="GNB392" s="233"/>
      <c r="GNC392" s="233"/>
      <c r="GND392" s="233"/>
      <c r="GNE392" s="233"/>
      <c r="GNF392" s="233"/>
      <c r="GNG392" s="233"/>
      <c r="GNH392" s="233"/>
      <c r="GNI392" s="233"/>
      <c r="GNJ392" s="233"/>
      <c r="GNK392" s="233"/>
      <c r="GNL392" s="233"/>
      <c r="GNM392" s="233"/>
      <c r="GNN392" s="233"/>
      <c r="GNO392" s="233"/>
      <c r="GNP392" s="233"/>
      <c r="GNQ392" s="233"/>
      <c r="GNR392" s="233"/>
      <c r="GNS392" s="233"/>
      <c r="GNT392" s="233"/>
      <c r="GNU392" s="233"/>
      <c r="GNV392" s="233"/>
      <c r="GNW392" s="233"/>
      <c r="GNX392" s="233"/>
      <c r="GNY392" s="233"/>
      <c r="GNZ392" s="233"/>
      <c r="GOA392" s="233"/>
      <c r="GOB392" s="233"/>
      <c r="GOC392" s="233"/>
      <c r="GOD392" s="233"/>
      <c r="GOE392" s="233"/>
      <c r="GOF392" s="233"/>
      <c r="GOG392" s="233"/>
      <c r="GOH392" s="233"/>
      <c r="GOI392" s="233"/>
      <c r="GOJ392" s="233"/>
      <c r="GOK392" s="233"/>
      <c r="GOL392" s="233"/>
      <c r="GOM392" s="233"/>
      <c r="GON392" s="233"/>
      <c r="GOO392" s="233"/>
      <c r="GOP392" s="233"/>
      <c r="GOQ392" s="233"/>
      <c r="GOR392" s="233"/>
      <c r="GOS392" s="233"/>
      <c r="GOT392" s="233"/>
      <c r="GOU392" s="233"/>
      <c r="GOV392" s="233"/>
      <c r="GOW392" s="233"/>
      <c r="GOX392" s="233"/>
      <c r="GOY392" s="233"/>
      <c r="GOZ392" s="233"/>
      <c r="GPA392" s="233"/>
      <c r="GPB392" s="233"/>
      <c r="GPC392" s="233"/>
      <c r="GPD392" s="233"/>
      <c r="GPE392" s="233"/>
      <c r="GPF392" s="233"/>
      <c r="GPG392" s="233"/>
      <c r="GPH392" s="233"/>
      <c r="GPI392" s="233"/>
      <c r="GPJ392" s="233"/>
      <c r="GPK392" s="233"/>
      <c r="GPL392" s="233"/>
      <c r="GPM392" s="233"/>
      <c r="GPN392" s="233"/>
      <c r="GPO392" s="233"/>
      <c r="GPP392" s="233"/>
      <c r="GPQ392" s="233"/>
      <c r="GPR392" s="233"/>
      <c r="GPS392" s="233"/>
      <c r="GPT392" s="233"/>
      <c r="GPU392" s="233"/>
      <c r="GPV392" s="233"/>
      <c r="GPW392" s="233"/>
      <c r="GPX392" s="233"/>
      <c r="GPY392" s="233"/>
      <c r="GPZ392" s="233"/>
      <c r="GQA392" s="233"/>
      <c r="GQB392" s="233"/>
      <c r="GQC392" s="233"/>
      <c r="GQD392" s="233"/>
      <c r="GQE392" s="233"/>
      <c r="GQF392" s="233"/>
      <c r="GQG392" s="233"/>
      <c r="GQH392" s="233"/>
      <c r="GQI392" s="233"/>
      <c r="GQJ392" s="233"/>
      <c r="GQK392" s="233"/>
      <c r="GQL392" s="233"/>
      <c r="GQM392" s="233"/>
      <c r="GQN392" s="233"/>
      <c r="GQO392" s="233"/>
      <c r="GQP392" s="233"/>
      <c r="GQQ392" s="233"/>
      <c r="GQR392" s="233"/>
      <c r="GQS392" s="233"/>
      <c r="GQT392" s="233"/>
      <c r="GQU392" s="233"/>
      <c r="GQV392" s="233"/>
      <c r="GQW392" s="233"/>
      <c r="GQX392" s="233"/>
      <c r="GQY392" s="233"/>
      <c r="GQZ392" s="233"/>
      <c r="GRA392" s="233"/>
      <c r="GRB392" s="233"/>
      <c r="GRC392" s="233"/>
      <c r="GRD392" s="233"/>
      <c r="GRE392" s="233"/>
      <c r="GRF392" s="233"/>
      <c r="GRG392" s="233"/>
      <c r="GRH392" s="233"/>
      <c r="GRI392" s="233"/>
      <c r="GRJ392" s="233"/>
      <c r="GRK392" s="233"/>
      <c r="GRL392" s="233"/>
      <c r="GRM392" s="233"/>
      <c r="GRN392" s="233"/>
      <c r="GRO392" s="233"/>
      <c r="GRP392" s="233"/>
      <c r="GRQ392" s="233"/>
      <c r="GRR392" s="233"/>
      <c r="GRS392" s="233"/>
      <c r="GRT392" s="233"/>
      <c r="GRU392" s="233"/>
      <c r="GRV392" s="233"/>
      <c r="GRW392" s="233"/>
      <c r="GRX392" s="233"/>
      <c r="GRY392" s="233"/>
      <c r="GRZ392" s="233"/>
      <c r="GSA392" s="233"/>
      <c r="GSB392" s="233"/>
      <c r="GSC392" s="233"/>
      <c r="GSD392" s="233"/>
      <c r="GSE392" s="233"/>
      <c r="GSF392" s="233"/>
      <c r="GSG392" s="233"/>
      <c r="GSH392" s="233"/>
      <c r="GSI392" s="233"/>
      <c r="GSJ392" s="233"/>
      <c r="GSK392" s="233"/>
      <c r="GSL392" s="233"/>
      <c r="GSM392" s="233"/>
      <c r="GSN392" s="233"/>
      <c r="GSO392" s="233"/>
      <c r="GSP392" s="233"/>
      <c r="GSQ392" s="233"/>
      <c r="GSR392" s="233"/>
      <c r="GSS392" s="233"/>
      <c r="GST392" s="233"/>
      <c r="GSU392" s="233"/>
      <c r="GSV392" s="233"/>
      <c r="GSW392" s="233"/>
      <c r="GSX392" s="233"/>
      <c r="GSY392" s="233"/>
      <c r="GSZ392" s="233"/>
      <c r="GTA392" s="233"/>
      <c r="GTB392" s="233"/>
      <c r="GTC392" s="233"/>
      <c r="GTD392" s="233"/>
      <c r="GTE392" s="233"/>
      <c r="GTF392" s="233"/>
      <c r="GTG392" s="233"/>
      <c r="GTH392" s="233"/>
      <c r="GTI392" s="233"/>
      <c r="GTJ392" s="233"/>
      <c r="GTK392" s="233"/>
      <c r="GTL392" s="233"/>
      <c r="GTM392" s="233"/>
      <c r="GTN392" s="233"/>
      <c r="GTO392" s="233"/>
      <c r="GTP392" s="233"/>
      <c r="GTQ392" s="233"/>
      <c r="GTR392" s="233"/>
      <c r="GTS392" s="233"/>
      <c r="GTT392" s="233"/>
      <c r="GTU392" s="233"/>
      <c r="GTV392" s="233"/>
      <c r="GTW392" s="233"/>
      <c r="GTX392" s="233"/>
      <c r="GTY392" s="233"/>
      <c r="GTZ392" s="233"/>
      <c r="GUA392" s="233"/>
      <c r="GUB392" s="233"/>
      <c r="GUC392" s="233"/>
      <c r="GUD392" s="233"/>
      <c r="GUE392" s="233"/>
      <c r="GUF392" s="233"/>
      <c r="GUG392" s="233"/>
      <c r="GUH392" s="233"/>
      <c r="GUI392" s="233"/>
      <c r="GUJ392" s="233"/>
      <c r="GUK392" s="233"/>
      <c r="GUL392" s="233"/>
      <c r="GUM392" s="233"/>
      <c r="GUN392" s="233"/>
      <c r="GUO392" s="233"/>
      <c r="GUP392" s="233"/>
      <c r="GUQ392" s="233"/>
      <c r="GUR392" s="233"/>
      <c r="GUS392" s="233"/>
      <c r="GUT392" s="233"/>
      <c r="GUU392" s="233"/>
      <c r="GUV392" s="233"/>
      <c r="GUW392" s="233"/>
      <c r="GUX392" s="233"/>
      <c r="GUY392" s="233"/>
      <c r="GUZ392" s="233"/>
      <c r="GVA392" s="233"/>
      <c r="GVB392" s="233"/>
      <c r="GVC392" s="233"/>
      <c r="GVD392" s="233"/>
      <c r="GVE392" s="233"/>
      <c r="GVF392" s="233"/>
      <c r="GVG392" s="233"/>
      <c r="GVH392" s="233"/>
      <c r="GVI392" s="233"/>
      <c r="GVJ392" s="233"/>
      <c r="GVK392" s="233"/>
      <c r="GVL392" s="233"/>
      <c r="GVM392" s="233"/>
      <c r="GVN392" s="233"/>
      <c r="GVO392" s="233"/>
      <c r="GVP392" s="233"/>
      <c r="GVQ392" s="233"/>
      <c r="GVR392" s="233"/>
      <c r="GVS392" s="233"/>
      <c r="GVT392" s="233"/>
      <c r="GVU392" s="233"/>
      <c r="GVV392" s="233"/>
      <c r="GVW392" s="233"/>
      <c r="GVX392" s="233"/>
      <c r="GVY392" s="233"/>
      <c r="GVZ392" s="233"/>
      <c r="GWA392" s="233"/>
      <c r="GWB392" s="233"/>
      <c r="GWC392" s="233"/>
      <c r="GWD392" s="233"/>
      <c r="GWE392" s="233"/>
      <c r="GWF392" s="233"/>
      <c r="GWG392" s="233"/>
      <c r="GWH392" s="233"/>
      <c r="GWI392" s="233"/>
      <c r="GWJ392" s="233"/>
      <c r="GWK392" s="233"/>
      <c r="GWL392" s="233"/>
      <c r="GWM392" s="233"/>
      <c r="GWN392" s="233"/>
      <c r="GWO392" s="233"/>
      <c r="GWP392" s="233"/>
      <c r="GWQ392" s="233"/>
      <c r="GWR392" s="233"/>
      <c r="GWS392" s="233"/>
      <c r="GWT392" s="233"/>
      <c r="GWU392" s="233"/>
      <c r="GWV392" s="233"/>
      <c r="GWW392" s="233"/>
      <c r="GWX392" s="233"/>
      <c r="GWY392" s="233"/>
      <c r="GWZ392" s="233"/>
      <c r="GXA392" s="233"/>
      <c r="GXB392" s="233"/>
      <c r="GXC392" s="233"/>
      <c r="GXD392" s="233"/>
      <c r="GXE392" s="233"/>
      <c r="GXF392" s="233"/>
      <c r="GXG392" s="233"/>
      <c r="GXH392" s="233"/>
      <c r="GXI392" s="233"/>
      <c r="GXJ392" s="233"/>
      <c r="GXK392" s="233"/>
      <c r="GXL392" s="233"/>
      <c r="GXM392" s="233"/>
      <c r="GXN392" s="233"/>
      <c r="GXO392" s="233"/>
      <c r="GXP392" s="233"/>
      <c r="GXQ392" s="233"/>
      <c r="GXR392" s="233"/>
      <c r="GXS392" s="233"/>
      <c r="GXT392" s="233"/>
      <c r="GXU392" s="233"/>
      <c r="GXV392" s="233"/>
      <c r="GXW392" s="233"/>
      <c r="GXX392" s="233"/>
      <c r="GXY392" s="233"/>
      <c r="GXZ392" s="233"/>
      <c r="GYA392" s="233"/>
      <c r="GYB392" s="233"/>
      <c r="GYC392" s="233"/>
      <c r="GYD392" s="233"/>
      <c r="GYE392" s="233"/>
      <c r="GYF392" s="233"/>
      <c r="GYG392" s="233"/>
      <c r="GYH392" s="233"/>
      <c r="GYI392" s="233"/>
      <c r="GYJ392" s="233"/>
      <c r="GYK392" s="233"/>
      <c r="GYL392" s="233"/>
      <c r="GYM392" s="233"/>
      <c r="GYN392" s="233"/>
      <c r="GYO392" s="233"/>
      <c r="GYP392" s="233"/>
      <c r="GYQ392" s="233"/>
      <c r="GYR392" s="233"/>
      <c r="GYS392" s="233"/>
      <c r="GYT392" s="233"/>
      <c r="GYU392" s="233"/>
      <c r="GYV392" s="233"/>
      <c r="GYW392" s="233"/>
      <c r="GYX392" s="233"/>
      <c r="GYY392" s="233"/>
      <c r="GYZ392" s="233"/>
      <c r="GZA392" s="233"/>
      <c r="GZB392" s="233"/>
      <c r="GZC392" s="233"/>
      <c r="GZD392" s="233"/>
      <c r="GZE392" s="233"/>
      <c r="GZF392" s="233"/>
      <c r="GZG392" s="233"/>
      <c r="GZH392" s="233"/>
      <c r="GZI392" s="233"/>
      <c r="GZJ392" s="233"/>
      <c r="GZK392" s="233"/>
      <c r="GZL392" s="233"/>
      <c r="GZM392" s="233"/>
      <c r="GZN392" s="233"/>
      <c r="GZO392" s="233"/>
      <c r="GZP392" s="233"/>
      <c r="GZQ392" s="233"/>
      <c r="GZR392" s="233"/>
      <c r="GZS392" s="233"/>
      <c r="GZT392" s="233"/>
      <c r="GZU392" s="233"/>
      <c r="GZV392" s="233"/>
      <c r="GZW392" s="233"/>
      <c r="GZX392" s="233"/>
      <c r="GZY392" s="233"/>
      <c r="GZZ392" s="233"/>
      <c r="HAA392" s="233"/>
      <c r="HAB392" s="233"/>
      <c r="HAC392" s="233"/>
      <c r="HAD392" s="233"/>
      <c r="HAE392" s="233"/>
      <c r="HAF392" s="233"/>
      <c r="HAG392" s="233"/>
      <c r="HAH392" s="233"/>
      <c r="HAI392" s="233"/>
      <c r="HAJ392" s="233"/>
      <c r="HAK392" s="233"/>
      <c r="HAL392" s="233"/>
      <c r="HAM392" s="233"/>
      <c r="HAN392" s="233"/>
      <c r="HAO392" s="233"/>
      <c r="HAP392" s="233"/>
      <c r="HAQ392" s="233"/>
      <c r="HAR392" s="233"/>
      <c r="HAS392" s="233"/>
      <c r="HAT392" s="233"/>
      <c r="HAU392" s="233"/>
      <c r="HAV392" s="233"/>
      <c r="HAW392" s="233"/>
      <c r="HAX392" s="233"/>
      <c r="HAY392" s="233"/>
      <c r="HAZ392" s="233"/>
      <c r="HBA392" s="233"/>
      <c r="HBB392" s="233"/>
      <c r="HBC392" s="233"/>
      <c r="HBD392" s="233"/>
      <c r="HBE392" s="233"/>
      <c r="HBF392" s="233"/>
      <c r="HBG392" s="233"/>
      <c r="HBH392" s="233"/>
      <c r="HBI392" s="233"/>
      <c r="HBJ392" s="233"/>
      <c r="HBK392" s="233"/>
      <c r="HBL392" s="233"/>
      <c r="HBM392" s="233"/>
      <c r="HBN392" s="233"/>
      <c r="HBO392" s="233"/>
      <c r="HBP392" s="233"/>
      <c r="HBQ392" s="233"/>
      <c r="HBR392" s="233"/>
      <c r="HBS392" s="233"/>
      <c r="HBT392" s="233"/>
      <c r="HBU392" s="233"/>
      <c r="HBV392" s="233"/>
      <c r="HBW392" s="233"/>
      <c r="HBX392" s="233"/>
      <c r="HBY392" s="233"/>
      <c r="HBZ392" s="233"/>
      <c r="HCA392" s="233"/>
      <c r="HCB392" s="233"/>
      <c r="HCC392" s="233"/>
      <c r="HCD392" s="233"/>
      <c r="HCE392" s="233"/>
      <c r="HCF392" s="233"/>
      <c r="HCG392" s="233"/>
      <c r="HCH392" s="233"/>
      <c r="HCI392" s="233"/>
      <c r="HCJ392" s="233"/>
      <c r="HCK392" s="233"/>
      <c r="HCL392" s="233"/>
      <c r="HCM392" s="233"/>
      <c r="HCN392" s="233"/>
      <c r="HCO392" s="233"/>
      <c r="HCP392" s="233"/>
      <c r="HCQ392" s="233"/>
      <c r="HCR392" s="233"/>
      <c r="HCS392" s="233"/>
      <c r="HCT392" s="233"/>
      <c r="HCU392" s="233"/>
      <c r="HCV392" s="233"/>
      <c r="HCW392" s="233"/>
      <c r="HCX392" s="233"/>
      <c r="HCY392" s="233"/>
      <c r="HCZ392" s="233"/>
      <c r="HDA392" s="233"/>
      <c r="HDB392" s="233"/>
      <c r="HDC392" s="233"/>
      <c r="HDD392" s="233"/>
      <c r="HDE392" s="233"/>
      <c r="HDF392" s="233"/>
      <c r="HDG392" s="233"/>
      <c r="HDH392" s="233"/>
      <c r="HDI392" s="233"/>
      <c r="HDJ392" s="233"/>
      <c r="HDK392" s="233"/>
      <c r="HDL392" s="233"/>
      <c r="HDM392" s="233"/>
      <c r="HDN392" s="233"/>
      <c r="HDO392" s="233"/>
      <c r="HDP392" s="233"/>
      <c r="HDQ392" s="233"/>
      <c r="HDR392" s="233"/>
      <c r="HDS392" s="233"/>
      <c r="HDT392" s="233"/>
      <c r="HDU392" s="233"/>
      <c r="HDV392" s="233"/>
      <c r="HDW392" s="233"/>
      <c r="HDX392" s="233"/>
      <c r="HDY392" s="233"/>
      <c r="HDZ392" s="233"/>
      <c r="HEA392" s="233"/>
      <c r="HEB392" s="233"/>
      <c r="HEC392" s="233"/>
      <c r="HED392" s="233"/>
      <c r="HEE392" s="233"/>
      <c r="HEF392" s="233"/>
      <c r="HEG392" s="233"/>
      <c r="HEH392" s="233"/>
      <c r="HEI392" s="233"/>
      <c r="HEJ392" s="233"/>
      <c r="HEK392" s="233"/>
      <c r="HEL392" s="233"/>
      <c r="HEM392" s="233"/>
      <c r="HEN392" s="233"/>
      <c r="HEO392" s="233"/>
      <c r="HEP392" s="233"/>
      <c r="HEQ392" s="233"/>
      <c r="HER392" s="233"/>
      <c r="HES392" s="233"/>
      <c r="HET392" s="233"/>
      <c r="HEU392" s="233"/>
      <c r="HEV392" s="233"/>
      <c r="HEW392" s="233"/>
      <c r="HEX392" s="233"/>
      <c r="HEY392" s="233"/>
      <c r="HEZ392" s="233"/>
      <c r="HFA392" s="233"/>
      <c r="HFB392" s="233"/>
      <c r="HFC392" s="233"/>
      <c r="HFD392" s="233"/>
      <c r="HFE392" s="233"/>
      <c r="HFF392" s="233"/>
      <c r="HFG392" s="233"/>
      <c r="HFH392" s="233"/>
      <c r="HFI392" s="233"/>
      <c r="HFJ392" s="233"/>
      <c r="HFK392" s="233"/>
      <c r="HFL392" s="233"/>
      <c r="HFM392" s="233"/>
      <c r="HFN392" s="233"/>
      <c r="HFO392" s="233"/>
      <c r="HFP392" s="233"/>
      <c r="HFQ392" s="233"/>
      <c r="HFR392" s="233"/>
      <c r="HFS392" s="233"/>
      <c r="HFT392" s="233"/>
      <c r="HFU392" s="233"/>
      <c r="HFV392" s="233"/>
      <c r="HFW392" s="233"/>
      <c r="HFX392" s="233"/>
      <c r="HFY392" s="233"/>
      <c r="HFZ392" s="233"/>
      <c r="HGA392" s="233"/>
      <c r="HGB392" s="233"/>
      <c r="HGC392" s="233"/>
      <c r="HGD392" s="233"/>
      <c r="HGE392" s="233"/>
      <c r="HGF392" s="233"/>
      <c r="HGG392" s="233"/>
      <c r="HGH392" s="233"/>
      <c r="HGI392" s="233"/>
      <c r="HGJ392" s="233"/>
      <c r="HGK392" s="233"/>
      <c r="HGL392" s="233"/>
      <c r="HGM392" s="233"/>
      <c r="HGN392" s="233"/>
      <c r="HGO392" s="233"/>
      <c r="HGP392" s="233"/>
      <c r="HGQ392" s="233"/>
      <c r="HGR392" s="233"/>
      <c r="HGS392" s="233"/>
      <c r="HGT392" s="233"/>
      <c r="HGU392" s="233"/>
      <c r="HGV392" s="233"/>
      <c r="HGW392" s="233"/>
      <c r="HGX392" s="233"/>
      <c r="HGY392" s="233"/>
      <c r="HGZ392" s="233"/>
      <c r="HHA392" s="233"/>
      <c r="HHB392" s="233"/>
      <c r="HHC392" s="233"/>
      <c r="HHD392" s="233"/>
      <c r="HHE392" s="233"/>
      <c r="HHF392" s="233"/>
      <c r="HHG392" s="233"/>
      <c r="HHH392" s="233"/>
      <c r="HHI392" s="233"/>
      <c r="HHJ392" s="233"/>
      <c r="HHK392" s="233"/>
      <c r="HHL392" s="233"/>
      <c r="HHM392" s="233"/>
      <c r="HHN392" s="233"/>
      <c r="HHO392" s="233"/>
      <c r="HHP392" s="233"/>
      <c r="HHQ392" s="233"/>
      <c r="HHR392" s="233"/>
      <c r="HHS392" s="233"/>
      <c r="HHT392" s="233"/>
      <c r="HHU392" s="233"/>
      <c r="HHV392" s="233"/>
      <c r="HHW392" s="233"/>
      <c r="HHX392" s="233"/>
      <c r="HHY392" s="233"/>
      <c r="HHZ392" s="233"/>
      <c r="HIA392" s="233"/>
      <c r="HIB392" s="233"/>
      <c r="HIC392" s="233"/>
      <c r="HID392" s="233"/>
      <c r="HIE392" s="233"/>
      <c r="HIF392" s="233"/>
      <c r="HIG392" s="233"/>
      <c r="HIH392" s="233"/>
      <c r="HII392" s="233"/>
      <c r="HIJ392" s="233"/>
      <c r="HIK392" s="233"/>
      <c r="HIL392" s="233"/>
      <c r="HIM392" s="233"/>
      <c r="HIN392" s="233"/>
      <c r="HIO392" s="233"/>
      <c r="HIP392" s="233"/>
      <c r="HIQ392" s="233"/>
      <c r="HIR392" s="233"/>
      <c r="HIS392" s="233"/>
      <c r="HIT392" s="233"/>
      <c r="HIU392" s="233"/>
      <c r="HIV392" s="233"/>
      <c r="HIW392" s="233"/>
      <c r="HIX392" s="233"/>
      <c r="HIY392" s="233"/>
      <c r="HIZ392" s="233"/>
      <c r="HJA392" s="233"/>
      <c r="HJB392" s="233"/>
      <c r="HJC392" s="233"/>
      <c r="HJD392" s="233"/>
      <c r="HJE392" s="233"/>
      <c r="HJF392" s="233"/>
      <c r="HJG392" s="233"/>
      <c r="HJH392" s="233"/>
      <c r="HJI392" s="233"/>
      <c r="HJJ392" s="233"/>
      <c r="HJK392" s="233"/>
      <c r="HJL392" s="233"/>
      <c r="HJM392" s="233"/>
      <c r="HJN392" s="233"/>
      <c r="HJO392" s="233"/>
      <c r="HJP392" s="233"/>
      <c r="HJQ392" s="233"/>
      <c r="HJR392" s="233"/>
      <c r="HJS392" s="233"/>
      <c r="HJT392" s="233"/>
      <c r="HJU392" s="233"/>
      <c r="HJV392" s="233"/>
      <c r="HJW392" s="233"/>
      <c r="HJX392" s="233"/>
      <c r="HJY392" s="233"/>
      <c r="HJZ392" s="233"/>
      <c r="HKA392" s="233"/>
      <c r="HKB392" s="233"/>
      <c r="HKC392" s="233"/>
      <c r="HKD392" s="233"/>
      <c r="HKE392" s="233"/>
      <c r="HKF392" s="233"/>
      <c r="HKG392" s="233"/>
      <c r="HKH392" s="233"/>
      <c r="HKI392" s="233"/>
      <c r="HKJ392" s="233"/>
      <c r="HKK392" s="233"/>
      <c r="HKL392" s="233"/>
      <c r="HKM392" s="233"/>
      <c r="HKN392" s="233"/>
      <c r="HKO392" s="233"/>
      <c r="HKP392" s="233"/>
      <c r="HKQ392" s="233"/>
      <c r="HKR392" s="233"/>
      <c r="HKS392" s="233"/>
      <c r="HKT392" s="233"/>
      <c r="HKU392" s="233"/>
      <c r="HKV392" s="233"/>
      <c r="HKW392" s="233"/>
      <c r="HKX392" s="233"/>
      <c r="HKY392" s="233"/>
      <c r="HKZ392" s="233"/>
      <c r="HLA392" s="233"/>
      <c r="HLB392" s="233"/>
      <c r="HLC392" s="233"/>
      <c r="HLD392" s="233"/>
      <c r="HLE392" s="233"/>
      <c r="HLF392" s="233"/>
      <c r="HLG392" s="233"/>
      <c r="HLH392" s="233"/>
      <c r="HLI392" s="233"/>
      <c r="HLJ392" s="233"/>
      <c r="HLK392" s="233"/>
      <c r="HLL392" s="233"/>
      <c r="HLM392" s="233"/>
      <c r="HLN392" s="233"/>
      <c r="HLO392" s="233"/>
      <c r="HLP392" s="233"/>
      <c r="HLQ392" s="233"/>
      <c r="HLR392" s="233"/>
      <c r="HLS392" s="233"/>
      <c r="HLT392" s="233"/>
      <c r="HLU392" s="233"/>
      <c r="HLV392" s="233"/>
      <c r="HLW392" s="233"/>
      <c r="HLX392" s="233"/>
      <c r="HLY392" s="233"/>
      <c r="HLZ392" s="233"/>
      <c r="HMA392" s="233"/>
      <c r="HMB392" s="233"/>
      <c r="HMC392" s="233"/>
      <c r="HMD392" s="233"/>
      <c r="HME392" s="233"/>
      <c r="HMF392" s="233"/>
      <c r="HMG392" s="233"/>
      <c r="HMH392" s="233"/>
      <c r="HMI392" s="233"/>
      <c r="HMJ392" s="233"/>
      <c r="HMK392" s="233"/>
      <c r="HML392" s="233"/>
      <c r="HMM392" s="233"/>
      <c r="HMN392" s="233"/>
      <c r="HMO392" s="233"/>
      <c r="HMP392" s="233"/>
      <c r="HMQ392" s="233"/>
      <c r="HMR392" s="233"/>
      <c r="HMS392" s="233"/>
      <c r="HMT392" s="233"/>
      <c r="HMU392" s="233"/>
      <c r="HMV392" s="233"/>
      <c r="HMW392" s="233"/>
      <c r="HMX392" s="233"/>
      <c r="HMY392" s="233"/>
      <c r="HMZ392" s="233"/>
      <c r="HNA392" s="233"/>
      <c r="HNB392" s="233"/>
      <c r="HNC392" s="233"/>
      <c r="HND392" s="233"/>
      <c r="HNE392" s="233"/>
      <c r="HNF392" s="233"/>
      <c r="HNG392" s="233"/>
      <c r="HNH392" s="233"/>
      <c r="HNI392" s="233"/>
      <c r="HNJ392" s="233"/>
      <c r="HNK392" s="233"/>
      <c r="HNL392" s="233"/>
      <c r="HNM392" s="233"/>
      <c r="HNN392" s="233"/>
      <c r="HNO392" s="233"/>
      <c r="HNP392" s="233"/>
      <c r="HNQ392" s="233"/>
      <c r="HNR392" s="233"/>
      <c r="HNS392" s="233"/>
      <c r="HNT392" s="233"/>
      <c r="HNU392" s="233"/>
      <c r="HNV392" s="233"/>
      <c r="HNW392" s="233"/>
      <c r="HNX392" s="233"/>
      <c r="HNY392" s="233"/>
      <c r="HNZ392" s="233"/>
      <c r="HOA392" s="233"/>
      <c r="HOB392" s="233"/>
      <c r="HOC392" s="233"/>
      <c r="HOD392" s="233"/>
      <c r="HOE392" s="233"/>
      <c r="HOF392" s="233"/>
      <c r="HOG392" s="233"/>
      <c r="HOH392" s="233"/>
      <c r="HOI392" s="233"/>
      <c r="HOJ392" s="233"/>
      <c r="HOK392" s="233"/>
      <c r="HOL392" s="233"/>
      <c r="HOM392" s="233"/>
      <c r="HON392" s="233"/>
      <c r="HOO392" s="233"/>
      <c r="HOP392" s="233"/>
      <c r="HOQ392" s="233"/>
      <c r="HOR392" s="233"/>
      <c r="HOS392" s="233"/>
      <c r="HOT392" s="233"/>
      <c r="HOU392" s="233"/>
      <c r="HOV392" s="233"/>
      <c r="HOW392" s="233"/>
      <c r="HOX392" s="233"/>
      <c r="HOY392" s="233"/>
      <c r="HOZ392" s="233"/>
      <c r="HPA392" s="233"/>
      <c r="HPB392" s="233"/>
      <c r="HPC392" s="233"/>
      <c r="HPD392" s="233"/>
      <c r="HPE392" s="233"/>
      <c r="HPF392" s="233"/>
      <c r="HPG392" s="233"/>
      <c r="HPH392" s="233"/>
      <c r="HPI392" s="233"/>
      <c r="HPJ392" s="233"/>
      <c r="HPK392" s="233"/>
      <c r="HPL392" s="233"/>
      <c r="HPM392" s="233"/>
      <c r="HPN392" s="233"/>
      <c r="HPO392" s="233"/>
      <c r="HPP392" s="233"/>
      <c r="HPQ392" s="233"/>
      <c r="HPR392" s="233"/>
      <c r="HPS392" s="233"/>
      <c r="HPT392" s="233"/>
      <c r="HPU392" s="233"/>
      <c r="HPV392" s="233"/>
      <c r="HPW392" s="233"/>
      <c r="HPX392" s="233"/>
      <c r="HPY392" s="233"/>
      <c r="HPZ392" s="233"/>
      <c r="HQA392" s="233"/>
      <c r="HQB392" s="233"/>
      <c r="HQC392" s="233"/>
      <c r="HQD392" s="233"/>
      <c r="HQE392" s="233"/>
      <c r="HQF392" s="233"/>
      <c r="HQG392" s="233"/>
      <c r="HQH392" s="233"/>
      <c r="HQI392" s="233"/>
      <c r="HQJ392" s="233"/>
      <c r="HQK392" s="233"/>
      <c r="HQL392" s="233"/>
      <c r="HQM392" s="233"/>
      <c r="HQN392" s="233"/>
      <c r="HQO392" s="233"/>
      <c r="HQP392" s="233"/>
      <c r="HQQ392" s="233"/>
      <c r="HQR392" s="233"/>
      <c r="HQS392" s="233"/>
      <c r="HQT392" s="233"/>
      <c r="HQU392" s="233"/>
      <c r="HQV392" s="233"/>
      <c r="HQW392" s="233"/>
      <c r="HQX392" s="233"/>
      <c r="HQY392" s="233"/>
      <c r="HQZ392" s="233"/>
      <c r="HRA392" s="233"/>
      <c r="HRB392" s="233"/>
      <c r="HRC392" s="233"/>
      <c r="HRD392" s="233"/>
      <c r="HRE392" s="233"/>
      <c r="HRF392" s="233"/>
      <c r="HRG392" s="233"/>
      <c r="HRH392" s="233"/>
      <c r="HRI392" s="233"/>
      <c r="HRJ392" s="233"/>
      <c r="HRK392" s="233"/>
      <c r="HRL392" s="233"/>
      <c r="HRM392" s="233"/>
      <c r="HRN392" s="233"/>
      <c r="HRO392" s="233"/>
      <c r="HRP392" s="233"/>
      <c r="HRQ392" s="233"/>
      <c r="HRR392" s="233"/>
      <c r="HRS392" s="233"/>
      <c r="HRT392" s="233"/>
      <c r="HRU392" s="233"/>
      <c r="HRV392" s="233"/>
      <c r="HRW392" s="233"/>
      <c r="HRX392" s="233"/>
      <c r="HRY392" s="233"/>
      <c r="HRZ392" s="233"/>
      <c r="HSA392" s="233"/>
      <c r="HSB392" s="233"/>
      <c r="HSC392" s="233"/>
      <c r="HSD392" s="233"/>
      <c r="HSE392" s="233"/>
      <c r="HSF392" s="233"/>
      <c r="HSG392" s="233"/>
      <c r="HSH392" s="233"/>
      <c r="HSI392" s="233"/>
      <c r="HSJ392" s="233"/>
      <c r="HSK392" s="233"/>
      <c r="HSL392" s="233"/>
      <c r="HSM392" s="233"/>
      <c r="HSN392" s="233"/>
      <c r="HSO392" s="233"/>
      <c r="HSP392" s="233"/>
      <c r="HSQ392" s="233"/>
      <c r="HSR392" s="233"/>
      <c r="HSS392" s="233"/>
      <c r="HST392" s="233"/>
      <c r="HSU392" s="233"/>
      <c r="HSV392" s="233"/>
      <c r="HSW392" s="233"/>
      <c r="HSX392" s="233"/>
      <c r="HSY392" s="233"/>
      <c r="HSZ392" s="233"/>
      <c r="HTA392" s="233"/>
      <c r="HTB392" s="233"/>
      <c r="HTC392" s="233"/>
      <c r="HTD392" s="233"/>
      <c r="HTE392" s="233"/>
      <c r="HTF392" s="233"/>
      <c r="HTG392" s="233"/>
      <c r="HTH392" s="233"/>
      <c r="HTI392" s="233"/>
      <c r="HTJ392" s="233"/>
      <c r="HTK392" s="233"/>
      <c r="HTL392" s="233"/>
      <c r="HTM392" s="233"/>
      <c r="HTN392" s="233"/>
      <c r="HTO392" s="233"/>
      <c r="HTP392" s="233"/>
      <c r="HTQ392" s="233"/>
      <c r="HTR392" s="233"/>
      <c r="HTS392" s="233"/>
      <c r="HTT392" s="233"/>
      <c r="HTU392" s="233"/>
      <c r="HTV392" s="233"/>
      <c r="HTW392" s="233"/>
      <c r="HTX392" s="233"/>
      <c r="HTY392" s="233"/>
      <c r="HTZ392" s="233"/>
      <c r="HUA392" s="233"/>
      <c r="HUB392" s="233"/>
      <c r="HUC392" s="233"/>
      <c r="HUD392" s="233"/>
      <c r="HUE392" s="233"/>
      <c r="HUF392" s="233"/>
      <c r="HUG392" s="233"/>
      <c r="HUH392" s="233"/>
      <c r="HUI392" s="233"/>
      <c r="HUJ392" s="233"/>
      <c r="HUK392" s="233"/>
      <c r="HUL392" s="233"/>
      <c r="HUM392" s="233"/>
      <c r="HUN392" s="233"/>
      <c r="HUO392" s="233"/>
      <c r="HUP392" s="233"/>
      <c r="HUQ392" s="233"/>
      <c r="HUR392" s="233"/>
      <c r="HUS392" s="233"/>
      <c r="HUT392" s="233"/>
      <c r="HUU392" s="233"/>
      <c r="HUV392" s="233"/>
      <c r="HUW392" s="233"/>
      <c r="HUX392" s="233"/>
      <c r="HUY392" s="233"/>
      <c r="HUZ392" s="233"/>
      <c r="HVA392" s="233"/>
      <c r="HVB392" s="233"/>
      <c r="HVC392" s="233"/>
      <c r="HVD392" s="233"/>
      <c r="HVE392" s="233"/>
      <c r="HVF392" s="233"/>
      <c r="HVG392" s="233"/>
      <c r="HVH392" s="233"/>
      <c r="HVI392" s="233"/>
      <c r="HVJ392" s="233"/>
      <c r="HVK392" s="233"/>
      <c r="HVL392" s="233"/>
      <c r="HVM392" s="233"/>
      <c r="HVN392" s="233"/>
      <c r="HVO392" s="233"/>
      <c r="HVP392" s="233"/>
      <c r="HVQ392" s="233"/>
      <c r="HVR392" s="233"/>
      <c r="HVS392" s="233"/>
      <c r="HVT392" s="233"/>
      <c r="HVU392" s="233"/>
      <c r="HVV392" s="233"/>
      <c r="HVW392" s="233"/>
      <c r="HVX392" s="233"/>
      <c r="HVY392" s="233"/>
      <c r="HVZ392" s="233"/>
      <c r="HWA392" s="233"/>
      <c r="HWB392" s="233"/>
      <c r="HWC392" s="233"/>
      <c r="HWD392" s="233"/>
      <c r="HWE392" s="233"/>
      <c r="HWF392" s="233"/>
      <c r="HWG392" s="233"/>
      <c r="HWH392" s="233"/>
      <c r="HWI392" s="233"/>
      <c r="HWJ392" s="233"/>
      <c r="HWK392" s="233"/>
      <c r="HWL392" s="233"/>
      <c r="HWM392" s="233"/>
      <c r="HWN392" s="233"/>
      <c r="HWO392" s="233"/>
      <c r="HWP392" s="233"/>
      <c r="HWQ392" s="233"/>
      <c r="HWR392" s="233"/>
      <c r="HWS392" s="233"/>
      <c r="HWT392" s="233"/>
      <c r="HWU392" s="233"/>
      <c r="HWV392" s="233"/>
      <c r="HWW392" s="233"/>
      <c r="HWX392" s="233"/>
      <c r="HWY392" s="233"/>
      <c r="HWZ392" s="233"/>
      <c r="HXA392" s="233"/>
      <c r="HXB392" s="233"/>
      <c r="HXC392" s="233"/>
      <c r="HXD392" s="233"/>
      <c r="HXE392" s="233"/>
      <c r="HXF392" s="233"/>
      <c r="HXG392" s="233"/>
      <c r="HXH392" s="233"/>
      <c r="HXI392" s="233"/>
      <c r="HXJ392" s="233"/>
      <c r="HXK392" s="233"/>
      <c r="HXL392" s="233"/>
      <c r="HXM392" s="233"/>
      <c r="HXN392" s="233"/>
      <c r="HXO392" s="233"/>
      <c r="HXP392" s="233"/>
      <c r="HXQ392" s="233"/>
      <c r="HXR392" s="233"/>
      <c r="HXS392" s="233"/>
      <c r="HXT392" s="233"/>
      <c r="HXU392" s="233"/>
      <c r="HXV392" s="233"/>
      <c r="HXW392" s="233"/>
      <c r="HXX392" s="233"/>
      <c r="HXY392" s="233"/>
      <c r="HXZ392" s="233"/>
      <c r="HYA392" s="233"/>
      <c r="HYB392" s="233"/>
      <c r="HYC392" s="233"/>
      <c r="HYD392" s="233"/>
      <c r="HYE392" s="233"/>
      <c r="HYF392" s="233"/>
      <c r="HYG392" s="233"/>
      <c r="HYH392" s="233"/>
      <c r="HYI392" s="233"/>
      <c r="HYJ392" s="233"/>
      <c r="HYK392" s="233"/>
      <c r="HYL392" s="233"/>
      <c r="HYM392" s="233"/>
      <c r="HYN392" s="233"/>
      <c r="HYO392" s="233"/>
      <c r="HYP392" s="233"/>
      <c r="HYQ392" s="233"/>
      <c r="HYR392" s="233"/>
      <c r="HYS392" s="233"/>
      <c r="HYT392" s="233"/>
      <c r="HYU392" s="233"/>
      <c r="HYV392" s="233"/>
      <c r="HYW392" s="233"/>
      <c r="HYX392" s="233"/>
      <c r="HYY392" s="233"/>
      <c r="HYZ392" s="233"/>
      <c r="HZA392" s="233"/>
      <c r="HZB392" s="233"/>
      <c r="HZC392" s="233"/>
      <c r="HZD392" s="233"/>
      <c r="HZE392" s="233"/>
      <c r="HZF392" s="233"/>
      <c r="HZG392" s="233"/>
      <c r="HZH392" s="233"/>
      <c r="HZI392" s="233"/>
      <c r="HZJ392" s="233"/>
      <c r="HZK392" s="233"/>
      <c r="HZL392" s="233"/>
      <c r="HZM392" s="233"/>
      <c r="HZN392" s="233"/>
      <c r="HZO392" s="233"/>
      <c r="HZP392" s="233"/>
      <c r="HZQ392" s="233"/>
      <c r="HZR392" s="233"/>
      <c r="HZS392" s="233"/>
      <c r="HZT392" s="233"/>
      <c r="HZU392" s="233"/>
      <c r="HZV392" s="233"/>
      <c r="HZW392" s="233"/>
      <c r="HZX392" s="233"/>
      <c r="HZY392" s="233"/>
      <c r="HZZ392" s="233"/>
      <c r="IAA392" s="233"/>
      <c r="IAB392" s="233"/>
      <c r="IAC392" s="233"/>
      <c r="IAD392" s="233"/>
      <c r="IAE392" s="233"/>
      <c r="IAF392" s="233"/>
      <c r="IAG392" s="233"/>
      <c r="IAH392" s="233"/>
      <c r="IAI392" s="233"/>
      <c r="IAJ392" s="233"/>
      <c r="IAK392" s="233"/>
      <c r="IAL392" s="233"/>
      <c r="IAM392" s="233"/>
      <c r="IAN392" s="233"/>
      <c r="IAO392" s="233"/>
      <c r="IAP392" s="233"/>
      <c r="IAQ392" s="233"/>
      <c r="IAR392" s="233"/>
      <c r="IAS392" s="233"/>
      <c r="IAT392" s="233"/>
      <c r="IAU392" s="233"/>
      <c r="IAV392" s="233"/>
      <c r="IAW392" s="233"/>
      <c r="IAX392" s="233"/>
      <c r="IAY392" s="233"/>
      <c r="IAZ392" s="233"/>
      <c r="IBA392" s="233"/>
      <c r="IBB392" s="233"/>
      <c r="IBC392" s="233"/>
      <c r="IBD392" s="233"/>
      <c r="IBE392" s="233"/>
      <c r="IBF392" s="233"/>
      <c r="IBG392" s="233"/>
      <c r="IBH392" s="233"/>
      <c r="IBI392" s="233"/>
      <c r="IBJ392" s="233"/>
      <c r="IBK392" s="233"/>
      <c r="IBL392" s="233"/>
      <c r="IBM392" s="233"/>
      <c r="IBN392" s="233"/>
      <c r="IBO392" s="233"/>
      <c r="IBP392" s="233"/>
      <c r="IBQ392" s="233"/>
      <c r="IBR392" s="233"/>
      <c r="IBS392" s="233"/>
      <c r="IBT392" s="233"/>
      <c r="IBU392" s="233"/>
      <c r="IBV392" s="233"/>
      <c r="IBW392" s="233"/>
      <c r="IBX392" s="233"/>
      <c r="IBY392" s="233"/>
      <c r="IBZ392" s="233"/>
      <c r="ICA392" s="233"/>
      <c r="ICB392" s="233"/>
      <c r="ICC392" s="233"/>
      <c r="ICD392" s="233"/>
      <c r="ICE392" s="233"/>
      <c r="ICF392" s="233"/>
      <c r="ICG392" s="233"/>
      <c r="ICH392" s="233"/>
      <c r="ICI392" s="233"/>
      <c r="ICJ392" s="233"/>
      <c r="ICK392" s="233"/>
      <c r="ICL392" s="233"/>
      <c r="ICM392" s="233"/>
      <c r="ICN392" s="233"/>
      <c r="ICO392" s="233"/>
      <c r="ICP392" s="233"/>
      <c r="ICQ392" s="233"/>
      <c r="ICR392" s="233"/>
      <c r="ICS392" s="233"/>
      <c r="ICT392" s="233"/>
      <c r="ICU392" s="233"/>
      <c r="ICV392" s="233"/>
      <c r="ICW392" s="233"/>
      <c r="ICX392" s="233"/>
      <c r="ICY392" s="233"/>
      <c r="ICZ392" s="233"/>
      <c r="IDA392" s="233"/>
      <c r="IDB392" s="233"/>
      <c r="IDC392" s="233"/>
      <c r="IDD392" s="233"/>
      <c r="IDE392" s="233"/>
      <c r="IDF392" s="233"/>
      <c r="IDG392" s="233"/>
      <c r="IDH392" s="233"/>
      <c r="IDI392" s="233"/>
      <c r="IDJ392" s="233"/>
      <c r="IDK392" s="233"/>
      <c r="IDL392" s="233"/>
      <c r="IDM392" s="233"/>
      <c r="IDN392" s="233"/>
      <c r="IDO392" s="233"/>
      <c r="IDP392" s="233"/>
      <c r="IDQ392" s="233"/>
      <c r="IDR392" s="233"/>
      <c r="IDS392" s="233"/>
      <c r="IDT392" s="233"/>
      <c r="IDU392" s="233"/>
      <c r="IDV392" s="233"/>
      <c r="IDW392" s="233"/>
      <c r="IDX392" s="233"/>
      <c r="IDY392" s="233"/>
      <c r="IDZ392" s="233"/>
      <c r="IEA392" s="233"/>
      <c r="IEB392" s="233"/>
      <c r="IEC392" s="233"/>
      <c r="IED392" s="233"/>
      <c r="IEE392" s="233"/>
      <c r="IEF392" s="233"/>
      <c r="IEG392" s="233"/>
      <c r="IEH392" s="233"/>
      <c r="IEI392" s="233"/>
      <c r="IEJ392" s="233"/>
      <c r="IEK392" s="233"/>
      <c r="IEL392" s="233"/>
      <c r="IEM392" s="233"/>
      <c r="IEN392" s="233"/>
      <c r="IEO392" s="233"/>
      <c r="IEP392" s="233"/>
      <c r="IEQ392" s="233"/>
      <c r="IER392" s="233"/>
      <c r="IES392" s="233"/>
      <c r="IET392" s="233"/>
      <c r="IEU392" s="233"/>
      <c r="IEV392" s="233"/>
      <c r="IEW392" s="233"/>
      <c r="IEX392" s="233"/>
      <c r="IEY392" s="233"/>
      <c r="IEZ392" s="233"/>
      <c r="IFA392" s="233"/>
      <c r="IFB392" s="233"/>
      <c r="IFC392" s="233"/>
      <c r="IFD392" s="233"/>
      <c r="IFE392" s="233"/>
      <c r="IFF392" s="233"/>
      <c r="IFG392" s="233"/>
      <c r="IFH392" s="233"/>
      <c r="IFI392" s="233"/>
      <c r="IFJ392" s="233"/>
      <c r="IFK392" s="233"/>
      <c r="IFL392" s="233"/>
      <c r="IFM392" s="233"/>
      <c r="IFN392" s="233"/>
      <c r="IFO392" s="233"/>
      <c r="IFP392" s="233"/>
      <c r="IFQ392" s="233"/>
      <c r="IFR392" s="233"/>
      <c r="IFS392" s="233"/>
      <c r="IFT392" s="233"/>
      <c r="IFU392" s="233"/>
      <c r="IFV392" s="233"/>
      <c r="IFW392" s="233"/>
      <c r="IFX392" s="233"/>
      <c r="IFY392" s="233"/>
      <c r="IFZ392" s="233"/>
      <c r="IGA392" s="233"/>
      <c r="IGB392" s="233"/>
      <c r="IGC392" s="233"/>
      <c r="IGD392" s="233"/>
      <c r="IGE392" s="233"/>
      <c r="IGF392" s="233"/>
      <c r="IGG392" s="233"/>
      <c r="IGH392" s="233"/>
      <c r="IGI392" s="233"/>
      <c r="IGJ392" s="233"/>
      <c r="IGK392" s="233"/>
      <c r="IGL392" s="233"/>
      <c r="IGM392" s="233"/>
      <c r="IGN392" s="233"/>
      <c r="IGO392" s="233"/>
      <c r="IGP392" s="233"/>
      <c r="IGQ392" s="233"/>
      <c r="IGR392" s="233"/>
      <c r="IGS392" s="233"/>
      <c r="IGT392" s="233"/>
      <c r="IGU392" s="233"/>
      <c r="IGV392" s="233"/>
      <c r="IGW392" s="233"/>
      <c r="IGX392" s="233"/>
      <c r="IGY392" s="233"/>
      <c r="IGZ392" s="233"/>
      <c r="IHA392" s="233"/>
      <c r="IHB392" s="233"/>
      <c r="IHC392" s="233"/>
      <c r="IHD392" s="233"/>
      <c r="IHE392" s="233"/>
      <c r="IHF392" s="233"/>
      <c r="IHG392" s="233"/>
      <c r="IHH392" s="233"/>
      <c r="IHI392" s="233"/>
      <c r="IHJ392" s="233"/>
      <c r="IHK392" s="233"/>
      <c r="IHL392" s="233"/>
      <c r="IHM392" s="233"/>
      <c r="IHN392" s="233"/>
      <c r="IHO392" s="233"/>
      <c r="IHP392" s="233"/>
      <c r="IHQ392" s="233"/>
      <c r="IHR392" s="233"/>
      <c r="IHS392" s="233"/>
      <c r="IHT392" s="233"/>
      <c r="IHU392" s="233"/>
      <c r="IHV392" s="233"/>
      <c r="IHW392" s="233"/>
      <c r="IHX392" s="233"/>
      <c r="IHY392" s="233"/>
      <c r="IHZ392" s="233"/>
      <c r="IIA392" s="233"/>
      <c r="IIB392" s="233"/>
      <c r="IIC392" s="233"/>
      <c r="IID392" s="233"/>
      <c r="IIE392" s="233"/>
      <c r="IIF392" s="233"/>
      <c r="IIG392" s="233"/>
      <c r="IIH392" s="233"/>
      <c r="III392" s="233"/>
      <c r="IIJ392" s="233"/>
      <c r="IIK392" s="233"/>
      <c r="IIL392" s="233"/>
      <c r="IIM392" s="233"/>
      <c r="IIN392" s="233"/>
      <c r="IIO392" s="233"/>
      <c r="IIP392" s="233"/>
      <c r="IIQ392" s="233"/>
      <c r="IIR392" s="233"/>
      <c r="IIS392" s="233"/>
      <c r="IIT392" s="233"/>
      <c r="IIU392" s="233"/>
      <c r="IIV392" s="233"/>
      <c r="IIW392" s="233"/>
      <c r="IIX392" s="233"/>
      <c r="IIY392" s="233"/>
      <c r="IIZ392" s="233"/>
      <c r="IJA392" s="233"/>
      <c r="IJB392" s="233"/>
      <c r="IJC392" s="233"/>
      <c r="IJD392" s="233"/>
      <c r="IJE392" s="233"/>
      <c r="IJF392" s="233"/>
      <c r="IJG392" s="233"/>
      <c r="IJH392" s="233"/>
      <c r="IJI392" s="233"/>
      <c r="IJJ392" s="233"/>
      <c r="IJK392" s="233"/>
      <c r="IJL392" s="233"/>
      <c r="IJM392" s="233"/>
      <c r="IJN392" s="233"/>
      <c r="IJO392" s="233"/>
      <c r="IJP392" s="233"/>
      <c r="IJQ392" s="233"/>
      <c r="IJR392" s="233"/>
      <c r="IJS392" s="233"/>
      <c r="IJT392" s="233"/>
      <c r="IJU392" s="233"/>
      <c r="IJV392" s="233"/>
      <c r="IJW392" s="233"/>
      <c r="IJX392" s="233"/>
      <c r="IJY392" s="233"/>
      <c r="IJZ392" s="233"/>
      <c r="IKA392" s="233"/>
      <c r="IKB392" s="233"/>
      <c r="IKC392" s="233"/>
      <c r="IKD392" s="233"/>
      <c r="IKE392" s="233"/>
      <c r="IKF392" s="233"/>
      <c r="IKG392" s="233"/>
      <c r="IKH392" s="233"/>
      <c r="IKI392" s="233"/>
      <c r="IKJ392" s="233"/>
      <c r="IKK392" s="233"/>
      <c r="IKL392" s="233"/>
      <c r="IKM392" s="233"/>
      <c r="IKN392" s="233"/>
      <c r="IKO392" s="233"/>
      <c r="IKP392" s="233"/>
      <c r="IKQ392" s="233"/>
      <c r="IKR392" s="233"/>
      <c r="IKS392" s="233"/>
      <c r="IKT392" s="233"/>
      <c r="IKU392" s="233"/>
      <c r="IKV392" s="233"/>
      <c r="IKW392" s="233"/>
      <c r="IKX392" s="233"/>
      <c r="IKY392" s="233"/>
      <c r="IKZ392" s="233"/>
      <c r="ILA392" s="233"/>
      <c r="ILB392" s="233"/>
      <c r="ILC392" s="233"/>
      <c r="ILD392" s="233"/>
      <c r="ILE392" s="233"/>
      <c r="ILF392" s="233"/>
      <c r="ILG392" s="233"/>
      <c r="ILH392" s="233"/>
      <c r="ILI392" s="233"/>
      <c r="ILJ392" s="233"/>
      <c r="ILK392" s="233"/>
      <c r="ILL392" s="233"/>
      <c r="ILM392" s="233"/>
      <c r="ILN392" s="233"/>
      <c r="ILO392" s="233"/>
      <c r="ILP392" s="233"/>
      <c r="ILQ392" s="233"/>
      <c r="ILR392" s="233"/>
      <c r="ILS392" s="233"/>
      <c r="ILT392" s="233"/>
      <c r="ILU392" s="233"/>
      <c r="ILV392" s="233"/>
      <c r="ILW392" s="233"/>
      <c r="ILX392" s="233"/>
      <c r="ILY392" s="233"/>
      <c r="ILZ392" s="233"/>
      <c r="IMA392" s="233"/>
      <c r="IMB392" s="233"/>
      <c r="IMC392" s="233"/>
      <c r="IMD392" s="233"/>
      <c r="IME392" s="233"/>
      <c r="IMF392" s="233"/>
      <c r="IMG392" s="233"/>
      <c r="IMH392" s="233"/>
      <c r="IMI392" s="233"/>
      <c r="IMJ392" s="233"/>
      <c r="IMK392" s="233"/>
      <c r="IML392" s="233"/>
      <c r="IMM392" s="233"/>
      <c r="IMN392" s="233"/>
      <c r="IMO392" s="233"/>
      <c r="IMP392" s="233"/>
      <c r="IMQ392" s="233"/>
      <c r="IMR392" s="233"/>
      <c r="IMS392" s="233"/>
      <c r="IMT392" s="233"/>
      <c r="IMU392" s="233"/>
      <c r="IMV392" s="233"/>
      <c r="IMW392" s="233"/>
      <c r="IMX392" s="233"/>
      <c r="IMY392" s="233"/>
      <c r="IMZ392" s="233"/>
      <c r="INA392" s="233"/>
      <c r="INB392" s="233"/>
      <c r="INC392" s="233"/>
      <c r="IND392" s="233"/>
      <c r="INE392" s="233"/>
      <c r="INF392" s="233"/>
      <c r="ING392" s="233"/>
      <c r="INH392" s="233"/>
      <c r="INI392" s="233"/>
      <c r="INJ392" s="233"/>
      <c r="INK392" s="233"/>
      <c r="INL392" s="233"/>
      <c r="INM392" s="233"/>
      <c r="INN392" s="233"/>
      <c r="INO392" s="233"/>
      <c r="INP392" s="233"/>
      <c r="INQ392" s="233"/>
      <c r="INR392" s="233"/>
      <c r="INS392" s="233"/>
      <c r="INT392" s="233"/>
      <c r="INU392" s="233"/>
      <c r="INV392" s="233"/>
      <c r="INW392" s="233"/>
      <c r="INX392" s="233"/>
      <c r="INY392" s="233"/>
      <c r="INZ392" s="233"/>
      <c r="IOA392" s="233"/>
      <c r="IOB392" s="233"/>
      <c r="IOC392" s="233"/>
      <c r="IOD392" s="233"/>
      <c r="IOE392" s="233"/>
      <c r="IOF392" s="233"/>
      <c r="IOG392" s="233"/>
      <c r="IOH392" s="233"/>
      <c r="IOI392" s="233"/>
      <c r="IOJ392" s="233"/>
      <c r="IOK392" s="233"/>
      <c r="IOL392" s="233"/>
      <c r="IOM392" s="233"/>
      <c r="ION392" s="233"/>
      <c r="IOO392" s="233"/>
      <c r="IOP392" s="233"/>
      <c r="IOQ392" s="233"/>
      <c r="IOR392" s="233"/>
      <c r="IOS392" s="233"/>
      <c r="IOT392" s="233"/>
      <c r="IOU392" s="233"/>
      <c r="IOV392" s="233"/>
      <c r="IOW392" s="233"/>
      <c r="IOX392" s="233"/>
      <c r="IOY392" s="233"/>
      <c r="IOZ392" s="233"/>
      <c r="IPA392" s="233"/>
      <c r="IPB392" s="233"/>
      <c r="IPC392" s="233"/>
      <c r="IPD392" s="233"/>
      <c r="IPE392" s="233"/>
      <c r="IPF392" s="233"/>
      <c r="IPG392" s="233"/>
      <c r="IPH392" s="233"/>
      <c r="IPI392" s="233"/>
      <c r="IPJ392" s="233"/>
      <c r="IPK392" s="233"/>
      <c r="IPL392" s="233"/>
      <c r="IPM392" s="233"/>
      <c r="IPN392" s="233"/>
      <c r="IPO392" s="233"/>
      <c r="IPP392" s="233"/>
      <c r="IPQ392" s="233"/>
      <c r="IPR392" s="233"/>
      <c r="IPS392" s="233"/>
      <c r="IPT392" s="233"/>
      <c r="IPU392" s="233"/>
      <c r="IPV392" s="233"/>
      <c r="IPW392" s="233"/>
      <c r="IPX392" s="233"/>
      <c r="IPY392" s="233"/>
      <c r="IPZ392" s="233"/>
      <c r="IQA392" s="233"/>
      <c r="IQB392" s="233"/>
      <c r="IQC392" s="233"/>
      <c r="IQD392" s="233"/>
      <c r="IQE392" s="233"/>
      <c r="IQF392" s="233"/>
      <c r="IQG392" s="233"/>
      <c r="IQH392" s="233"/>
      <c r="IQI392" s="233"/>
      <c r="IQJ392" s="233"/>
      <c r="IQK392" s="233"/>
      <c r="IQL392" s="233"/>
      <c r="IQM392" s="233"/>
      <c r="IQN392" s="233"/>
      <c r="IQO392" s="233"/>
      <c r="IQP392" s="233"/>
      <c r="IQQ392" s="233"/>
      <c r="IQR392" s="233"/>
      <c r="IQS392" s="233"/>
      <c r="IQT392" s="233"/>
      <c r="IQU392" s="233"/>
      <c r="IQV392" s="233"/>
      <c r="IQW392" s="233"/>
      <c r="IQX392" s="233"/>
      <c r="IQY392" s="233"/>
      <c r="IQZ392" s="233"/>
      <c r="IRA392" s="233"/>
      <c r="IRB392" s="233"/>
      <c r="IRC392" s="233"/>
      <c r="IRD392" s="233"/>
      <c r="IRE392" s="233"/>
      <c r="IRF392" s="233"/>
      <c r="IRG392" s="233"/>
      <c r="IRH392" s="233"/>
      <c r="IRI392" s="233"/>
      <c r="IRJ392" s="233"/>
      <c r="IRK392" s="233"/>
      <c r="IRL392" s="233"/>
      <c r="IRM392" s="233"/>
      <c r="IRN392" s="233"/>
      <c r="IRO392" s="233"/>
      <c r="IRP392" s="233"/>
      <c r="IRQ392" s="233"/>
      <c r="IRR392" s="233"/>
      <c r="IRS392" s="233"/>
      <c r="IRT392" s="233"/>
      <c r="IRU392" s="233"/>
      <c r="IRV392" s="233"/>
      <c r="IRW392" s="233"/>
      <c r="IRX392" s="233"/>
      <c r="IRY392" s="233"/>
      <c r="IRZ392" s="233"/>
      <c r="ISA392" s="233"/>
      <c r="ISB392" s="233"/>
      <c r="ISC392" s="233"/>
      <c r="ISD392" s="233"/>
      <c r="ISE392" s="233"/>
      <c r="ISF392" s="233"/>
      <c r="ISG392" s="233"/>
      <c r="ISH392" s="233"/>
      <c r="ISI392" s="233"/>
      <c r="ISJ392" s="233"/>
      <c r="ISK392" s="233"/>
      <c r="ISL392" s="233"/>
      <c r="ISM392" s="233"/>
      <c r="ISN392" s="233"/>
      <c r="ISO392" s="233"/>
      <c r="ISP392" s="233"/>
      <c r="ISQ392" s="233"/>
      <c r="ISR392" s="233"/>
      <c r="ISS392" s="233"/>
      <c r="IST392" s="233"/>
      <c r="ISU392" s="233"/>
      <c r="ISV392" s="233"/>
      <c r="ISW392" s="233"/>
      <c r="ISX392" s="233"/>
      <c r="ISY392" s="233"/>
      <c r="ISZ392" s="233"/>
      <c r="ITA392" s="233"/>
      <c r="ITB392" s="233"/>
      <c r="ITC392" s="233"/>
      <c r="ITD392" s="233"/>
      <c r="ITE392" s="233"/>
      <c r="ITF392" s="233"/>
      <c r="ITG392" s="233"/>
      <c r="ITH392" s="233"/>
      <c r="ITI392" s="233"/>
      <c r="ITJ392" s="233"/>
      <c r="ITK392" s="233"/>
      <c r="ITL392" s="233"/>
      <c r="ITM392" s="233"/>
      <c r="ITN392" s="233"/>
      <c r="ITO392" s="233"/>
      <c r="ITP392" s="233"/>
      <c r="ITQ392" s="233"/>
      <c r="ITR392" s="233"/>
      <c r="ITS392" s="233"/>
      <c r="ITT392" s="233"/>
      <c r="ITU392" s="233"/>
      <c r="ITV392" s="233"/>
      <c r="ITW392" s="233"/>
      <c r="ITX392" s="233"/>
      <c r="ITY392" s="233"/>
      <c r="ITZ392" s="233"/>
      <c r="IUA392" s="233"/>
      <c r="IUB392" s="233"/>
      <c r="IUC392" s="233"/>
      <c r="IUD392" s="233"/>
      <c r="IUE392" s="233"/>
      <c r="IUF392" s="233"/>
      <c r="IUG392" s="233"/>
      <c r="IUH392" s="233"/>
      <c r="IUI392" s="233"/>
      <c r="IUJ392" s="233"/>
      <c r="IUK392" s="233"/>
      <c r="IUL392" s="233"/>
      <c r="IUM392" s="233"/>
      <c r="IUN392" s="233"/>
      <c r="IUO392" s="233"/>
      <c r="IUP392" s="233"/>
      <c r="IUQ392" s="233"/>
      <c r="IUR392" s="233"/>
      <c r="IUS392" s="233"/>
      <c r="IUT392" s="233"/>
      <c r="IUU392" s="233"/>
      <c r="IUV392" s="233"/>
      <c r="IUW392" s="233"/>
      <c r="IUX392" s="233"/>
      <c r="IUY392" s="233"/>
      <c r="IUZ392" s="233"/>
      <c r="IVA392" s="233"/>
      <c r="IVB392" s="233"/>
      <c r="IVC392" s="233"/>
      <c r="IVD392" s="233"/>
      <c r="IVE392" s="233"/>
      <c r="IVF392" s="233"/>
      <c r="IVG392" s="233"/>
      <c r="IVH392" s="233"/>
      <c r="IVI392" s="233"/>
      <c r="IVJ392" s="233"/>
      <c r="IVK392" s="233"/>
      <c r="IVL392" s="233"/>
      <c r="IVM392" s="233"/>
      <c r="IVN392" s="233"/>
      <c r="IVO392" s="233"/>
      <c r="IVP392" s="233"/>
      <c r="IVQ392" s="233"/>
      <c r="IVR392" s="233"/>
      <c r="IVS392" s="233"/>
      <c r="IVT392" s="233"/>
      <c r="IVU392" s="233"/>
      <c r="IVV392" s="233"/>
      <c r="IVW392" s="233"/>
      <c r="IVX392" s="233"/>
      <c r="IVY392" s="233"/>
      <c r="IVZ392" s="233"/>
      <c r="IWA392" s="233"/>
      <c r="IWB392" s="233"/>
      <c r="IWC392" s="233"/>
      <c r="IWD392" s="233"/>
      <c r="IWE392" s="233"/>
      <c r="IWF392" s="233"/>
      <c r="IWG392" s="233"/>
      <c r="IWH392" s="233"/>
      <c r="IWI392" s="233"/>
      <c r="IWJ392" s="233"/>
      <c r="IWK392" s="233"/>
      <c r="IWL392" s="233"/>
      <c r="IWM392" s="233"/>
      <c r="IWN392" s="233"/>
      <c r="IWO392" s="233"/>
      <c r="IWP392" s="233"/>
      <c r="IWQ392" s="233"/>
      <c r="IWR392" s="233"/>
      <c r="IWS392" s="233"/>
      <c r="IWT392" s="233"/>
      <c r="IWU392" s="233"/>
      <c r="IWV392" s="233"/>
      <c r="IWW392" s="233"/>
      <c r="IWX392" s="233"/>
      <c r="IWY392" s="233"/>
      <c r="IWZ392" s="233"/>
      <c r="IXA392" s="233"/>
      <c r="IXB392" s="233"/>
      <c r="IXC392" s="233"/>
      <c r="IXD392" s="233"/>
      <c r="IXE392" s="233"/>
      <c r="IXF392" s="233"/>
      <c r="IXG392" s="233"/>
      <c r="IXH392" s="233"/>
      <c r="IXI392" s="233"/>
      <c r="IXJ392" s="233"/>
      <c r="IXK392" s="233"/>
      <c r="IXL392" s="233"/>
      <c r="IXM392" s="233"/>
      <c r="IXN392" s="233"/>
      <c r="IXO392" s="233"/>
      <c r="IXP392" s="233"/>
      <c r="IXQ392" s="233"/>
      <c r="IXR392" s="233"/>
      <c r="IXS392" s="233"/>
      <c r="IXT392" s="233"/>
      <c r="IXU392" s="233"/>
      <c r="IXV392" s="233"/>
      <c r="IXW392" s="233"/>
      <c r="IXX392" s="233"/>
      <c r="IXY392" s="233"/>
      <c r="IXZ392" s="233"/>
      <c r="IYA392" s="233"/>
      <c r="IYB392" s="233"/>
      <c r="IYC392" s="233"/>
      <c r="IYD392" s="233"/>
      <c r="IYE392" s="233"/>
      <c r="IYF392" s="233"/>
      <c r="IYG392" s="233"/>
      <c r="IYH392" s="233"/>
      <c r="IYI392" s="233"/>
      <c r="IYJ392" s="233"/>
      <c r="IYK392" s="233"/>
      <c r="IYL392" s="233"/>
      <c r="IYM392" s="233"/>
      <c r="IYN392" s="233"/>
      <c r="IYO392" s="233"/>
      <c r="IYP392" s="233"/>
      <c r="IYQ392" s="233"/>
      <c r="IYR392" s="233"/>
      <c r="IYS392" s="233"/>
      <c r="IYT392" s="233"/>
      <c r="IYU392" s="233"/>
      <c r="IYV392" s="233"/>
      <c r="IYW392" s="233"/>
      <c r="IYX392" s="233"/>
      <c r="IYY392" s="233"/>
      <c r="IYZ392" s="233"/>
      <c r="IZA392" s="233"/>
      <c r="IZB392" s="233"/>
      <c r="IZC392" s="233"/>
      <c r="IZD392" s="233"/>
      <c r="IZE392" s="233"/>
      <c r="IZF392" s="233"/>
      <c r="IZG392" s="233"/>
      <c r="IZH392" s="233"/>
      <c r="IZI392" s="233"/>
      <c r="IZJ392" s="233"/>
      <c r="IZK392" s="233"/>
      <c r="IZL392" s="233"/>
      <c r="IZM392" s="233"/>
      <c r="IZN392" s="233"/>
      <c r="IZO392" s="233"/>
      <c r="IZP392" s="233"/>
      <c r="IZQ392" s="233"/>
      <c r="IZR392" s="233"/>
      <c r="IZS392" s="233"/>
      <c r="IZT392" s="233"/>
      <c r="IZU392" s="233"/>
      <c r="IZV392" s="233"/>
      <c r="IZW392" s="233"/>
      <c r="IZX392" s="233"/>
      <c r="IZY392" s="233"/>
      <c r="IZZ392" s="233"/>
      <c r="JAA392" s="233"/>
      <c r="JAB392" s="233"/>
      <c r="JAC392" s="233"/>
      <c r="JAD392" s="233"/>
      <c r="JAE392" s="233"/>
      <c r="JAF392" s="233"/>
      <c r="JAG392" s="233"/>
      <c r="JAH392" s="233"/>
      <c r="JAI392" s="233"/>
      <c r="JAJ392" s="233"/>
      <c r="JAK392" s="233"/>
      <c r="JAL392" s="233"/>
      <c r="JAM392" s="233"/>
      <c r="JAN392" s="233"/>
      <c r="JAO392" s="233"/>
      <c r="JAP392" s="233"/>
      <c r="JAQ392" s="233"/>
      <c r="JAR392" s="233"/>
      <c r="JAS392" s="233"/>
      <c r="JAT392" s="233"/>
      <c r="JAU392" s="233"/>
      <c r="JAV392" s="233"/>
      <c r="JAW392" s="233"/>
      <c r="JAX392" s="233"/>
      <c r="JAY392" s="233"/>
      <c r="JAZ392" s="233"/>
      <c r="JBA392" s="233"/>
      <c r="JBB392" s="233"/>
      <c r="JBC392" s="233"/>
      <c r="JBD392" s="233"/>
      <c r="JBE392" s="233"/>
      <c r="JBF392" s="233"/>
      <c r="JBG392" s="233"/>
      <c r="JBH392" s="233"/>
      <c r="JBI392" s="233"/>
      <c r="JBJ392" s="233"/>
      <c r="JBK392" s="233"/>
      <c r="JBL392" s="233"/>
      <c r="JBM392" s="233"/>
      <c r="JBN392" s="233"/>
      <c r="JBO392" s="233"/>
      <c r="JBP392" s="233"/>
      <c r="JBQ392" s="233"/>
      <c r="JBR392" s="233"/>
      <c r="JBS392" s="233"/>
      <c r="JBT392" s="233"/>
      <c r="JBU392" s="233"/>
      <c r="JBV392" s="233"/>
      <c r="JBW392" s="233"/>
      <c r="JBX392" s="233"/>
      <c r="JBY392" s="233"/>
      <c r="JBZ392" s="233"/>
      <c r="JCA392" s="233"/>
      <c r="JCB392" s="233"/>
      <c r="JCC392" s="233"/>
      <c r="JCD392" s="233"/>
      <c r="JCE392" s="233"/>
      <c r="JCF392" s="233"/>
      <c r="JCG392" s="233"/>
      <c r="JCH392" s="233"/>
      <c r="JCI392" s="233"/>
      <c r="JCJ392" s="233"/>
      <c r="JCK392" s="233"/>
      <c r="JCL392" s="233"/>
      <c r="JCM392" s="233"/>
      <c r="JCN392" s="233"/>
      <c r="JCO392" s="233"/>
      <c r="JCP392" s="233"/>
      <c r="JCQ392" s="233"/>
      <c r="JCR392" s="233"/>
      <c r="JCS392" s="233"/>
      <c r="JCT392" s="233"/>
      <c r="JCU392" s="233"/>
      <c r="JCV392" s="233"/>
      <c r="JCW392" s="233"/>
      <c r="JCX392" s="233"/>
      <c r="JCY392" s="233"/>
      <c r="JCZ392" s="233"/>
      <c r="JDA392" s="233"/>
      <c r="JDB392" s="233"/>
      <c r="JDC392" s="233"/>
      <c r="JDD392" s="233"/>
      <c r="JDE392" s="233"/>
      <c r="JDF392" s="233"/>
      <c r="JDG392" s="233"/>
      <c r="JDH392" s="233"/>
      <c r="JDI392" s="233"/>
      <c r="JDJ392" s="233"/>
      <c r="JDK392" s="233"/>
      <c r="JDL392" s="233"/>
      <c r="JDM392" s="233"/>
      <c r="JDN392" s="233"/>
      <c r="JDO392" s="233"/>
      <c r="JDP392" s="233"/>
      <c r="JDQ392" s="233"/>
      <c r="JDR392" s="233"/>
      <c r="JDS392" s="233"/>
      <c r="JDT392" s="233"/>
      <c r="JDU392" s="233"/>
      <c r="JDV392" s="233"/>
      <c r="JDW392" s="233"/>
      <c r="JDX392" s="233"/>
      <c r="JDY392" s="233"/>
      <c r="JDZ392" s="233"/>
      <c r="JEA392" s="233"/>
      <c r="JEB392" s="233"/>
      <c r="JEC392" s="233"/>
      <c r="JED392" s="233"/>
      <c r="JEE392" s="233"/>
      <c r="JEF392" s="233"/>
      <c r="JEG392" s="233"/>
      <c r="JEH392" s="233"/>
      <c r="JEI392" s="233"/>
      <c r="JEJ392" s="233"/>
      <c r="JEK392" s="233"/>
      <c r="JEL392" s="233"/>
      <c r="JEM392" s="233"/>
      <c r="JEN392" s="233"/>
      <c r="JEO392" s="233"/>
      <c r="JEP392" s="233"/>
      <c r="JEQ392" s="233"/>
      <c r="JER392" s="233"/>
      <c r="JES392" s="233"/>
      <c r="JET392" s="233"/>
      <c r="JEU392" s="233"/>
      <c r="JEV392" s="233"/>
      <c r="JEW392" s="233"/>
      <c r="JEX392" s="233"/>
      <c r="JEY392" s="233"/>
      <c r="JEZ392" s="233"/>
      <c r="JFA392" s="233"/>
      <c r="JFB392" s="233"/>
      <c r="JFC392" s="233"/>
      <c r="JFD392" s="233"/>
      <c r="JFE392" s="233"/>
      <c r="JFF392" s="233"/>
      <c r="JFG392" s="233"/>
      <c r="JFH392" s="233"/>
      <c r="JFI392" s="233"/>
      <c r="JFJ392" s="233"/>
      <c r="JFK392" s="233"/>
      <c r="JFL392" s="233"/>
      <c r="JFM392" s="233"/>
      <c r="JFN392" s="233"/>
      <c r="JFO392" s="233"/>
      <c r="JFP392" s="233"/>
      <c r="JFQ392" s="233"/>
      <c r="JFR392" s="233"/>
      <c r="JFS392" s="233"/>
      <c r="JFT392" s="233"/>
      <c r="JFU392" s="233"/>
      <c r="JFV392" s="233"/>
      <c r="JFW392" s="233"/>
      <c r="JFX392" s="233"/>
      <c r="JFY392" s="233"/>
      <c r="JFZ392" s="233"/>
      <c r="JGA392" s="233"/>
      <c r="JGB392" s="233"/>
      <c r="JGC392" s="233"/>
      <c r="JGD392" s="233"/>
      <c r="JGE392" s="233"/>
      <c r="JGF392" s="233"/>
      <c r="JGG392" s="233"/>
      <c r="JGH392" s="233"/>
      <c r="JGI392" s="233"/>
      <c r="JGJ392" s="233"/>
      <c r="JGK392" s="233"/>
      <c r="JGL392" s="233"/>
      <c r="JGM392" s="233"/>
      <c r="JGN392" s="233"/>
      <c r="JGO392" s="233"/>
      <c r="JGP392" s="233"/>
      <c r="JGQ392" s="233"/>
      <c r="JGR392" s="233"/>
      <c r="JGS392" s="233"/>
      <c r="JGT392" s="233"/>
      <c r="JGU392" s="233"/>
      <c r="JGV392" s="233"/>
      <c r="JGW392" s="233"/>
      <c r="JGX392" s="233"/>
      <c r="JGY392" s="233"/>
      <c r="JGZ392" s="233"/>
      <c r="JHA392" s="233"/>
      <c r="JHB392" s="233"/>
      <c r="JHC392" s="233"/>
      <c r="JHD392" s="233"/>
      <c r="JHE392" s="233"/>
      <c r="JHF392" s="233"/>
      <c r="JHG392" s="233"/>
      <c r="JHH392" s="233"/>
      <c r="JHI392" s="233"/>
      <c r="JHJ392" s="233"/>
      <c r="JHK392" s="233"/>
      <c r="JHL392" s="233"/>
      <c r="JHM392" s="233"/>
      <c r="JHN392" s="233"/>
      <c r="JHO392" s="233"/>
      <c r="JHP392" s="233"/>
      <c r="JHQ392" s="233"/>
      <c r="JHR392" s="233"/>
      <c r="JHS392" s="233"/>
      <c r="JHT392" s="233"/>
      <c r="JHU392" s="233"/>
      <c r="JHV392" s="233"/>
      <c r="JHW392" s="233"/>
      <c r="JHX392" s="233"/>
      <c r="JHY392" s="233"/>
      <c r="JHZ392" s="233"/>
      <c r="JIA392" s="233"/>
      <c r="JIB392" s="233"/>
      <c r="JIC392" s="233"/>
      <c r="JID392" s="233"/>
      <c r="JIE392" s="233"/>
      <c r="JIF392" s="233"/>
      <c r="JIG392" s="233"/>
      <c r="JIH392" s="233"/>
      <c r="JII392" s="233"/>
      <c r="JIJ392" s="233"/>
      <c r="JIK392" s="233"/>
      <c r="JIL392" s="233"/>
      <c r="JIM392" s="233"/>
      <c r="JIN392" s="233"/>
      <c r="JIO392" s="233"/>
      <c r="JIP392" s="233"/>
      <c r="JIQ392" s="233"/>
      <c r="JIR392" s="233"/>
      <c r="JIS392" s="233"/>
      <c r="JIT392" s="233"/>
      <c r="JIU392" s="233"/>
      <c r="JIV392" s="233"/>
      <c r="JIW392" s="233"/>
      <c r="JIX392" s="233"/>
      <c r="JIY392" s="233"/>
      <c r="JIZ392" s="233"/>
      <c r="JJA392" s="233"/>
      <c r="JJB392" s="233"/>
      <c r="JJC392" s="233"/>
      <c r="JJD392" s="233"/>
      <c r="JJE392" s="233"/>
      <c r="JJF392" s="233"/>
      <c r="JJG392" s="233"/>
      <c r="JJH392" s="233"/>
      <c r="JJI392" s="233"/>
      <c r="JJJ392" s="233"/>
      <c r="JJK392" s="233"/>
      <c r="JJL392" s="233"/>
      <c r="JJM392" s="233"/>
      <c r="JJN392" s="233"/>
      <c r="JJO392" s="233"/>
      <c r="JJP392" s="233"/>
      <c r="JJQ392" s="233"/>
      <c r="JJR392" s="233"/>
      <c r="JJS392" s="233"/>
      <c r="JJT392" s="233"/>
      <c r="JJU392" s="233"/>
      <c r="JJV392" s="233"/>
      <c r="JJW392" s="233"/>
      <c r="JJX392" s="233"/>
      <c r="JJY392" s="233"/>
      <c r="JJZ392" s="233"/>
      <c r="JKA392" s="233"/>
      <c r="JKB392" s="233"/>
      <c r="JKC392" s="233"/>
      <c r="JKD392" s="233"/>
      <c r="JKE392" s="233"/>
      <c r="JKF392" s="233"/>
      <c r="JKG392" s="233"/>
      <c r="JKH392" s="233"/>
      <c r="JKI392" s="233"/>
      <c r="JKJ392" s="233"/>
      <c r="JKK392" s="233"/>
      <c r="JKL392" s="233"/>
      <c r="JKM392" s="233"/>
      <c r="JKN392" s="233"/>
      <c r="JKO392" s="233"/>
      <c r="JKP392" s="233"/>
      <c r="JKQ392" s="233"/>
      <c r="JKR392" s="233"/>
      <c r="JKS392" s="233"/>
      <c r="JKT392" s="233"/>
      <c r="JKU392" s="233"/>
      <c r="JKV392" s="233"/>
      <c r="JKW392" s="233"/>
      <c r="JKX392" s="233"/>
      <c r="JKY392" s="233"/>
      <c r="JKZ392" s="233"/>
      <c r="JLA392" s="233"/>
      <c r="JLB392" s="233"/>
      <c r="JLC392" s="233"/>
      <c r="JLD392" s="233"/>
      <c r="JLE392" s="233"/>
      <c r="JLF392" s="233"/>
      <c r="JLG392" s="233"/>
      <c r="JLH392" s="233"/>
      <c r="JLI392" s="233"/>
      <c r="JLJ392" s="233"/>
      <c r="JLK392" s="233"/>
      <c r="JLL392" s="233"/>
      <c r="JLM392" s="233"/>
      <c r="JLN392" s="233"/>
      <c r="JLO392" s="233"/>
      <c r="JLP392" s="233"/>
      <c r="JLQ392" s="233"/>
      <c r="JLR392" s="233"/>
      <c r="JLS392" s="233"/>
      <c r="JLT392" s="233"/>
      <c r="JLU392" s="233"/>
      <c r="JLV392" s="233"/>
      <c r="JLW392" s="233"/>
      <c r="JLX392" s="233"/>
      <c r="JLY392" s="233"/>
      <c r="JLZ392" s="233"/>
      <c r="JMA392" s="233"/>
      <c r="JMB392" s="233"/>
      <c r="JMC392" s="233"/>
      <c r="JMD392" s="233"/>
      <c r="JME392" s="233"/>
      <c r="JMF392" s="233"/>
      <c r="JMG392" s="233"/>
      <c r="JMH392" s="233"/>
      <c r="JMI392" s="233"/>
      <c r="JMJ392" s="233"/>
      <c r="JMK392" s="233"/>
      <c r="JML392" s="233"/>
      <c r="JMM392" s="233"/>
      <c r="JMN392" s="233"/>
      <c r="JMO392" s="233"/>
      <c r="JMP392" s="233"/>
      <c r="JMQ392" s="233"/>
      <c r="JMR392" s="233"/>
      <c r="JMS392" s="233"/>
      <c r="JMT392" s="233"/>
      <c r="JMU392" s="233"/>
      <c r="JMV392" s="233"/>
      <c r="JMW392" s="233"/>
      <c r="JMX392" s="233"/>
      <c r="JMY392" s="233"/>
      <c r="JMZ392" s="233"/>
      <c r="JNA392" s="233"/>
      <c r="JNB392" s="233"/>
      <c r="JNC392" s="233"/>
      <c r="JND392" s="233"/>
      <c r="JNE392" s="233"/>
      <c r="JNF392" s="233"/>
      <c r="JNG392" s="233"/>
      <c r="JNH392" s="233"/>
      <c r="JNI392" s="233"/>
      <c r="JNJ392" s="233"/>
      <c r="JNK392" s="233"/>
      <c r="JNL392" s="233"/>
      <c r="JNM392" s="233"/>
      <c r="JNN392" s="233"/>
      <c r="JNO392" s="233"/>
      <c r="JNP392" s="233"/>
      <c r="JNQ392" s="233"/>
      <c r="JNR392" s="233"/>
      <c r="JNS392" s="233"/>
      <c r="JNT392" s="233"/>
      <c r="JNU392" s="233"/>
      <c r="JNV392" s="233"/>
      <c r="JNW392" s="233"/>
      <c r="JNX392" s="233"/>
      <c r="JNY392" s="233"/>
      <c r="JNZ392" s="233"/>
      <c r="JOA392" s="233"/>
      <c r="JOB392" s="233"/>
      <c r="JOC392" s="233"/>
      <c r="JOD392" s="233"/>
      <c r="JOE392" s="233"/>
      <c r="JOF392" s="233"/>
      <c r="JOG392" s="233"/>
      <c r="JOH392" s="233"/>
      <c r="JOI392" s="233"/>
      <c r="JOJ392" s="233"/>
      <c r="JOK392" s="233"/>
      <c r="JOL392" s="233"/>
      <c r="JOM392" s="233"/>
      <c r="JON392" s="233"/>
      <c r="JOO392" s="233"/>
      <c r="JOP392" s="233"/>
      <c r="JOQ392" s="233"/>
      <c r="JOR392" s="233"/>
      <c r="JOS392" s="233"/>
      <c r="JOT392" s="233"/>
      <c r="JOU392" s="233"/>
      <c r="JOV392" s="233"/>
      <c r="JOW392" s="233"/>
      <c r="JOX392" s="233"/>
      <c r="JOY392" s="233"/>
      <c r="JOZ392" s="233"/>
      <c r="JPA392" s="233"/>
      <c r="JPB392" s="233"/>
      <c r="JPC392" s="233"/>
      <c r="JPD392" s="233"/>
      <c r="JPE392" s="233"/>
      <c r="JPF392" s="233"/>
      <c r="JPG392" s="233"/>
      <c r="JPH392" s="233"/>
      <c r="JPI392" s="233"/>
      <c r="JPJ392" s="233"/>
      <c r="JPK392" s="233"/>
      <c r="JPL392" s="233"/>
      <c r="JPM392" s="233"/>
      <c r="JPN392" s="233"/>
      <c r="JPO392" s="233"/>
      <c r="JPP392" s="233"/>
      <c r="JPQ392" s="233"/>
      <c r="JPR392" s="233"/>
      <c r="JPS392" s="233"/>
      <c r="JPT392" s="233"/>
      <c r="JPU392" s="233"/>
      <c r="JPV392" s="233"/>
      <c r="JPW392" s="233"/>
      <c r="JPX392" s="233"/>
      <c r="JPY392" s="233"/>
      <c r="JPZ392" s="233"/>
      <c r="JQA392" s="233"/>
      <c r="JQB392" s="233"/>
      <c r="JQC392" s="233"/>
      <c r="JQD392" s="233"/>
      <c r="JQE392" s="233"/>
      <c r="JQF392" s="233"/>
      <c r="JQG392" s="233"/>
      <c r="JQH392" s="233"/>
      <c r="JQI392" s="233"/>
      <c r="JQJ392" s="233"/>
      <c r="JQK392" s="233"/>
      <c r="JQL392" s="233"/>
      <c r="JQM392" s="233"/>
      <c r="JQN392" s="233"/>
      <c r="JQO392" s="233"/>
      <c r="JQP392" s="233"/>
      <c r="JQQ392" s="233"/>
      <c r="JQR392" s="233"/>
      <c r="JQS392" s="233"/>
      <c r="JQT392" s="233"/>
      <c r="JQU392" s="233"/>
      <c r="JQV392" s="233"/>
      <c r="JQW392" s="233"/>
      <c r="JQX392" s="233"/>
      <c r="JQY392" s="233"/>
      <c r="JQZ392" s="233"/>
      <c r="JRA392" s="233"/>
      <c r="JRB392" s="233"/>
      <c r="JRC392" s="233"/>
      <c r="JRD392" s="233"/>
      <c r="JRE392" s="233"/>
      <c r="JRF392" s="233"/>
      <c r="JRG392" s="233"/>
      <c r="JRH392" s="233"/>
      <c r="JRI392" s="233"/>
      <c r="JRJ392" s="233"/>
      <c r="JRK392" s="233"/>
      <c r="JRL392" s="233"/>
      <c r="JRM392" s="233"/>
      <c r="JRN392" s="233"/>
      <c r="JRO392" s="233"/>
      <c r="JRP392" s="233"/>
      <c r="JRQ392" s="233"/>
      <c r="JRR392" s="233"/>
      <c r="JRS392" s="233"/>
      <c r="JRT392" s="233"/>
      <c r="JRU392" s="233"/>
      <c r="JRV392" s="233"/>
      <c r="JRW392" s="233"/>
      <c r="JRX392" s="233"/>
      <c r="JRY392" s="233"/>
      <c r="JRZ392" s="233"/>
      <c r="JSA392" s="233"/>
      <c r="JSB392" s="233"/>
      <c r="JSC392" s="233"/>
      <c r="JSD392" s="233"/>
      <c r="JSE392" s="233"/>
      <c r="JSF392" s="233"/>
      <c r="JSG392" s="233"/>
      <c r="JSH392" s="233"/>
      <c r="JSI392" s="233"/>
      <c r="JSJ392" s="233"/>
      <c r="JSK392" s="233"/>
      <c r="JSL392" s="233"/>
      <c r="JSM392" s="233"/>
      <c r="JSN392" s="233"/>
      <c r="JSO392" s="233"/>
      <c r="JSP392" s="233"/>
      <c r="JSQ392" s="233"/>
      <c r="JSR392" s="233"/>
      <c r="JSS392" s="233"/>
      <c r="JST392" s="233"/>
      <c r="JSU392" s="233"/>
      <c r="JSV392" s="233"/>
      <c r="JSW392" s="233"/>
      <c r="JSX392" s="233"/>
      <c r="JSY392" s="233"/>
      <c r="JSZ392" s="233"/>
      <c r="JTA392" s="233"/>
      <c r="JTB392" s="233"/>
      <c r="JTC392" s="233"/>
      <c r="JTD392" s="233"/>
      <c r="JTE392" s="233"/>
      <c r="JTF392" s="233"/>
      <c r="JTG392" s="233"/>
      <c r="JTH392" s="233"/>
      <c r="JTI392" s="233"/>
      <c r="JTJ392" s="233"/>
      <c r="JTK392" s="233"/>
      <c r="JTL392" s="233"/>
      <c r="JTM392" s="233"/>
      <c r="JTN392" s="233"/>
      <c r="JTO392" s="233"/>
      <c r="JTP392" s="233"/>
      <c r="JTQ392" s="233"/>
      <c r="JTR392" s="233"/>
      <c r="JTS392" s="233"/>
      <c r="JTT392" s="233"/>
      <c r="JTU392" s="233"/>
      <c r="JTV392" s="233"/>
      <c r="JTW392" s="233"/>
      <c r="JTX392" s="233"/>
      <c r="JTY392" s="233"/>
      <c r="JTZ392" s="233"/>
      <c r="JUA392" s="233"/>
      <c r="JUB392" s="233"/>
      <c r="JUC392" s="233"/>
      <c r="JUD392" s="233"/>
      <c r="JUE392" s="233"/>
      <c r="JUF392" s="233"/>
      <c r="JUG392" s="233"/>
      <c r="JUH392" s="233"/>
      <c r="JUI392" s="233"/>
      <c r="JUJ392" s="233"/>
      <c r="JUK392" s="233"/>
      <c r="JUL392" s="233"/>
      <c r="JUM392" s="233"/>
      <c r="JUN392" s="233"/>
      <c r="JUO392" s="233"/>
      <c r="JUP392" s="233"/>
      <c r="JUQ392" s="233"/>
      <c r="JUR392" s="233"/>
      <c r="JUS392" s="233"/>
      <c r="JUT392" s="233"/>
      <c r="JUU392" s="233"/>
      <c r="JUV392" s="233"/>
      <c r="JUW392" s="233"/>
      <c r="JUX392" s="233"/>
      <c r="JUY392" s="233"/>
      <c r="JUZ392" s="233"/>
      <c r="JVA392" s="233"/>
      <c r="JVB392" s="233"/>
      <c r="JVC392" s="233"/>
      <c r="JVD392" s="233"/>
      <c r="JVE392" s="233"/>
      <c r="JVF392" s="233"/>
      <c r="JVG392" s="233"/>
      <c r="JVH392" s="233"/>
      <c r="JVI392" s="233"/>
      <c r="JVJ392" s="233"/>
      <c r="JVK392" s="233"/>
      <c r="JVL392" s="233"/>
      <c r="JVM392" s="233"/>
      <c r="JVN392" s="233"/>
      <c r="JVO392" s="233"/>
      <c r="JVP392" s="233"/>
      <c r="JVQ392" s="233"/>
      <c r="JVR392" s="233"/>
      <c r="JVS392" s="233"/>
      <c r="JVT392" s="233"/>
      <c r="JVU392" s="233"/>
      <c r="JVV392" s="233"/>
      <c r="JVW392" s="233"/>
      <c r="JVX392" s="233"/>
      <c r="JVY392" s="233"/>
      <c r="JVZ392" s="233"/>
      <c r="JWA392" s="233"/>
      <c r="JWB392" s="233"/>
      <c r="JWC392" s="233"/>
      <c r="JWD392" s="233"/>
      <c r="JWE392" s="233"/>
      <c r="JWF392" s="233"/>
      <c r="JWG392" s="233"/>
      <c r="JWH392" s="233"/>
      <c r="JWI392" s="233"/>
      <c r="JWJ392" s="233"/>
      <c r="JWK392" s="233"/>
      <c r="JWL392" s="233"/>
      <c r="JWM392" s="233"/>
      <c r="JWN392" s="233"/>
      <c r="JWO392" s="233"/>
      <c r="JWP392" s="233"/>
      <c r="JWQ392" s="233"/>
      <c r="JWR392" s="233"/>
      <c r="JWS392" s="233"/>
      <c r="JWT392" s="233"/>
      <c r="JWU392" s="233"/>
      <c r="JWV392" s="233"/>
      <c r="JWW392" s="233"/>
      <c r="JWX392" s="233"/>
      <c r="JWY392" s="233"/>
      <c r="JWZ392" s="233"/>
      <c r="JXA392" s="233"/>
      <c r="JXB392" s="233"/>
      <c r="JXC392" s="233"/>
      <c r="JXD392" s="233"/>
      <c r="JXE392" s="233"/>
      <c r="JXF392" s="233"/>
      <c r="JXG392" s="233"/>
      <c r="JXH392" s="233"/>
      <c r="JXI392" s="233"/>
      <c r="JXJ392" s="233"/>
      <c r="JXK392" s="233"/>
      <c r="JXL392" s="233"/>
      <c r="JXM392" s="233"/>
      <c r="JXN392" s="233"/>
      <c r="JXO392" s="233"/>
      <c r="JXP392" s="233"/>
      <c r="JXQ392" s="233"/>
      <c r="JXR392" s="233"/>
      <c r="JXS392" s="233"/>
      <c r="JXT392" s="233"/>
      <c r="JXU392" s="233"/>
      <c r="JXV392" s="233"/>
      <c r="JXW392" s="233"/>
      <c r="JXX392" s="233"/>
      <c r="JXY392" s="233"/>
      <c r="JXZ392" s="233"/>
      <c r="JYA392" s="233"/>
      <c r="JYB392" s="233"/>
      <c r="JYC392" s="233"/>
      <c r="JYD392" s="233"/>
      <c r="JYE392" s="233"/>
      <c r="JYF392" s="233"/>
      <c r="JYG392" s="233"/>
      <c r="JYH392" s="233"/>
      <c r="JYI392" s="233"/>
      <c r="JYJ392" s="233"/>
      <c r="JYK392" s="233"/>
      <c r="JYL392" s="233"/>
      <c r="JYM392" s="233"/>
      <c r="JYN392" s="233"/>
      <c r="JYO392" s="233"/>
      <c r="JYP392" s="233"/>
      <c r="JYQ392" s="233"/>
      <c r="JYR392" s="233"/>
      <c r="JYS392" s="233"/>
      <c r="JYT392" s="233"/>
      <c r="JYU392" s="233"/>
      <c r="JYV392" s="233"/>
      <c r="JYW392" s="233"/>
      <c r="JYX392" s="233"/>
      <c r="JYY392" s="233"/>
      <c r="JYZ392" s="233"/>
      <c r="JZA392" s="233"/>
      <c r="JZB392" s="233"/>
      <c r="JZC392" s="233"/>
      <c r="JZD392" s="233"/>
      <c r="JZE392" s="233"/>
      <c r="JZF392" s="233"/>
      <c r="JZG392" s="233"/>
      <c r="JZH392" s="233"/>
      <c r="JZI392" s="233"/>
      <c r="JZJ392" s="233"/>
      <c r="JZK392" s="233"/>
      <c r="JZL392" s="233"/>
      <c r="JZM392" s="233"/>
      <c r="JZN392" s="233"/>
      <c r="JZO392" s="233"/>
      <c r="JZP392" s="233"/>
      <c r="JZQ392" s="233"/>
      <c r="JZR392" s="233"/>
      <c r="JZS392" s="233"/>
      <c r="JZT392" s="233"/>
      <c r="JZU392" s="233"/>
      <c r="JZV392" s="233"/>
      <c r="JZW392" s="233"/>
      <c r="JZX392" s="233"/>
      <c r="JZY392" s="233"/>
      <c r="JZZ392" s="233"/>
      <c r="KAA392" s="233"/>
      <c r="KAB392" s="233"/>
      <c r="KAC392" s="233"/>
      <c r="KAD392" s="233"/>
      <c r="KAE392" s="233"/>
      <c r="KAF392" s="233"/>
      <c r="KAG392" s="233"/>
      <c r="KAH392" s="233"/>
      <c r="KAI392" s="233"/>
      <c r="KAJ392" s="233"/>
      <c r="KAK392" s="233"/>
      <c r="KAL392" s="233"/>
      <c r="KAM392" s="233"/>
      <c r="KAN392" s="233"/>
      <c r="KAO392" s="233"/>
      <c r="KAP392" s="233"/>
      <c r="KAQ392" s="233"/>
      <c r="KAR392" s="233"/>
      <c r="KAS392" s="233"/>
      <c r="KAT392" s="233"/>
      <c r="KAU392" s="233"/>
      <c r="KAV392" s="233"/>
      <c r="KAW392" s="233"/>
      <c r="KAX392" s="233"/>
      <c r="KAY392" s="233"/>
      <c r="KAZ392" s="233"/>
      <c r="KBA392" s="233"/>
      <c r="KBB392" s="233"/>
      <c r="KBC392" s="233"/>
      <c r="KBD392" s="233"/>
      <c r="KBE392" s="233"/>
      <c r="KBF392" s="233"/>
      <c r="KBG392" s="233"/>
      <c r="KBH392" s="233"/>
      <c r="KBI392" s="233"/>
      <c r="KBJ392" s="233"/>
      <c r="KBK392" s="233"/>
      <c r="KBL392" s="233"/>
      <c r="KBM392" s="233"/>
      <c r="KBN392" s="233"/>
      <c r="KBO392" s="233"/>
      <c r="KBP392" s="233"/>
      <c r="KBQ392" s="233"/>
      <c r="KBR392" s="233"/>
      <c r="KBS392" s="233"/>
      <c r="KBT392" s="233"/>
      <c r="KBU392" s="233"/>
      <c r="KBV392" s="233"/>
      <c r="KBW392" s="233"/>
      <c r="KBX392" s="233"/>
      <c r="KBY392" s="233"/>
      <c r="KBZ392" s="233"/>
      <c r="KCA392" s="233"/>
      <c r="KCB392" s="233"/>
      <c r="KCC392" s="233"/>
      <c r="KCD392" s="233"/>
      <c r="KCE392" s="233"/>
      <c r="KCF392" s="233"/>
      <c r="KCG392" s="233"/>
      <c r="KCH392" s="233"/>
      <c r="KCI392" s="233"/>
      <c r="KCJ392" s="233"/>
      <c r="KCK392" s="233"/>
      <c r="KCL392" s="233"/>
      <c r="KCM392" s="233"/>
      <c r="KCN392" s="233"/>
      <c r="KCO392" s="233"/>
      <c r="KCP392" s="233"/>
      <c r="KCQ392" s="233"/>
      <c r="KCR392" s="233"/>
      <c r="KCS392" s="233"/>
      <c r="KCT392" s="233"/>
      <c r="KCU392" s="233"/>
      <c r="KCV392" s="233"/>
      <c r="KCW392" s="233"/>
      <c r="KCX392" s="233"/>
      <c r="KCY392" s="233"/>
      <c r="KCZ392" s="233"/>
      <c r="KDA392" s="233"/>
      <c r="KDB392" s="233"/>
      <c r="KDC392" s="233"/>
      <c r="KDD392" s="233"/>
      <c r="KDE392" s="233"/>
      <c r="KDF392" s="233"/>
      <c r="KDG392" s="233"/>
      <c r="KDH392" s="233"/>
      <c r="KDI392" s="233"/>
      <c r="KDJ392" s="233"/>
      <c r="KDK392" s="233"/>
      <c r="KDL392" s="233"/>
      <c r="KDM392" s="233"/>
      <c r="KDN392" s="233"/>
      <c r="KDO392" s="233"/>
      <c r="KDP392" s="233"/>
      <c r="KDQ392" s="233"/>
      <c r="KDR392" s="233"/>
      <c r="KDS392" s="233"/>
      <c r="KDT392" s="233"/>
      <c r="KDU392" s="233"/>
      <c r="KDV392" s="233"/>
      <c r="KDW392" s="233"/>
      <c r="KDX392" s="233"/>
      <c r="KDY392" s="233"/>
      <c r="KDZ392" s="233"/>
      <c r="KEA392" s="233"/>
      <c r="KEB392" s="233"/>
      <c r="KEC392" s="233"/>
      <c r="KED392" s="233"/>
      <c r="KEE392" s="233"/>
      <c r="KEF392" s="233"/>
      <c r="KEG392" s="233"/>
      <c r="KEH392" s="233"/>
      <c r="KEI392" s="233"/>
      <c r="KEJ392" s="233"/>
      <c r="KEK392" s="233"/>
      <c r="KEL392" s="233"/>
      <c r="KEM392" s="233"/>
      <c r="KEN392" s="233"/>
      <c r="KEO392" s="233"/>
      <c r="KEP392" s="233"/>
      <c r="KEQ392" s="233"/>
      <c r="KER392" s="233"/>
      <c r="KES392" s="233"/>
      <c r="KET392" s="233"/>
      <c r="KEU392" s="233"/>
      <c r="KEV392" s="233"/>
      <c r="KEW392" s="233"/>
      <c r="KEX392" s="233"/>
      <c r="KEY392" s="233"/>
      <c r="KEZ392" s="233"/>
      <c r="KFA392" s="233"/>
      <c r="KFB392" s="233"/>
      <c r="KFC392" s="233"/>
      <c r="KFD392" s="233"/>
      <c r="KFE392" s="233"/>
      <c r="KFF392" s="233"/>
      <c r="KFG392" s="233"/>
      <c r="KFH392" s="233"/>
      <c r="KFI392" s="233"/>
      <c r="KFJ392" s="233"/>
      <c r="KFK392" s="233"/>
      <c r="KFL392" s="233"/>
      <c r="KFM392" s="233"/>
      <c r="KFN392" s="233"/>
      <c r="KFO392" s="233"/>
      <c r="KFP392" s="233"/>
      <c r="KFQ392" s="233"/>
      <c r="KFR392" s="233"/>
      <c r="KFS392" s="233"/>
      <c r="KFT392" s="233"/>
      <c r="KFU392" s="233"/>
      <c r="KFV392" s="233"/>
      <c r="KFW392" s="233"/>
      <c r="KFX392" s="233"/>
      <c r="KFY392" s="233"/>
      <c r="KFZ392" s="233"/>
      <c r="KGA392" s="233"/>
      <c r="KGB392" s="233"/>
      <c r="KGC392" s="233"/>
      <c r="KGD392" s="233"/>
      <c r="KGE392" s="233"/>
      <c r="KGF392" s="233"/>
      <c r="KGG392" s="233"/>
      <c r="KGH392" s="233"/>
      <c r="KGI392" s="233"/>
      <c r="KGJ392" s="233"/>
      <c r="KGK392" s="233"/>
      <c r="KGL392" s="233"/>
      <c r="KGM392" s="233"/>
      <c r="KGN392" s="233"/>
      <c r="KGO392" s="233"/>
      <c r="KGP392" s="233"/>
      <c r="KGQ392" s="233"/>
      <c r="KGR392" s="233"/>
      <c r="KGS392" s="233"/>
      <c r="KGT392" s="233"/>
      <c r="KGU392" s="233"/>
      <c r="KGV392" s="233"/>
      <c r="KGW392" s="233"/>
      <c r="KGX392" s="233"/>
      <c r="KGY392" s="233"/>
      <c r="KGZ392" s="233"/>
      <c r="KHA392" s="233"/>
      <c r="KHB392" s="233"/>
      <c r="KHC392" s="233"/>
      <c r="KHD392" s="233"/>
      <c r="KHE392" s="233"/>
      <c r="KHF392" s="233"/>
      <c r="KHG392" s="233"/>
      <c r="KHH392" s="233"/>
      <c r="KHI392" s="233"/>
      <c r="KHJ392" s="233"/>
      <c r="KHK392" s="233"/>
      <c r="KHL392" s="233"/>
      <c r="KHM392" s="233"/>
      <c r="KHN392" s="233"/>
      <c r="KHO392" s="233"/>
      <c r="KHP392" s="233"/>
      <c r="KHQ392" s="233"/>
      <c r="KHR392" s="233"/>
      <c r="KHS392" s="233"/>
      <c r="KHT392" s="233"/>
      <c r="KHU392" s="233"/>
      <c r="KHV392" s="233"/>
      <c r="KHW392" s="233"/>
      <c r="KHX392" s="233"/>
      <c r="KHY392" s="233"/>
      <c r="KHZ392" s="233"/>
      <c r="KIA392" s="233"/>
      <c r="KIB392" s="233"/>
      <c r="KIC392" s="233"/>
      <c r="KID392" s="233"/>
      <c r="KIE392" s="233"/>
      <c r="KIF392" s="233"/>
      <c r="KIG392" s="233"/>
      <c r="KIH392" s="233"/>
      <c r="KII392" s="233"/>
      <c r="KIJ392" s="233"/>
      <c r="KIK392" s="233"/>
      <c r="KIL392" s="233"/>
      <c r="KIM392" s="233"/>
      <c r="KIN392" s="233"/>
      <c r="KIO392" s="233"/>
      <c r="KIP392" s="233"/>
      <c r="KIQ392" s="233"/>
      <c r="KIR392" s="233"/>
      <c r="KIS392" s="233"/>
      <c r="KIT392" s="233"/>
      <c r="KIU392" s="233"/>
      <c r="KIV392" s="233"/>
      <c r="KIW392" s="233"/>
      <c r="KIX392" s="233"/>
      <c r="KIY392" s="233"/>
      <c r="KIZ392" s="233"/>
      <c r="KJA392" s="233"/>
      <c r="KJB392" s="233"/>
      <c r="KJC392" s="233"/>
      <c r="KJD392" s="233"/>
      <c r="KJE392" s="233"/>
      <c r="KJF392" s="233"/>
      <c r="KJG392" s="233"/>
      <c r="KJH392" s="233"/>
      <c r="KJI392" s="233"/>
      <c r="KJJ392" s="233"/>
      <c r="KJK392" s="233"/>
      <c r="KJL392" s="233"/>
      <c r="KJM392" s="233"/>
      <c r="KJN392" s="233"/>
      <c r="KJO392" s="233"/>
      <c r="KJP392" s="233"/>
      <c r="KJQ392" s="233"/>
      <c r="KJR392" s="233"/>
      <c r="KJS392" s="233"/>
      <c r="KJT392" s="233"/>
      <c r="KJU392" s="233"/>
      <c r="KJV392" s="233"/>
      <c r="KJW392" s="233"/>
      <c r="KJX392" s="233"/>
      <c r="KJY392" s="233"/>
      <c r="KJZ392" s="233"/>
      <c r="KKA392" s="233"/>
      <c r="KKB392" s="233"/>
      <c r="KKC392" s="233"/>
      <c r="KKD392" s="233"/>
      <c r="KKE392" s="233"/>
      <c r="KKF392" s="233"/>
      <c r="KKG392" s="233"/>
      <c r="KKH392" s="233"/>
      <c r="KKI392" s="233"/>
      <c r="KKJ392" s="233"/>
      <c r="KKK392" s="233"/>
      <c r="KKL392" s="233"/>
      <c r="KKM392" s="233"/>
      <c r="KKN392" s="233"/>
      <c r="KKO392" s="233"/>
      <c r="KKP392" s="233"/>
      <c r="KKQ392" s="233"/>
      <c r="KKR392" s="233"/>
      <c r="KKS392" s="233"/>
      <c r="KKT392" s="233"/>
      <c r="KKU392" s="233"/>
      <c r="KKV392" s="233"/>
      <c r="KKW392" s="233"/>
      <c r="KKX392" s="233"/>
      <c r="KKY392" s="233"/>
      <c r="KKZ392" s="233"/>
      <c r="KLA392" s="233"/>
      <c r="KLB392" s="233"/>
      <c r="KLC392" s="233"/>
      <c r="KLD392" s="233"/>
      <c r="KLE392" s="233"/>
      <c r="KLF392" s="233"/>
      <c r="KLG392" s="233"/>
      <c r="KLH392" s="233"/>
      <c r="KLI392" s="233"/>
      <c r="KLJ392" s="233"/>
      <c r="KLK392" s="233"/>
      <c r="KLL392" s="233"/>
      <c r="KLM392" s="233"/>
      <c r="KLN392" s="233"/>
      <c r="KLO392" s="233"/>
      <c r="KLP392" s="233"/>
      <c r="KLQ392" s="233"/>
      <c r="KLR392" s="233"/>
      <c r="KLS392" s="233"/>
      <c r="KLT392" s="233"/>
      <c r="KLU392" s="233"/>
      <c r="KLV392" s="233"/>
      <c r="KLW392" s="233"/>
      <c r="KLX392" s="233"/>
      <c r="KLY392" s="233"/>
      <c r="KLZ392" s="233"/>
      <c r="KMA392" s="233"/>
      <c r="KMB392" s="233"/>
      <c r="KMC392" s="233"/>
      <c r="KMD392" s="233"/>
      <c r="KME392" s="233"/>
      <c r="KMF392" s="233"/>
      <c r="KMG392" s="233"/>
      <c r="KMH392" s="233"/>
      <c r="KMI392" s="233"/>
      <c r="KMJ392" s="233"/>
      <c r="KMK392" s="233"/>
      <c r="KML392" s="233"/>
      <c r="KMM392" s="233"/>
      <c r="KMN392" s="233"/>
      <c r="KMO392" s="233"/>
      <c r="KMP392" s="233"/>
      <c r="KMQ392" s="233"/>
      <c r="KMR392" s="233"/>
      <c r="KMS392" s="233"/>
      <c r="KMT392" s="233"/>
      <c r="KMU392" s="233"/>
      <c r="KMV392" s="233"/>
      <c r="KMW392" s="233"/>
      <c r="KMX392" s="233"/>
      <c r="KMY392" s="233"/>
      <c r="KMZ392" s="233"/>
      <c r="KNA392" s="233"/>
      <c r="KNB392" s="233"/>
      <c r="KNC392" s="233"/>
      <c r="KND392" s="233"/>
      <c r="KNE392" s="233"/>
      <c r="KNF392" s="233"/>
      <c r="KNG392" s="233"/>
      <c r="KNH392" s="233"/>
      <c r="KNI392" s="233"/>
      <c r="KNJ392" s="233"/>
      <c r="KNK392" s="233"/>
      <c r="KNL392" s="233"/>
      <c r="KNM392" s="233"/>
      <c r="KNN392" s="233"/>
      <c r="KNO392" s="233"/>
      <c r="KNP392" s="233"/>
      <c r="KNQ392" s="233"/>
      <c r="KNR392" s="233"/>
      <c r="KNS392" s="233"/>
      <c r="KNT392" s="233"/>
      <c r="KNU392" s="233"/>
      <c r="KNV392" s="233"/>
      <c r="KNW392" s="233"/>
      <c r="KNX392" s="233"/>
      <c r="KNY392" s="233"/>
      <c r="KNZ392" s="233"/>
      <c r="KOA392" s="233"/>
      <c r="KOB392" s="233"/>
      <c r="KOC392" s="233"/>
      <c r="KOD392" s="233"/>
      <c r="KOE392" s="233"/>
      <c r="KOF392" s="233"/>
      <c r="KOG392" s="233"/>
      <c r="KOH392" s="233"/>
      <c r="KOI392" s="233"/>
      <c r="KOJ392" s="233"/>
      <c r="KOK392" s="233"/>
      <c r="KOL392" s="233"/>
      <c r="KOM392" s="233"/>
      <c r="KON392" s="233"/>
      <c r="KOO392" s="233"/>
      <c r="KOP392" s="233"/>
      <c r="KOQ392" s="233"/>
      <c r="KOR392" s="233"/>
      <c r="KOS392" s="233"/>
      <c r="KOT392" s="233"/>
      <c r="KOU392" s="233"/>
      <c r="KOV392" s="233"/>
      <c r="KOW392" s="233"/>
      <c r="KOX392" s="233"/>
      <c r="KOY392" s="233"/>
      <c r="KOZ392" s="233"/>
      <c r="KPA392" s="233"/>
      <c r="KPB392" s="233"/>
      <c r="KPC392" s="233"/>
      <c r="KPD392" s="233"/>
      <c r="KPE392" s="233"/>
      <c r="KPF392" s="233"/>
      <c r="KPG392" s="233"/>
      <c r="KPH392" s="233"/>
      <c r="KPI392" s="233"/>
      <c r="KPJ392" s="233"/>
      <c r="KPK392" s="233"/>
      <c r="KPL392" s="233"/>
      <c r="KPM392" s="233"/>
      <c r="KPN392" s="233"/>
      <c r="KPO392" s="233"/>
      <c r="KPP392" s="233"/>
      <c r="KPQ392" s="233"/>
      <c r="KPR392" s="233"/>
      <c r="KPS392" s="233"/>
      <c r="KPT392" s="233"/>
      <c r="KPU392" s="233"/>
      <c r="KPV392" s="233"/>
      <c r="KPW392" s="233"/>
      <c r="KPX392" s="233"/>
      <c r="KPY392" s="233"/>
      <c r="KPZ392" s="233"/>
      <c r="KQA392" s="233"/>
      <c r="KQB392" s="233"/>
      <c r="KQC392" s="233"/>
      <c r="KQD392" s="233"/>
      <c r="KQE392" s="233"/>
      <c r="KQF392" s="233"/>
      <c r="KQG392" s="233"/>
      <c r="KQH392" s="233"/>
      <c r="KQI392" s="233"/>
      <c r="KQJ392" s="233"/>
      <c r="KQK392" s="233"/>
      <c r="KQL392" s="233"/>
      <c r="KQM392" s="233"/>
      <c r="KQN392" s="233"/>
      <c r="KQO392" s="233"/>
      <c r="KQP392" s="233"/>
      <c r="KQQ392" s="233"/>
      <c r="KQR392" s="233"/>
      <c r="KQS392" s="233"/>
      <c r="KQT392" s="233"/>
      <c r="KQU392" s="233"/>
      <c r="KQV392" s="233"/>
      <c r="KQW392" s="233"/>
      <c r="KQX392" s="233"/>
      <c r="KQY392" s="233"/>
      <c r="KQZ392" s="233"/>
      <c r="KRA392" s="233"/>
      <c r="KRB392" s="233"/>
      <c r="KRC392" s="233"/>
      <c r="KRD392" s="233"/>
      <c r="KRE392" s="233"/>
      <c r="KRF392" s="233"/>
      <c r="KRG392" s="233"/>
      <c r="KRH392" s="233"/>
      <c r="KRI392" s="233"/>
      <c r="KRJ392" s="233"/>
      <c r="KRK392" s="233"/>
      <c r="KRL392" s="233"/>
      <c r="KRM392" s="233"/>
      <c r="KRN392" s="233"/>
      <c r="KRO392" s="233"/>
      <c r="KRP392" s="233"/>
      <c r="KRQ392" s="233"/>
      <c r="KRR392" s="233"/>
      <c r="KRS392" s="233"/>
      <c r="KRT392" s="233"/>
      <c r="KRU392" s="233"/>
      <c r="KRV392" s="233"/>
      <c r="KRW392" s="233"/>
      <c r="KRX392" s="233"/>
      <c r="KRY392" s="233"/>
      <c r="KRZ392" s="233"/>
      <c r="KSA392" s="233"/>
      <c r="KSB392" s="233"/>
      <c r="KSC392" s="233"/>
      <c r="KSD392" s="233"/>
      <c r="KSE392" s="233"/>
      <c r="KSF392" s="233"/>
      <c r="KSG392" s="233"/>
      <c r="KSH392" s="233"/>
      <c r="KSI392" s="233"/>
      <c r="KSJ392" s="233"/>
      <c r="KSK392" s="233"/>
      <c r="KSL392" s="233"/>
      <c r="KSM392" s="233"/>
      <c r="KSN392" s="233"/>
      <c r="KSO392" s="233"/>
      <c r="KSP392" s="233"/>
      <c r="KSQ392" s="233"/>
      <c r="KSR392" s="233"/>
      <c r="KSS392" s="233"/>
      <c r="KST392" s="233"/>
      <c r="KSU392" s="233"/>
      <c r="KSV392" s="233"/>
      <c r="KSW392" s="233"/>
      <c r="KSX392" s="233"/>
      <c r="KSY392" s="233"/>
      <c r="KSZ392" s="233"/>
      <c r="KTA392" s="233"/>
      <c r="KTB392" s="233"/>
      <c r="KTC392" s="233"/>
      <c r="KTD392" s="233"/>
      <c r="KTE392" s="233"/>
      <c r="KTF392" s="233"/>
      <c r="KTG392" s="233"/>
      <c r="KTH392" s="233"/>
      <c r="KTI392" s="233"/>
      <c r="KTJ392" s="233"/>
      <c r="KTK392" s="233"/>
      <c r="KTL392" s="233"/>
      <c r="KTM392" s="233"/>
      <c r="KTN392" s="233"/>
      <c r="KTO392" s="233"/>
      <c r="KTP392" s="233"/>
      <c r="KTQ392" s="233"/>
      <c r="KTR392" s="233"/>
      <c r="KTS392" s="233"/>
      <c r="KTT392" s="233"/>
      <c r="KTU392" s="233"/>
      <c r="KTV392" s="233"/>
      <c r="KTW392" s="233"/>
      <c r="KTX392" s="233"/>
      <c r="KTY392" s="233"/>
      <c r="KTZ392" s="233"/>
      <c r="KUA392" s="233"/>
      <c r="KUB392" s="233"/>
      <c r="KUC392" s="233"/>
      <c r="KUD392" s="233"/>
      <c r="KUE392" s="233"/>
      <c r="KUF392" s="233"/>
      <c r="KUG392" s="233"/>
      <c r="KUH392" s="233"/>
      <c r="KUI392" s="233"/>
      <c r="KUJ392" s="233"/>
      <c r="KUK392" s="233"/>
      <c r="KUL392" s="233"/>
      <c r="KUM392" s="233"/>
      <c r="KUN392" s="233"/>
      <c r="KUO392" s="233"/>
      <c r="KUP392" s="233"/>
      <c r="KUQ392" s="233"/>
      <c r="KUR392" s="233"/>
      <c r="KUS392" s="233"/>
      <c r="KUT392" s="233"/>
      <c r="KUU392" s="233"/>
      <c r="KUV392" s="233"/>
      <c r="KUW392" s="233"/>
      <c r="KUX392" s="233"/>
      <c r="KUY392" s="233"/>
      <c r="KUZ392" s="233"/>
      <c r="KVA392" s="233"/>
      <c r="KVB392" s="233"/>
      <c r="KVC392" s="233"/>
      <c r="KVD392" s="233"/>
      <c r="KVE392" s="233"/>
      <c r="KVF392" s="233"/>
      <c r="KVG392" s="233"/>
      <c r="KVH392" s="233"/>
      <c r="KVI392" s="233"/>
      <c r="KVJ392" s="233"/>
      <c r="KVK392" s="233"/>
      <c r="KVL392" s="233"/>
      <c r="KVM392" s="233"/>
      <c r="KVN392" s="233"/>
      <c r="KVO392" s="233"/>
      <c r="KVP392" s="233"/>
      <c r="KVQ392" s="233"/>
      <c r="KVR392" s="233"/>
      <c r="KVS392" s="233"/>
      <c r="KVT392" s="233"/>
      <c r="KVU392" s="233"/>
      <c r="KVV392" s="233"/>
      <c r="KVW392" s="233"/>
      <c r="KVX392" s="233"/>
      <c r="KVY392" s="233"/>
      <c r="KVZ392" s="233"/>
      <c r="KWA392" s="233"/>
      <c r="KWB392" s="233"/>
      <c r="KWC392" s="233"/>
      <c r="KWD392" s="233"/>
      <c r="KWE392" s="233"/>
      <c r="KWF392" s="233"/>
      <c r="KWG392" s="233"/>
      <c r="KWH392" s="233"/>
      <c r="KWI392" s="233"/>
      <c r="KWJ392" s="233"/>
      <c r="KWK392" s="233"/>
      <c r="KWL392" s="233"/>
      <c r="KWM392" s="233"/>
      <c r="KWN392" s="233"/>
      <c r="KWO392" s="233"/>
      <c r="KWP392" s="233"/>
      <c r="KWQ392" s="233"/>
      <c r="KWR392" s="233"/>
      <c r="KWS392" s="233"/>
      <c r="KWT392" s="233"/>
      <c r="KWU392" s="233"/>
      <c r="KWV392" s="233"/>
      <c r="KWW392" s="233"/>
      <c r="KWX392" s="233"/>
      <c r="KWY392" s="233"/>
      <c r="KWZ392" s="233"/>
      <c r="KXA392" s="233"/>
      <c r="KXB392" s="233"/>
      <c r="KXC392" s="233"/>
      <c r="KXD392" s="233"/>
      <c r="KXE392" s="233"/>
      <c r="KXF392" s="233"/>
      <c r="KXG392" s="233"/>
      <c r="KXH392" s="233"/>
      <c r="KXI392" s="233"/>
      <c r="KXJ392" s="233"/>
      <c r="KXK392" s="233"/>
      <c r="KXL392" s="233"/>
      <c r="KXM392" s="233"/>
      <c r="KXN392" s="233"/>
      <c r="KXO392" s="233"/>
      <c r="KXP392" s="233"/>
      <c r="KXQ392" s="233"/>
      <c r="KXR392" s="233"/>
      <c r="KXS392" s="233"/>
      <c r="KXT392" s="233"/>
      <c r="KXU392" s="233"/>
      <c r="KXV392" s="233"/>
      <c r="KXW392" s="233"/>
      <c r="KXX392" s="233"/>
      <c r="KXY392" s="233"/>
      <c r="KXZ392" s="233"/>
      <c r="KYA392" s="233"/>
      <c r="KYB392" s="233"/>
      <c r="KYC392" s="233"/>
      <c r="KYD392" s="233"/>
      <c r="KYE392" s="233"/>
      <c r="KYF392" s="233"/>
      <c r="KYG392" s="233"/>
      <c r="KYH392" s="233"/>
      <c r="KYI392" s="233"/>
      <c r="KYJ392" s="233"/>
      <c r="KYK392" s="233"/>
      <c r="KYL392" s="233"/>
      <c r="KYM392" s="233"/>
      <c r="KYN392" s="233"/>
      <c r="KYO392" s="233"/>
      <c r="KYP392" s="233"/>
      <c r="KYQ392" s="233"/>
      <c r="KYR392" s="233"/>
      <c r="KYS392" s="233"/>
      <c r="KYT392" s="233"/>
      <c r="KYU392" s="233"/>
      <c r="KYV392" s="233"/>
      <c r="KYW392" s="233"/>
      <c r="KYX392" s="233"/>
      <c r="KYY392" s="233"/>
      <c r="KYZ392" s="233"/>
      <c r="KZA392" s="233"/>
      <c r="KZB392" s="233"/>
      <c r="KZC392" s="233"/>
      <c r="KZD392" s="233"/>
      <c r="KZE392" s="233"/>
      <c r="KZF392" s="233"/>
      <c r="KZG392" s="233"/>
      <c r="KZH392" s="233"/>
      <c r="KZI392" s="233"/>
      <c r="KZJ392" s="233"/>
      <c r="KZK392" s="233"/>
      <c r="KZL392" s="233"/>
      <c r="KZM392" s="233"/>
      <c r="KZN392" s="233"/>
      <c r="KZO392" s="233"/>
      <c r="KZP392" s="233"/>
      <c r="KZQ392" s="233"/>
      <c r="KZR392" s="233"/>
      <c r="KZS392" s="233"/>
      <c r="KZT392" s="233"/>
      <c r="KZU392" s="233"/>
      <c r="KZV392" s="233"/>
      <c r="KZW392" s="233"/>
      <c r="KZX392" s="233"/>
      <c r="KZY392" s="233"/>
      <c r="KZZ392" s="233"/>
      <c r="LAA392" s="233"/>
      <c r="LAB392" s="233"/>
      <c r="LAC392" s="233"/>
      <c r="LAD392" s="233"/>
      <c r="LAE392" s="233"/>
      <c r="LAF392" s="233"/>
      <c r="LAG392" s="233"/>
      <c r="LAH392" s="233"/>
      <c r="LAI392" s="233"/>
      <c r="LAJ392" s="233"/>
      <c r="LAK392" s="233"/>
      <c r="LAL392" s="233"/>
      <c r="LAM392" s="233"/>
      <c r="LAN392" s="233"/>
      <c r="LAO392" s="233"/>
      <c r="LAP392" s="233"/>
      <c r="LAQ392" s="233"/>
      <c r="LAR392" s="233"/>
      <c r="LAS392" s="233"/>
      <c r="LAT392" s="233"/>
      <c r="LAU392" s="233"/>
      <c r="LAV392" s="233"/>
      <c r="LAW392" s="233"/>
      <c r="LAX392" s="233"/>
      <c r="LAY392" s="233"/>
      <c r="LAZ392" s="233"/>
      <c r="LBA392" s="233"/>
      <c r="LBB392" s="233"/>
      <c r="LBC392" s="233"/>
      <c r="LBD392" s="233"/>
      <c r="LBE392" s="233"/>
      <c r="LBF392" s="233"/>
      <c r="LBG392" s="233"/>
      <c r="LBH392" s="233"/>
      <c r="LBI392" s="233"/>
      <c r="LBJ392" s="233"/>
      <c r="LBK392" s="233"/>
      <c r="LBL392" s="233"/>
      <c r="LBM392" s="233"/>
      <c r="LBN392" s="233"/>
      <c r="LBO392" s="233"/>
      <c r="LBP392" s="233"/>
      <c r="LBQ392" s="233"/>
      <c r="LBR392" s="233"/>
      <c r="LBS392" s="233"/>
      <c r="LBT392" s="233"/>
      <c r="LBU392" s="233"/>
      <c r="LBV392" s="233"/>
      <c r="LBW392" s="233"/>
      <c r="LBX392" s="233"/>
      <c r="LBY392" s="233"/>
      <c r="LBZ392" s="233"/>
      <c r="LCA392" s="233"/>
      <c r="LCB392" s="233"/>
      <c r="LCC392" s="233"/>
      <c r="LCD392" s="233"/>
      <c r="LCE392" s="233"/>
      <c r="LCF392" s="233"/>
      <c r="LCG392" s="233"/>
      <c r="LCH392" s="233"/>
      <c r="LCI392" s="233"/>
      <c r="LCJ392" s="233"/>
      <c r="LCK392" s="233"/>
      <c r="LCL392" s="233"/>
      <c r="LCM392" s="233"/>
      <c r="LCN392" s="233"/>
      <c r="LCO392" s="233"/>
      <c r="LCP392" s="233"/>
      <c r="LCQ392" s="233"/>
      <c r="LCR392" s="233"/>
      <c r="LCS392" s="233"/>
      <c r="LCT392" s="233"/>
      <c r="LCU392" s="233"/>
      <c r="LCV392" s="233"/>
      <c r="LCW392" s="233"/>
      <c r="LCX392" s="233"/>
      <c r="LCY392" s="233"/>
      <c r="LCZ392" s="233"/>
      <c r="LDA392" s="233"/>
      <c r="LDB392" s="233"/>
      <c r="LDC392" s="233"/>
      <c r="LDD392" s="233"/>
      <c r="LDE392" s="233"/>
      <c r="LDF392" s="233"/>
      <c r="LDG392" s="233"/>
      <c r="LDH392" s="233"/>
      <c r="LDI392" s="233"/>
      <c r="LDJ392" s="233"/>
      <c r="LDK392" s="233"/>
      <c r="LDL392" s="233"/>
      <c r="LDM392" s="233"/>
      <c r="LDN392" s="233"/>
      <c r="LDO392" s="233"/>
      <c r="LDP392" s="233"/>
      <c r="LDQ392" s="233"/>
      <c r="LDR392" s="233"/>
      <c r="LDS392" s="233"/>
      <c r="LDT392" s="233"/>
      <c r="LDU392" s="233"/>
      <c r="LDV392" s="233"/>
      <c r="LDW392" s="233"/>
      <c r="LDX392" s="233"/>
      <c r="LDY392" s="233"/>
      <c r="LDZ392" s="233"/>
      <c r="LEA392" s="233"/>
      <c r="LEB392" s="233"/>
      <c r="LEC392" s="233"/>
      <c r="LED392" s="233"/>
      <c r="LEE392" s="233"/>
      <c r="LEF392" s="233"/>
      <c r="LEG392" s="233"/>
      <c r="LEH392" s="233"/>
      <c r="LEI392" s="233"/>
      <c r="LEJ392" s="233"/>
      <c r="LEK392" s="233"/>
      <c r="LEL392" s="233"/>
      <c r="LEM392" s="233"/>
      <c r="LEN392" s="233"/>
      <c r="LEO392" s="233"/>
      <c r="LEP392" s="233"/>
      <c r="LEQ392" s="233"/>
      <c r="LER392" s="233"/>
      <c r="LES392" s="233"/>
      <c r="LET392" s="233"/>
      <c r="LEU392" s="233"/>
      <c r="LEV392" s="233"/>
      <c r="LEW392" s="233"/>
      <c r="LEX392" s="233"/>
      <c r="LEY392" s="233"/>
      <c r="LEZ392" s="233"/>
      <c r="LFA392" s="233"/>
      <c r="LFB392" s="233"/>
      <c r="LFC392" s="233"/>
      <c r="LFD392" s="233"/>
      <c r="LFE392" s="233"/>
      <c r="LFF392" s="233"/>
      <c r="LFG392" s="233"/>
      <c r="LFH392" s="233"/>
      <c r="LFI392" s="233"/>
      <c r="LFJ392" s="233"/>
      <c r="LFK392" s="233"/>
      <c r="LFL392" s="233"/>
      <c r="LFM392" s="233"/>
      <c r="LFN392" s="233"/>
      <c r="LFO392" s="233"/>
      <c r="LFP392" s="233"/>
      <c r="LFQ392" s="233"/>
      <c r="LFR392" s="233"/>
      <c r="LFS392" s="233"/>
      <c r="LFT392" s="233"/>
      <c r="LFU392" s="233"/>
      <c r="LFV392" s="233"/>
      <c r="LFW392" s="233"/>
      <c r="LFX392" s="233"/>
      <c r="LFY392" s="233"/>
      <c r="LFZ392" s="233"/>
      <c r="LGA392" s="233"/>
      <c r="LGB392" s="233"/>
      <c r="LGC392" s="233"/>
      <c r="LGD392" s="233"/>
      <c r="LGE392" s="233"/>
      <c r="LGF392" s="233"/>
      <c r="LGG392" s="233"/>
      <c r="LGH392" s="233"/>
      <c r="LGI392" s="233"/>
      <c r="LGJ392" s="233"/>
      <c r="LGK392" s="233"/>
      <c r="LGL392" s="233"/>
      <c r="LGM392" s="233"/>
      <c r="LGN392" s="233"/>
      <c r="LGO392" s="233"/>
      <c r="LGP392" s="233"/>
      <c r="LGQ392" s="233"/>
      <c r="LGR392" s="233"/>
      <c r="LGS392" s="233"/>
      <c r="LGT392" s="233"/>
      <c r="LGU392" s="233"/>
      <c r="LGV392" s="233"/>
      <c r="LGW392" s="233"/>
      <c r="LGX392" s="233"/>
      <c r="LGY392" s="233"/>
      <c r="LGZ392" s="233"/>
      <c r="LHA392" s="233"/>
      <c r="LHB392" s="233"/>
      <c r="LHC392" s="233"/>
      <c r="LHD392" s="233"/>
      <c r="LHE392" s="233"/>
      <c r="LHF392" s="233"/>
      <c r="LHG392" s="233"/>
      <c r="LHH392" s="233"/>
      <c r="LHI392" s="233"/>
      <c r="LHJ392" s="233"/>
      <c r="LHK392" s="233"/>
      <c r="LHL392" s="233"/>
      <c r="LHM392" s="233"/>
      <c r="LHN392" s="233"/>
      <c r="LHO392" s="233"/>
      <c r="LHP392" s="233"/>
      <c r="LHQ392" s="233"/>
      <c r="LHR392" s="233"/>
      <c r="LHS392" s="233"/>
      <c r="LHT392" s="233"/>
      <c r="LHU392" s="233"/>
      <c r="LHV392" s="233"/>
      <c r="LHW392" s="233"/>
      <c r="LHX392" s="233"/>
      <c r="LHY392" s="233"/>
      <c r="LHZ392" s="233"/>
      <c r="LIA392" s="233"/>
      <c r="LIB392" s="233"/>
      <c r="LIC392" s="233"/>
      <c r="LID392" s="233"/>
      <c r="LIE392" s="233"/>
      <c r="LIF392" s="233"/>
      <c r="LIG392" s="233"/>
      <c r="LIH392" s="233"/>
      <c r="LII392" s="233"/>
      <c r="LIJ392" s="233"/>
      <c r="LIK392" s="233"/>
      <c r="LIL392" s="233"/>
      <c r="LIM392" s="233"/>
      <c r="LIN392" s="233"/>
      <c r="LIO392" s="233"/>
      <c r="LIP392" s="233"/>
      <c r="LIQ392" s="233"/>
      <c r="LIR392" s="233"/>
      <c r="LIS392" s="233"/>
      <c r="LIT392" s="233"/>
      <c r="LIU392" s="233"/>
      <c r="LIV392" s="233"/>
      <c r="LIW392" s="233"/>
      <c r="LIX392" s="233"/>
      <c r="LIY392" s="233"/>
      <c r="LIZ392" s="233"/>
      <c r="LJA392" s="233"/>
      <c r="LJB392" s="233"/>
      <c r="LJC392" s="233"/>
      <c r="LJD392" s="233"/>
      <c r="LJE392" s="233"/>
      <c r="LJF392" s="233"/>
      <c r="LJG392" s="233"/>
      <c r="LJH392" s="233"/>
      <c r="LJI392" s="233"/>
      <c r="LJJ392" s="233"/>
      <c r="LJK392" s="233"/>
      <c r="LJL392" s="233"/>
      <c r="LJM392" s="233"/>
      <c r="LJN392" s="233"/>
      <c r="LJO392" s="233"/>
      <c r="LJP392" s="233"/>
      <c r="LJQ392" s="233"/>
      <c r="LJR392" s="233"/>
      <c r="LJS392" s="233"/>
      <c r="LJT392" s="233"/>
      <c r="LJU392" s="233"/>
      <c r="LJV392" s="233"/>
      <c r="LJW392" s="233"/>
      <c r="LJX392" s="233"/>
      <c r="LJY392" s="233"/>
      <c r="LJZ392" s="233"/>
      <c r="LKA392" s="233"/>
      <c r="LKB392" s="233"/>
      <c r="LKC392" s="233"/>
      <c r="LKD392" s="233"/>
      <c r="LKE392" s="233"/>
      <c r="LKF392" s="233"/>
      <c r="LKG392" s="233"/>
      <c r="LKH392" s="233"/>
      <c r="LKI392" s="233"/>
      <c r="LKJ392" s="233"/>
      <c r="LKK392" s="233"/>
      <c r="LKL392" s="233"/>
      <c r="LKM392" s="233"/>
      <c r="LKN392" s="233"/>
      <c r="LKO392" s="233"/>
      <c r="LKP392" s="233"/>
      <c r="LKQ392" s="233"/>
      <c r="LKR392" s="233"/>
      <c r="LKS392" s="233"/>
      <c r="LKT392" s="233"/>
      <c r="LKU392" s="233"/>
      <c r="LKV392" s="233"/>
      <c r="LKW392" s="233"/>
      <c r="LKX392" s="233"/>
      <c r="LKY392" s="233"/>
      <c r="LKZ392" s="233"/>
      <c r="LLA392" s="233"/>
      <c r="LLB392" s="233"/>
      <c r="LLC392" s="233"/>
      <c r="LLD392" s="233"/>
      <c r="LLE392" s="233"/>
      <c r="LLF392" s="233"/>
      <c r="LLG392" s="233"/>
      <c r="LLH392" s="233"/>
      <c r="LLI392" s="233"/>
      <c r="LLJ392" s="233"/>
      <c r="LLK392" s="233"/>
      <c r="LLL392" s="233"/>
      <c r="LLM392" s="233"/>
      <c r="LLN392" s="233"/>
      <c r="LLO392" s="233"/>
      <c r="LLP392" s="233"/>
      <c r="LLQ392" s="233"/>
      <c r="LLR392" s="233"/>
      <c r="LLS392" s="233"/>
      <c r="LLT392" s="233"/>
      <c r="LLU392" s="233"/>
      <c r="LLV392" s="233"/>
      <c r="LLW392" s="233"/>
      <c r="LLX392" s="233"/>
      <c r="LLY392" s="233"/>
      <c r="LLZ392" s="233"/>
      <c r="LMA392" s="233"/>
      <c r="LMB392" s="233"/>
      <c r="LMC392" s="233"/>
      <c r="LMD392" s="233"/>
      <c r="LME392" s="233"/>
      <c r="LMF392" s="233"/>
      <c r="LMG392" s="233"/>
      <c r="LMH392" s="233"/>
      <c r="LMI392" s="233"/>
      <c r="LMJ392" s="233"/>
      <c r="LMK392" s="233"/>
      <c r="LML392" s="233"/>
      <c r="LMM392" s="233"/>
      <c r="LMN392" s="233"/>
      <c r="LMO392" s="233"/>
      <c r="LMP392" s="233"/>
      <c r="LMQ392" s="233"/>
      <c r="LMR392" s="233"/>
      <c r="LMS392" s="233"/>
      <c r="LMT392" s="233"/>
      <c r="LMU392" s="233"/>
      <c r="LMV392" s="233"/>
      <c r="LMW392" s="233"/>
      <c r="LMX392" s="233"/>
      <c r="LMY392" s="233"/>
      <c r="LMZ392" s="233"/>
      <c r="LNA392" s="233"/>
      <c r="LNB392" s="233"/>
      <c r="LNC392" s="233"/>
      <c r="LND392" s="233"/>
      <c r="LNE392" s="233"/>
      <c r="LNF392" s="233"/>
      <c r="LNG392" s="233"/>
      <c r="LNH392" s="233"/>
      <c r="LNI392" s="233"/>
      <c r="LNJ392" s="233"/>
      <c r="LNK392" s="233"/>
      <c r="LNL392" s="233"/>
      <c r="LNM392" s="233"/>
      <c r="LNN392" s="233"/>
      <c r="LNO392" s="233"/>
      <c r="LNP392" s="233"/>
      <c r="LNQ392" s="233"/>
      <c r="LNR392" s="233"/>
      <c r="LNS392" s="233"/>
      <c r="LNT392" s="233"/>
      <c r="LNU392" s="233"/>
      <c r="LNV392" s="233"/>
      <c r="LNW392" s="233"/>
      <c r="LNX392" s="233"/>
      <c r="LNY392" s="233"/>
      <c r="LNZ392" s="233"/>
      <c r="LOA392" s="233"/>
      <c r="LOB392" s="233"/>
      <c r="LOC392" s="233"/>
      <c r="LOD392" s="233"/>
      <c r="LOE392" s="233"/>
      <c r="LOF392" s="233"/>
      <c r="LOG392" s="233"/>
      <c r="LOH392" s="233"/>
      <c r="LOI392" s="233"/>
      <c r="LOJ392" s="233"/>
      <c r="LOK392" s="233"/>
      <c r="LOL392" s="233"/>
      <c r="LOM392" s="233"/>
      <c r="LON392" s="233"/>
      <c r="LOO392" s="233"/>
      <c r="LOP392" s="233"/>
      <c r="LOQ392" s="233"/>
      <c r="LOR392" s="233"/>
      <c r="LOS392" s="233"/>
      <c r="LOT392" s="233"/>
      <c r="LOU392" s="233"/>
      <c r="LOV392" s="233"/>
      <c r="LOW392" s="233"/>
      <c r="LOX392" s="233"/>
      <c r="LOY392" s="233"/>
      <c r="LOZ392" s="233"/>
      <c r="LPA392" s="233"/>
      <c r="LPB392" s="233"/>
      <c r="LPC392" s="233"/>
      <c r="LPD392" s="233"/>
      <c r="LPE392" s="233"/>
      <c r="LPF392" s="233"/>
      <c r="LPG392" s="233"/>
      <c r="LPH392" s="233"/>
      <c r="LPI392" s="233"/>
      <c r="LPJ392" s="233"/>
      <c r="LPK392" s="233"/>
      <c r="LPL392" s="233"/>
      <c r="LPM392" s="233"/>
      <c r="LPN392" s="233"/>
      <c r="LPO392" s="233"/>
      <c r="LPP392" s="233"/>
      <c r="LPQ392" s="233"/>
      <c r="LPR392" s="233"/>
      <c r="LPS392" s="233"/>
      <c r="LPT392" s="233"/>
      <c r="LPU392" s="233"/>
      <c r="LPV392" s="233"/>
      <c r="LPW392" s="233"/>
      <c r="LPX392" s="233"/>
      <c r="LPY392" s="233"/>
      <c r="LPZ392" s="233"/>
      <c r="LQA392" s="233"/>
      <c r="LQB392" s="233"/>
      <c r="LQC392" s="233"/>
      <c r="LQD392" s="233"/>
      <c r="LQE392" s="233"/>
      <c r="LQF392" s="233"/>
      <c r="LQG392" s="233"/>
      <c r="LQH392" s="233"/>
      <c r="LQI392" s="233"/>
      <c r="LQJ392" s="233"/>
      <c r="LQK392" s="233"/>
      <c r="LQL392" s="233"/>
      <c r="LQM392" s="233"/>
      <c r="LQN392" s="233"/>
      <c r="LQO392" s="233"/>
      <c r="LQP392" s="233"/>
      <c r="LQQ392" s="233"/>
      <c r="LQR392" s="233"/>
      <c r="LQS392" s="233"/>
      <c r="LQT392" s="233"/>
      <c r="LQU392" s="233"/>
      <c r="LQV392" s="233"/>
      <c r="LQW392" s="233"/>
      <c r="LQX392" s="233"/>
      <c r="LQY392" s="233"/>
      <c r="LQZ392" s="233"/>
      <c r="LRA392" s="233"/>
      <c r="LRB392" s="233"/>
      <c r="LRC392" s="233"/>
      <c r="LRD392" s="233"/>
      <c r="LRE392" s="233"/>
      <c r="LRF392" s="233"/>
      <c r="LRG392" s="233"/>
      <c r="LRH392" s="233"/>
      <c r="LRI392" s="233"/>
      <c r="LRJ392" s="233"/>
      <c r="LRK392" s="233"/>
      <c r="LRL392" s="233"/>
      <c r="LRM392" s="233"/>
      <c r="LRN392" s="233"/>
      <c r="LRO392" s="233"/>
      <c r="LRP392" s="233"/>
      <c r="LRQ392" s="233"/>
      <c r="LRR392" s="233"/>
      <c r="LRS392" s="233"/>
      <c r="LRT392" s="233"/>
      <c r="LRU392" s="233"/>
      <c r="LRV392" s="233"/>
      <c r="LRW392" s="233"/>
      <c r="LRX392" s="233"/>
      <c r="LRY392" s="233"/>
      <c r="LRZ392" s="233"/>
      <c r="LSA392" s="233"/>
      <c r="LSB392" s="233"/>
      <c r="LSC392" s="233"/>
      <c r="LSD392" s="233"/>
      <c r="LSE392" s="233"/>
      <c r="LSF392" s="233"/>
      <c r="LSG392" s="233"/>
      <c r="LSH392" s="233"/>
      <c r="LSI392" s="233"/>
      <c r="LSJ392" s="233"/>
      <c r="LSK392" s="233"/>
      <c r="LSL392" s="233"/>
      <c r="LSM392" s="233"/>
      <c r="LSN392" s="233"/>
      <c r="LSO392" s="233"/>
      <c r="LSP392" s="233"/>
      <c r="LSQ392" s="233"/>
      <c r="LSR392" s="233"/>
      <c r="LSS392" s="233"/>
      <c r="LST392" s="233"/>
      <c r="LSU392" s="233"/>
      <c r="LSV392" s="233"/>
      <c r="LSW392" s="233"/>
      <c r="LSX392" s="233"/>
      <c r="LSY392" s="233"/>
      <c r="LSZ392" s="233"/>
      <c r="LTA392" s="233"/>
      <c r="LTB392" s="233"/>
      <c r="LTC392" s="233"/>
      <c r="LTD392" s="233"/>
      <c r="LTE392" s="233"/>
      <c r="LTF392" s="233"/>
      <c r="LTG392" s="233"/>
      <c r="LTH392" s="233"/>
      <c r="LTI392" s="233"/>
      <c r="LTJ392" s="233"/>
      <c r="LTK392" s="233"/>
      <c r="LTL392" s="233"/>
      <c r="LTM392" s="233"/>
      <c r="LTN392" s="233"/>
      <c r="LTO392" s="233"/>
      <c r="LTP392" s="233"/>
      <c r="LTQ392" s="233"/>
      <c r="LTR392" s="233"/>
      <c r="LTS392" s="233"/>
      <c r="LTT392" s="233"/>
      <c r="LTU392" s="233"/>
      <c r="LTV392" s="233"/>
      <c r="LTW392" s="233"/>
      <c r="LTX392" s="233"/>
      <c r="LTY392" s="233"/>
      <c r="LTZ392" s="233"/>
      <c r="LUA392" s="233"/>
      <c r="LUB392" s="233"/>
      <c r="LUC392" s="233"/>
      <c r="LUD392" s="233"/>
      <c r="LUE392" s="233"/>
      <c r="LUF392" s="233"/>
      <c r="LUG392" s="233"/>
      <c r="LUH392" s="233"/>
      <c r="LUI392" s="233"/>
      <c r="LUJ392" s="233"/>
      <c r="LUK392" s="233"/>
      <c r="LUL392" s="233"/>
      <c r="LUM392" s="233"/>
      <c r="LUN392" s="233"/>
      <c r="LUO392" s="233"/>
      <c r="LUP392" s="233"/>
      <c r="LUQ392" s="233"/>
      <c r="LUR392" s="233"/>
      <c r="LUS392" s="233"/>
      <c r="LUT392" s="233"/>
      <c r="LUU392" s="233"/>
      <c r="LUV392" s="233"/>
      <c r="LUW392" s="233"/>
      <c r="LUX392" s="233"/>
      <c r="LUY392" s="233"/>
      <c r="LUZ392" s="233"/>
      <c r="LVA392" s="233"/>
      <c r="LVB392" s="233"/>
      <c r="LVC392" s="233"/>
      <c r="LVD392" s="233"/>
      <c r="LVE392" s="233"/>
      <c r="LVF392" s="233"/>
      <c r="LVG392" s="233"/>
      <c r="LVH392" s="233"/>
      <c r="LVI392" s="233"/>
      <c r="LVJ392" s="233"/>
      <c r="LVK392" s="233"/>
      <c r="LVL392" s="233"/>
      <c r="LVM392" s="233"/>
      <c r="LVN392" s="233"/>
      <c r="LVO392" s="233"/>
      <c r="LVP392" s="233"/>
      <c r="LVQ392" s="233"/>
      <c r="LVR392" s="233"/>
      <c r="LVS392" s="233"/>
      <c r="LVT392" s="233"/>
      <c r="LVU392" s="233"/>
      <c r="LVV392" s="233"/>
      <c r="LVW392" s="233"/>
      <c r="LVX392" s="233"/>
      <c r="LVY392" s="233"/>
      <c r="LVZ392" s="233"/>
      <c r="LWA392" s="233"/>
      <c r="LWB392" s="233"/>
      <c r="LWC392" s="233"/>
      <c r="LWD392" s="233"/>
      <c r="LWE392" s="233"/>
      <c r="LWF392" s="233"/>
      <c r="LWG392" s="233"/>
      <c r="LWH392" s="233"/>
      <c r="LWI392" s="233"/>
      <c r="LWJ392" s="233"/>
      <c r="LWK392" s="233"/>
      <c r="LWL392" s="233"/>
      <c r="LWM392" s="233"/>
      <c r="LWN392" s="233"/>
      <c r="LWO392" s="233"/>
      <c r="LWP392" s="233"/>
      <c r="LWQ392" s="233"/>
      <c r="LWR392" s="233"/>
      <c r="LWS392" s="233"/>
      <c r="LWT392" s="233"/>
      <c r="LWU392" s="233"/>
      <c r="LWV392" s="233"/>
      <c r="LWW392" s="233"/>
      <c r="LWX392" s="233"/>
      <c r="LWY392" s="233"/>
      <c r="LWZ392" s="233"/>
      <c r="LXA392" s="233"/>
      <c r="LXB392" s="233"/>
      <c r="LXC392" s="233"/>
      <c r="LXD392" s="233"/>
      <c r="LXE392" s="233"/>
      <c r="LXF392" s="233"/>
      <c r="LXG392" s="233"/>
      <c r="LXH392" s="233"/>
      <c r="LXI392" s="233"/>
      <c r="LXJ392" s="233"/>
      <c r="LXK392" s="233"/>
      <c r="LXL392" s="233"/>
      <c r="LXM392" s="233"/>
      <c r="LXN392" s="233"/>
      <c r="LXO392" s="233"/>
      <c r="LXP392" s="233"/>
      <c r="LXQ392" s="233"/>
      <c r="LXR392" s="233"/>
      <c r="LXS392" s="233"/>
      <c r="LXT392" s="233"/>
      <c r="LXU392" s="233"/>
      <c r="LXV392" s="233"/>
      <c r="LXW392" s="233"/>
      <c r="LXX392" s="233"/>
      <c r="LXY392" s="233"/>
      <c r="LXZ392" s="233"/>
      <c r="LYA392" s="233"/>
      <c r="LYB392" s="233"/>
      <c r="LYC392" s="233"/>
      <c r="LYD392" s="233"/>
      <c r="LYE392" s="233"/>
      <c r="LYF392" s="233"/>
      <c r="LYG392" s="233"/>
      <c r="LYH392" s="233"/>
      <c r="LYI392" s="233"/>
      <c r="LYJ392" s="233"/>
      <c r="LYK392" s="233"/>
      <c r="LYL392" s="233"/>
      <c r="LYM392" s="233"/>
      <c r="LYN392" s="233"/>
      <c r="LYO392" s="233"/>
      <c r="LYP392" s="233"/>
      <c r="LYQ392" s="233"/>
      <c r="LYR392" s="233"/>
      <c r="LYS392" s="233"/>
      <c r="LYT392" s="233"/>
      <c r="LYU392" s="233"/>
      <c r="LYV392" s="233"/>
      <c r="LYW392" s="233"/>
      <c r="LYX392" s="233"/>
      <c r="LYY392" s="233"/>
      <c r="LYZ392" s="233"/>
      <c r="LZA392" s="233"/>
      <c r="LZB392" s="233"/>
      <c r="LZC392" s="233"/>
      <c r="LZD392" s="233"/>
      <c r="LZE392" s="233"/>
      <c r="LZF392" s="233"/>
      <c r="LZG392" s="233"/>
      <c r="LZH392" s="233"/>
      <c r="LZI392" s="233"/>
      <c r="LZJ392" s="233"/>
      <c r="LZK392" s="233"/>
      <c r="LZL392" s="233"/>
      <c r="LZM392" s="233"/>
      <c r="LZN392" s="233"/>
      <c r="LZO392" s="233"/>
      <c r="LZP392" s="233"/>
      <c r="LZQ392" s="233"/>
      <c r="LZR392" s="233"/>
      <c r="LZS392" s="233"/>
      <c r="LZT392" s="233"/>
      <c r="LZU392" s="233"/>
      <c r="LZV392" s="233"/>
      <c r="LZW392" s="233"/>
      <c r="LZX392" s="233"/>
      <c r="LZY392" s="233"/>
      <c r="LZZ392" s="233"/>
      <c r="MAA392" s="233"/>
      <c r="MAB392" s="233"/>
      <c r="MAC392" s="233"/>
      <c r="MAD392" s="233"/>
      <c r="MAE392" s="233"/>
      <c r="MAF392" s="233"/>
      <c r="MAG392" s="233"/>
      <c r="MAH392" s="233"/>
      <c r="MAI392" s="233"/>
      <c r="MAJ392" s="233"/>
      <c r="MAK392" s="233"/>
      <c r="MAL392" s="233"/>
      <c r="MAM392" s="233"/>
      <c r="MAN392" s="233"/>
      <c r="MAO392" s="233"/>
      <c r="MAP392" s="233"/>
      <c r="MAQ392" s="233"/>
      <c r="MAR392" s="233"/>
      <c r="MAS392" s="233"/>
      <c r="MAT392" s="233"/>
      <c r="MAU392" s="233"/>
      <c r="MAV392" s="233"/>
      <c r="MAW392" s="233"/>
      <c r="MAX392" s="233"/>
      <c r="MAY392" s="233"/>
      <c r="MAZ392" s="233"/>
      <c r="MBA392" s="233"/>
      <c r="MBB392" s="233"/>
      <c r="MBC392" s="233"/>
      <c r="MBD392" s="233"/>
      <c r="MBE392" s="233"/>
      <c r="MBF392" s="233"/>
      <c r="MBG392" s="233"/>
      <c r="MBH392" s="233"/>
      <c r="MBI392" s="233"/>
      <c r="MBJ392" s="233"/>
      <c r="MBK392" s="233"/>
      <c r="MBL392" s="233"/>
      <c r="MBM392" s="233"/>
      <c r="MBN392" s="233"/>
      <c r="MBO392" s="233"/>
      <c r="MBP392" s="233"/>
      <c r="MBQ392" s="233"/>
      <c r="MBR392" s="233"/>
      <c r="MBS392" s="233"/>
      <c r="MBT392" s="233"/>
      <c r="MBU392" s="233"/>
      <c r="MBV392" s="233"/>
      <c r="MBW392" s="233"/>
      <c r="MBX392" s="233"/>
      <c r="MBY392" s="233"/>
      <c r="MBZ392" s="233"/>
      <c r="MCA392" s="233"/>
      <c r="MCB392" s="233"/>
      <c r="MCC392" s="233"/>
      <c r="MCD392" s="233"/>
      <c r="MCE392" s="233"/>
      <c r="MCF392" s="233"/>
      <c r="MCG392" s="233"/>
      <c r="MCH392" s="233"/>
      <c r="MCI392" s="233"/>
      <c r="MCJ392" s="233"/>
      <c r="MCK392" s="233"/>
      <c r="MCL392" s="233"/>
      <c r="MCM392" s="233"/>
      <c r="MCN392" s="233"/>
      <c r="MCO392" s="233"/>
      <c r="MCP392" s="233"/>
      <c r="MCQ392" s="233"/>
      <c r="MCR392" s="233"/>
      <c r="MCS392" s="233"/>
      <c r="MCT392" s="233"/>
      <c r="MCU392" s="233"/>
      <c r="MCV392" s="233"/>
      <c r="MCW392" s="233"/>
      <c r="MCX392" s="233"/>
      <c r="MCY392" s="233"/>
      <c r="MCZ392" s="233"/>
      <c r="MDA392" s="233"/>
      <c r="MDB392" s="233"/>
      <c r="MDC392" s="233"/>
      <c r="MDD392" s="233"/>
      <c r="MDE392" s="233"/>
      <c r="MDF392" s="233"/>
      <c r="MDG392" s="233"/>
      <c r="MDH392" s="233"/>
      <c r="MDI392" s="233"/>
      <c r="MDJ392" s="233"/>
      <c r="MDK392" s="233"/>
      <c r="MDL392" s="233"/>
      <c r="MDM392" s="233"/>
      <c r="MDN392" s="233"/>
      <c r="MDO392" s="233"/>
      <c r="MDP392" s="233"/>
      <c r="MDQ392" s="233"/>
      <c r="MDR392" s="233"/>
      <c r="MDS392" s="233"/>
      <c r="MDT392" s="233"/>
      <c r="MDU392" s="233"/>
      <c r="MDV392" s="233"/>
      <c r="MDW392" s="233"/>
      <c r="MDX392" s="233"/>
      <c r="MDY392" s="233"/>
      <c r="MDZ392" s="233"/>
      <c r="MEA392" s="233"/>
      <c r="MEB392" s="233"/>
      <c r="MEC392" s="233"/>
      <c r="MED392" s="233"/>
      <c r="MEE392" s="233"/>
      <c r="MEF392" s="233"/>
      <c r="MEG392" s="233"/>
      <c r="MEH392" s="233"/>
      <c r="MEI392" s="233"/>
      <c r="MEJ392" s="233"/>
      <c r="MEK392" s="233"/>
      <c r="MEL392" s="233"/>
      <c r="MEM392" s="233"/>
      <c r="MEN392" s="233"/>
      <c r="MEO392" s="233"/>
      <c r="MEP392" s="233"/>
      <c r="MEQ392" s="233"/>
      <c r="MER392" s="233"/>
      <c r="MES392" s="233"/>
      <c r="MET392" s="233"/>
      <c r="MEU392" s="233"/>
      <c r="MEV392" s="233"/>
      <c r="MEW392" s="233"/>
      <c r="MEX392" s="233"/>
      <c r="MEY392" s="233"/>
      <c r="MEZ392" s="233"/>
      <c r="MFA392" s="233"/>
      <c r="MFB392" s="233"/>
      <c r="MFC392" s="233"/>
      <c r="MFD392" s="233"/>
      <c r="MFE392" s="233"/>
      <c r="MFF392" s="233"/>
      <c r="MFG392" s="233"/>
      <c r="MFH392" s="233"/>
      <c r="MFI392" s="233"/>
      <c r="MFJ392" s="233"/>
      <c r="MFK392" s="233"/>
      <c r="MFL392" s="233"/>
      <c r="MFM392" s="233"/>
      <c r="MFN392" s="233"/>
      <c r="MFO392" s="233"/>
      <c r="MFP392" s="233"/>
      <c r="MFQ392" s="233"/>
      <c r="MFR392" s="233"/>
      <c r="MFS392" s="233"/>
      <c r="MFT392" s="233"/>
      <c r="MFU392" s="233"/>
      <c r="MFV392" s="233"/>
      <c r="MFW392" s="233"/>
      <c r="MFX392" s="233"/>
      <c r="MFY392" s="233"/>
      <c r="MFZ392" s="233"/>
      <c r="MGA392" s="233"/>
      <c r="MGB392" s="233"/>
      <c r="MGC392" s="233"/>
      <c r="MGD392" s="233"/>
      <c r="MGE392" s="233"/>
      <c r="MGF392" s="233"/>
      <c r="MGG392" s="233"/>
      <c r="MGH392" s="233"/>
      <c r="MGI392" s="233"/>
      <c r="MGJ392" s="233"/>
      <c r="MGK392" s="233"/>
      <c r="MGL392" s="233"/>
      <c r="MGM392" s="233"/>
      <c r="MGN392" s="233"/>
      <c r="MGO392" s="233"/>
      <c r="MGP392" s="233"/>
      <c r="MGQ392" s="233"/>
      <c r="MGR392" s="233"/>
      <c r="MGS392" s="233"/>
      <c r="MGT392" s="233"/>
      <c r="MGU392" s="233"/>
      <c r="MGV392" s="233"/>
      <c r="MGW392" s="233"/>
      <c r="MGX392" s="233"/>
      <c r="MGY392" s="233"/>
      <c r="MGZ392" s="233"/>
      <c r="MHA392" s="233"/>
      <c r="MHB392" s="233"/>
      <c r="MHC392" s="233"/>
      <c r="MHD392" s="233"/>
      <c r="MHE392" s="233"/>
      <c r="MHF392" s="233"/>
      <c r="MHG392" s="233"/>
      <c r="MHH392" s="233"/>
      <c r="MHI392" s="233"/>
      <c r="MHJ392" s="233"/>
      <c r="MHK392" s="233"/>
      <c r="MHL392" s="233"/>
      <c r="MHM392" s="233"/>
      <c r="MHN392" s="233"/>
      <c r="MHO392" s="233"/>
      <c r="MHP392" s="233"/>
      <c r="MHQ392" s="233"/>
      <c r="MHR392" s="233"/>
      <c r="MHS392" s="233"/>
      <c r="MHT392" s="233"/>
      <c r="MHU392" s="233"/>
      <c r="MHV392" s="233"/>
      <c r="MHW392" s="233"/>
      <c r="MHX392" s="233"/>
      <c r="MHY392" s="233"/>
      <c r="MHZ392" s="233"/>
      <c r="MIA392" s="233"/>
      <c r="MIB392" s="233"/>
      <c r="MIC392" s="233"/>
      <c r="MID392" s="233"/>
      <c r="MIE392" s="233"/>
      <c r="MIF392" s="233"/>
      <c r="MIG392" s="233"/>
      <c r="MIH392" s="233"/>
      <c r="MII392" s="233"/>
      <c r="MIJ392" s="233"/>
      <c r="MIK392" s="233"/>
      <c r="MIL392" s="233"/>
      <c r="MIM392" s="233"/>
      <c r="MIN392" s="233"/>
      <c r="MIO392" s="233"/>
      <c r="MIP392" s="233"/>
      <c r="MIQ392" s="233"/>
      <c r="MIR392" s="233"/>
      <c r="MIS392" s="233"/>
      <c r="MIT392" s="233"/>
      <c r="MIU392" s="233"/>
      <c r="MIV392" s="233"/>
      <c r="MIW392" s="233"/>
      <c r="MIX392" s="233"/>
      <c r="MIY392" s="233"/>
      <c r="MIZ392" s="233"/>
      <c r="MJA392" s="233"/>
      <c r="MJB392" s="233"/>
      <c r="MJC392" s="233"/>
      <c r="MJD392" s="233"/>
      <c r="MJE392" s="233"/>
      <c r="MJF392" s="233"/>
      <c r="MJG392" s="233"/>
      <c r="MJH392" s="233"/>
      <c r="MJI392" s="233"/>
      <c r="MJJ392" s="233"/>
      <c r="MJK392" s="233"/>
      <c r="MJL392" s="233"/>
      <c r="MJM392" s="233"/>
      <c r="MJN392" s="233"/>
      <c r="MJO392" s="233"/>
      <c r="MJP392" s="233"/>
      <c r="MJQ392" s="233"/>
      <c r="MJR392" s="233"/>
      <c r="MJS392" s="233"/>
      <c r="MJT392" s="233"/>
      <c r="MJU392" s="233"/>
      <c r="MJV392" s="233"/>
      <c r="MJW392" s="233"/>
      <c r="MJX392" s="233"/>
      <c r="MJY392" s="233"/>
      <c r="MJZ392" s="233"/>
      <c r="MKA392" s="233"/>
      <c r="MKB392" s="233"/>
      <c r="MKC392" s="233"/>
      <c r="MKD392" s="233"/>
      <c r="MKE392" s="233"/>
      <c r="MKF392" s="233"/>
      <c r="MKG392" s="233"/>
      <c r="MKH392" s="233"/>
      <c r="MKI392" s="233"/>
      <c r="MKJ392" s="233"/>
      <c r="MKK392" s="233"/>
      <c r="MKL392" s="233"/>
      <c r="MKM392" s="233"/>
      <c r="MKN392" s="233"/>
      <c r="MKO392" s="233"/>
      <c r="MKP392" s="233"/>
      <c r="MKQ392" s="233"/>
      <c r="MKR392" s="233"/>
      <c r="MKS392" s="233"/>
      <c r="MKT392" s="233"/>
      <c r="MKU392" s="233"/>
      <c r="MKV392" s="233"/>
      <c r="MKW392" s="233"/>
      <c r="MKX392" s="233"/>
      <c r="MKY392" s="233"/>
      <c r="MKZ392" s="233"/>
      <c r="MLA392" s="233"/>
      <c r="MLB392" s="233"/>
      <c r="MLC392" s="233"/>
      <c r="MLD392" s="233"/>
      <c r="MLE392" s="233"/>
      <c r="MLF392" s="233"/>
      <c r="MLG392" s="233"/>
      <c r="MLH392" s="233"/>
      <c r="MLI392" s="233"/>
      <c r="MLJ392" s="233"/>
      <c r="MLK392" s="233"/>
      <c r="MLL392" s="233"/>
      <c r="MLM392" s="233"/>
      <c r="MLN392" s="233"/>
      <c r="MLO392" s="233"/>
      <c r="MLP392" s="233"/>
      <c r="MLQ392" s="233"/>
      <c r="MLR392" s="233"/>
      <c r="MLS392" s="233"/>
      <c r="MLT392" s="233"/>
      <c r="MLU392" s="233"/>
      <c r="MLV392" s="233"/>
      <c r="MLW392" s="233"/>
      <c r="MLX392" s="233"/>
      <c r="MLY392" s="233"/>
      <c r="MLZ392" s="233"/>
      <c r="MMA392" s="233"/>
      <c r="MMB392" s="233"/>
      <c r="MMC392" s="233"/>
      <c r="MMD392" s="233"/>
      <c r="MME392" s="233"/>
      <c r="MMF392" s="233"/>
      <c r="MMG392" s="233"/>
      <c r="MMH392" s="233"/>
      <c r="MMI392" s="233"/>
      <c r="MMJ392" s="233"/>
      <c r="MMK392" s="233"/>
      <c r="MML392" s="233"/>
      <c r="MMM392" s="233"/>
      <c r="MMN392" s="233"/>
      <c r="MMO392" s="233"/>
      <c r="MMP392" s="233"/>
      <c r="MMQ392" s="233"/>
      <c r="MMR392" s="233"/>
      <c r="MMS392" s="233"/>
      <c r="MMT392" s="233"/>
      <c r="MMU392" s="233"/>
      <c r="MMV392" s="233"/>
      <c r="MMW392" s="233"/>
      <c r="MMX392" s="233"/>
      <c r="MMY392" s="233"/>
      <c r="MMZ392" s="233"/>
      <c r="MNA392" s="233"/>
      <c r="MNB392" s="233"/>
      <c r="MNC392" s="233"/>
      <c r="MND392" s="233"/>
      <c r="MNE392" s="233"/>
      <c r="MNF392" s="233"/>
      <c r="MNG392" s="233"/>
      <c r="MNH392" s="233"/>
      <c r="MNI392" s="233"/>
      <c r="MNJ392" s="233"/>
      <c r="MNK392" s="233"/>
      <c r="MNL392" s="233"/>
      <c r="MNM392" s="233"/>
      <c r="MNN392" s="233"/>
      <c r="MNO392" s="233"/>
      <c r="MNP392" s="233"/>
      <c r="MNQ392" s="233"/>
      <c r="MNR392" s="233"/>
      <c r="MNS392" s="233"/>
      <c r="MNT392" s="233"/>
      <c r="MNU392" s="233"/>
      <c r="MNV392" s="233"/>
      <c r="MNW392" s="233"/>
      <c r="MNX392" s="233"/>
      <c r="MNY392" s="233"/>
      <c r="MNZ392" s="233"/>
      <c r="MOA392" s="233"/>
      <c r="MOB392" s="233"/>
      <c r="MOC392" s="233"/>
      <c r="MOD392" s="233"/>
      <c r="MOE392" s="233"/>
      <c r="MOF392" s="233"/>
      <c r="MOG392" s="233"/>
      <c r="MOH392" s="233"/>
      <c r="MOI392" s="233"/>
      <c r="MOJ392" s="233"/>
      <c r="MOK392" s="233"/>
      <c r="MOL392" s="233"/>
      <c r="MOM392" s="233"/>
      <c r="MON392" s="233"/>
      <c r="MOO392" s="233"/>
      <c r="MOP392" s="233"/>
      <c r="MOQ392" s="233"/>
      <c r="MOR392" s="233"/>
      <c r="MOS392" s="233"/>
      <c r="MOT392" s="233"/>
      <c r="MOU392" s="233"/>
      <c r="MOV392" s="233"/>
      <c r="MOW392" s="233"/>
      <c r="MOX392" s="233"/>
      <c r="MOY392" s="233"/>
      <c r="MOZ392" s="233"/>
      <c r="MPA392" s="233"/>
      <c r="MPB392" s="233"/>
      <c r="MPC392" s="233"/>
      <c r="MPD392" s="233"/>
      <c r="MPE392" s="233"/>
      <c r="MPF392" s="233"/>
      <c r="MPG392" s="233"/>
      <c r="MPH392" s="233"/>
      <c r="MPI392" s="233"/>
      <c r="MPJ392" s="233"/>
      <c r="MPK392" s="233"/>
      <c r="MPL392" s="233"/>
      <c r="MPM392" s="233"/>
      <c r="MPN392" s="233"/>
      <c r="MPO392" s="233"/>
      <c r="MPP392" s="233"/>
      <c r="MPQ392" s="233"/>
      <c r="MPR392" s="233"/>
      <c r="MPS392" s="233"/>
      <c r="MPT392" s="233"/>
      <c r="MPU392" s="233"/>
      <c r="MPV392" s="233"/>
      <c r="MPW392" s="233"/>
      <c r="MPX392" s="233"/>
      <c r="MPY392" s="233"/>
      <c r="MPZ392" s="233"/>
      <c r="MQA392" s="233"/>
      <c r="MQB392" s="233"/>
      <c r="MQC392" s="233"/>
      <c r="MQD392" s="233"/>
      <c r="MQE392" s="233"/>
      <c r="MQF392" s="233"/>
      <c r="MQG392" s="233"/>
      <c r="MQH392" s="233"/>
      <c r="MQI392" s="233"/>
      <c r="MQJ392" s="233"/>
      <c r="MQK392" s="233"/>
      <c r="MQL392" s="233"/>
      <c r="MQM392" s="233"/>
      <c r="MQN392" s="233"/>
      <c r="MQO392" s="233"/>
      <c r="MQP392" s="233"/>
      <c r="MQQ392" s="233"/>
      <c r="MQR392" s="233"/>
      <c r="MQS392" s="233"/>
      <c r="MQT392" s="233"/>
      <c r="MQU392" s="233"/>
      <c r="MQV392" s="233"/>
      <c r="MQW392" s="233"/>
      <c r="MQX392" s="233"/>
      <c r="MQY392" s="233"/>
      <c r="MQZ392" s="233"/>
      <c r="MRA392" s="233"/>
      <c r="MRB392" s="233"/>
      <c r="MRC392" s="233"/>
      <c r="MRD392" s="233"/>
      <c r="MRE392" s="233"/>
      <c r="MRF392" s="233"/>
      <c r="MRG392" s="233"/>
      <c r="MRH392" s="233"/>
      <c r="MRI392" s="233"/>
      <c r="MRJ392" s="233"/>
      <c r="MRK392" s="233"/>
      <c r="MRL392" s="233"/>
      <c r="MRM392" s="233"/>
      <c r="MRN392" s="233"/>
      <c r="MRO392" s="233"/>
      <c r="MRP392" s="233"/>
      <c r="MRQ392" s="233"/>
      <c r="MRR392" s="233"/>
      <c r="MRS392" s="233"/>
      <c r="MRT392" s="233"/>
      <c r="MRU392" s="233"/>
      <c r="MRV392" s="233"/>
      <c r="MRW392" s="233"/>
      <c r="MRX392" s="233"/>
      <c r="MRY392" s="233"/>
      <c r="MRZ392" s="233"/>
      <c r="MSA392" s="233"/>
      <c r="MSB392" s="233"/>
      <c r="MSC392" s="233"/>
      <c r="MSD392" s="233"/>
      <c r="MSE392" s="233"/>
      <c r="MSF392" s="233"/>
      <c r="MSG392" s="233"/>
      <c r="MSH392" s="233"/>
      <c r="MSI392" s="233"/>
      <c r="MSJ392" s="233"/>
      <c r="MSK392" s="233"/>
      <c r="MSL392" s="233"/>
      <c r="MSM392" s="233"/>
      <c r="MSN392" s="233"/>
      <c r="MSO392" s="233"/>
      <c r="MSP392" s="233"/>
      <c r="MSQ392" s="233"/>
      <c r="MSR392" s="233"/>
      <c r="MSS392" s="233"/>
      <c r="MST392" s="233"/>
      <c r="MSU392" s="233"/>
      <c r="MSV392" s="233"/>
      <c r="MSW392" s="233"/>
      <c r="MSX392" s="233"/>
      <c r="MSY392" s="233"/>
      <c r="MSZ392" s="233"/>
      <c r="MTA392" s="233"/>
      <c r="MTB392" s="233"/>
      <c r="MTC392" s="233"/>
      <c r="MTD392" s="233"/>
      <c r="MTE392" s="233"/>
      <c r="MTF392" s="233"/>
      <c r="MTG392" s="233"/>
      <c r="MTH392" s="233"/>
      <c r="MTI392" s="233"/>
      <c r="MTJ392" s="233"/>
      <c r="MTK392" s="233"/>
      <c r="MTL392" s="233"/>
      <c r="MTM392" s="233"/>
      <c r="MTN392" s="233"/>
      <c r="MTO392" s="233"/>
      <c r="MTP392" s="233"/>
      <c r="MTQ392" s="233"/>
      <c r="MTR392" s="233"/>
      <c r="MTS392" s="233"/>
      <c r="MTT392" s="233"/>
      <c r="MTU392" s="233"/>
      <c r="MTV392" s="233"/>
      <c r="MTW392" s="233"/>
      <c r="MTX392" s="233"/>
      <c r="MTY392" s="233"/>
      <c r="MTZ392" s="233"/>
      <c r="MUA392" s="233"/>
      <c r="MUB392" s="233"/>
      <c r="MUC392" s="233"/>
      <c r="MUD392" s="233"/>
      <c r="MUE392" s="233"/>
      <c r="MUF392" s="233"/>
      <c r="MUG392" s="233"/>
      <c r="MUH392" s="233"/>
      <c r="MUI392" s="233"/>
      <c r="MUJ392" s="233"/>
      <c r="MUK392" s="233"/>
      <c r="MUL392" s="233"/>
      <c r="MUM392" s="233"/>
      <c r="MUN392" s="233"/>
      <c r="MUO392" s="233"/>
      <c r="MUP392" s="233"/>
      <c r="MUQ392" s="233"/>
      <c r="MUR392" s="233"/>
      <c r="MUS392" s="233"/>
      <c r="MUT392" s="233"/>
      <c r="MUU392" s="233"/>
      <c r="MUV392" s="233"/>
      <c r="MUW392" s="233"/>
      <c r="MUX392" s="233"/>
      <c r="MUY392" s="233"/>
      <c r="MUZ392" s="233"/>
      <c r="MVA392" s="233"/>
      <c r="MVB392" s="233"/>
      <c r="MVC392" s="233"/>
      <c r="MVD392" s="233"/>
      <c r="MVE392" s="233"/>
      <c r="MVF392" s="233"/>
      <c r="MVG392" s="233"/>
      <c r="MVH392" s="233"/>
      <c r="MVI392" s="233"/>
      <c r="MVJ392" s="233"/>
      <c r="MVK392" s="233"/>
      <c r="MVL392" s="233"/>
      <c r="MVM392" s="233"/>
      <c r="MVN392" s="233"/>
      <c r="MVO392" s="233"/>
      <c r="MVP392" s="233"/>
      <c r="MVQ392" s="233"/>
      <c r="MVR392" s="233"/>
      <c r="MVS392" s="233"/>
      <c r="MVT392" s="233"/>
      <c r="MVU392" s="233"/>
      <c r="MVV392" s="233"/>
      <c r="MVW392" s="233"/>
      <c r="MVX392" s="233"/>
      <c r="MVY392" s="233"/>
      <c r="MVZ392" s="233"/>
      <c r="MWA392" s="233"/>
      <c r="MWB392" s="233"/>
      <c r="MWC392" s="233"/>
      <c r="MWD392" s="233"/>
      <c r="MWE392" s="233"/>
      <c r="MWF392" s="233"/>
      <c r="MWG392" s="233"/>
      <c r="MWH392" s="233"/>
      <c r="MWI392" s="233"/>
      <c r="MWJ392" s="233"/>
      <c r="MWK392" s="233"/>
      <c r="MWL392" s="233"/>
      <c r="MWM392" s="233"/>
      <c r="MWN392" s="233"/>
      <c r="MWO392" s="233"/>
      <c r="MWP392" s="233"/>
      <c r="MWQ392" s="233"/>
      <c r="MWR392" s="233"/>
      <c r="MWS392" s="233"/>
      <c r="MWT392" s="233"/>
      <c r="MWU392" s="233"/>
      <c r="MWV392" s="233"/>
      <c r="MWW392" s="233"/>
      <c r="MWX392" s="233"/>
      <c r="MWY392" s="233"/>
      <c r="MWZ392" s="233"/>
      <c r="MXA392" s="233"/>
      <c r="MXB392" s="233"/>
      <c r="MXC392" s="233"/>
      <c r="MXD392" s="233"/>
      <c r="MXE392" s="233"/>
      <c r="MXF392" s="233"/>
      <c r="MXG392" s="233"/>
      <c r="MXH392" s="233"/>
      <c r="MXI392" s="233"/>
      <c r="MXJ392" s="233"/>
      <c r="MXK392" s="233"/>
      <c r="MXL392" s="233"/>
      <c r="MXM392" s="233"/>
      <c r="MXN392" s="233"/>
      <c r="MXO392" s="233"/>
      <c r="MXP392" s="233"/>
      <c r="MXQ392" s="233"/>
      <c r="MXR392" s="233"/>
      <c r="MXS392" s="233"/>
      <c r="MXT392" s="233"/>
      <c r="MXU392" s="233"/>
      <c r="MXV392" s="233"/>
      <c r="MXW392" s="233"/>
      <c r="MXX392" s="233"/>
      <c r="MXY392" s="233"/>
      <c r="MXZ392" s="233"/>
      <c r="MYA392" s="233"/>
      <c r="MYB392" s="233"/>
      <c r="MYC392" s="233"/>
      <c r="MYD392" s="233"/>
      <c r="MYE392" s="233"/>
      <c r="MYF392" s="233"/>
      <c r="MYG392" s="233"/>
      <c r="MYH392" s="233"/>
      <c r="MYI392" s="233"/>
      <c r="MYJ392" s="233"/>
      <c r="MYK392" s="233"/>
      <c r="MYL392" s="233"/>
      <c r="MYM392" s="233"/>
      <c r="MYN392" s="233"/>
      <c r="MYO392" s="233"/>
      <c r="MYP392" s="233"/>
      <c r="MYQ392" s="233"/>
      <c r="MYR392" s="233"/>
      <c r="MYS392" s="233"/>
      <c r="MYT392" s="233"/>
      <c r="MYU392" s="233"/>
      <c r="MYV392" s="233"/>
      <c r="MYW392" s="233"/>
      <c r="MYX392" s="233"/>
      <c r="MYY392" s="233"/>
      <c r="MYZ392" s="233"/>
      <c r="MZA392" s="233"/>
      <c r="MZB392" s="233"/>
      <c r="MZC392" s="233"/>
      <c r="MZD392" s="233"/>
      <c r="MZE392" s="233"/>
      <c r="MZF392" s="233"/>
      <c r="MZG392" s="233"/>
      <c r="MZH392" s="233"/>
      <c r="MZI392" s="233"/>
      <c r="MZJ392" s="233"/>
      <c r="MZK392" s="233"/>
      <c r="MZL392" s="233"/>
      <c r="MZM392" s="233"/>
      <c r="MZN392" s="233"/>
      <c r="MZO392" s="233"/>
      <c r="MZP392" s="233"/>
      <c r="MZQ392" s="233"/>
      <c r="MZR392" s="233"/>
      <c r="MZS392" s="233"/>
      <c r="MZT392" s="233"/>
      <c r="MZU392" s="233"/>
      <c r="MZV392" s="233"/>
      <c r="MZW392" s="233"/>
      <c r="MZX392" s="233"/>
      <c r="MZY392" s="233"/>
      <c r="MZZ392" s="233"/>
      <c r="NAA392" s="233"/>
      <c r="NAB392" s="233"/>
      <c r="NAC392" s="233"/>
      <c r="NAD392" s="233"/>
      <c r="NAE392" s="233"/>
      <c r="NAF392" s="233"/>
      <c r="NAG392" s="233"/>
      <c r="NAH392" s="233"/>
      <c r="NAI392" s="233"/>
      <c r="NAJ392" s="233"/>
      <c r="NAK392" s="233"/>
      <c r="NAL392" s="233"/>
      <c r="NAM392" s="233"/>
      <c r="NAN392" s="233"/>
      <c r="NAO392" s="233"/>
      <c r="NAP392" s="233"/>
      <c r="NAQ392" s="233"/>
      <c r="NAR392" s="233"/>
      <c r="NAS392" s="233"/>
      <c r="NAT392" s="233"/>
      <c r="NAU392" s="233"/>
      <c r="NAV392" s="233"/>
      <c r="NAW392" s="233"/>
      <c r="NAX392" s="233"/>
      <c r="NAY392" s="233"/>
      <c r="NAZ392" s="233"/>
      <c r="NBA392" s="233"/>
      <c r="NBB392" s="233"/>
      <c r="NBC392" s="233"/>
      <c r="NBD392" s="233"/>
      <c r="NBE392" s="233"/>
      <c r="NBF392" s="233"/>
      <c r="NBG392" s="233"/>
      <c r="NBH392" s="233"/>
      <c r="NBI392" s="233"/>
      <c r="NBJ392" s="233"/>
      <c r="NBK392" s="233"/>
      <c r="NBL392" s="233"/>
      <c r="NBM392" s="233"/>
      <c r="NBN392" s="233"/>
      <c r="NBO392" s="233"/>
      <c r="NBP392" s="233"/>
      <c r="NBQ392" s="233"/>
      <c r="NBR392" s="233"/>
      <c r="NBS392" s="233"/>
      <c r="NBT392" s="233"/>
      <c r="NBU392" s="233"/>
      <c r="NBV392" s="233"/>
      <c r="NBW392" s="233"/>
      <c r="NBX392" s="233"/>
      <c r="NBY392" s="233"/>
      <c r="NBZ392" s="233"/>
      <c r="NCA392" s="233"/>
      <c r="NCB392" s="233"/>
      <c r="NCC392" s="233"/>
      <c r="NCD392" s="233"/>
      <c r="NCE392" s="233"/>
      <c r="NCF392" s="233"/>
      <c r="NCG392" s="233"/>
      <c r="NCH392" s="233"/>
      <c r="NCI392" s="233"/>
      <c r="NCJ392" s="233"/>
      <c r="NCK392" s="233"/>
      <c r="NCL392" s="233"/>
      <c r="NCM392" s="233"/>
      <c r="NCN392" s="233"/>
      <c r="NCO392" s="233"/>
      <c r="NCP392" s="233"/>
      <c r="NCQ392" s="233"/>
      <c r="NCR392" s="233"/>
      <c r="NCS392" s="233"/>
      <c r="NCT392" s="233"/>
      <c r="NCU392" s="233"/>
      <c r="NCV392" s="233"/>
      <c r="NCW392" s="233"/>
      <c r="NCX392" s="233"/>
      <c r="NCY392" s="233"/>
      <c r="NCZ392" s="233"/>
      <c r="NDA392" s="233"/>
      <c r="NDB392" s="233"/>
      <c r="NDC392" s="233"/>
      <c r="NDD392" s="233"/>
      <c r="NDE392" s="233"/>
      <c r="NDF392" s="233"/>
      <c r="NDG392" s="233"/>
      <c r="NDH392" s="233"/>
      <c r="NDI392" s="233"/>
      <c r="NDJ392" s="233"/>
      <c r="NDK392" s="233"/>
      <c r="NDL392" s="233"/>
      <c r="NDM392" s="233"/>
      <c r="NDN392" s="233"/>
      <c r="NDO392" s="233"/>
      <c r="NDP392" s="233"/>
      <c r="NDQ392" s="233"/>
      <c r="NDR392" s="233"/>
      <c r="NDS392" s="233"/>
      <c r="NDT392" s="233"/>
      <c r="NDU392" s="233"/>
      <c r="NDV392" s="233"/>
      <c r="NDW392" s="233"/>
      <c r="NDX392" s="233"/>
      <c r="NDY392" s="233"/>
      <c r="NDZ392" s="233"/>
      <c r="NEA392" s="233"/>
      <c r="NEB392" s="233"/>
      <c r="NEC392" s="233"/>
      <c r="NED392" s="233"/>
      <c r="NEE392" s="233"/>
      <c r="NEF392" s="233"/>
      <c r="NEG392" s="233"/>
      <c r="NEH392" s="233"/>
      <c r="NEI392" s="233"/>
      <c r="NEJ392" s="233"/>
      <c r="NEK392" s="233"/>
      <c r="NEL392" s="233"/>
      <c r="NEM392" s="233"/>
      <c r="NEN392" s="233"/>
      <c r="NEO392" s="233"/>
      <c r="NEP392" s="233"/>
      <c r="NEQ392" s="233"/>
      <c r="NER392" s="233"/>
      <c r="NES392" s="233"/>
      <c r="NET392" s="233"/>
      <c r="NEU392" s="233"/>
      <c r="NEV392" s="233"/>
      <c r="NEW392" s="233"/>
      <c r="NEX392" s="233"/>
      <c r="NEY392" s="233"/>
      <c r="NEZ392" s="233"/>
      <c r="NFA392" s="233"/>
      <c r="NFB392" s="233"/>
      <c r="NFC392" s="233"/>
      <c r="NFD392" s="233"/>
      <c r="NFE392" s="233"/>
      <c r="NFF392" s="233"/>
      <c r="NFG392" s="233"/>
      <c r="NFH392" s="233"/>
      <c r="NFI392" s="233"/>
      <c r="NFJ392" s="233"/>
      <c r="NFK392" s="233"/>
      <c r="NFL392" s="233"/>
      <c r="NFM392" s="233"/>
      <c r="NFN392" s="233"/>
      <c r="NFO392" s="233"/>
      <c r="NFP392" s="233"/>
      <c r="NFQ392" s="233"/>
      <c r="NFR392" s="233"/>
      <c r="NFS392" s="233"/>
      <c r="NFT392" s="233"/>
      <c r="NFU392" s="233"/>
      <c r="NFV392" s="233"/>
      <c r="NFW392" s="233"/>
      <c r="NFX392" s="233"/>
      <c r="NFY392" s="233"/>
      <c r="NFZ392" s="233"/>
      <c r="NGA392" s="233"/>
      <c r="NGB392" s="233"/>
      <c r="NGC392" s="233"/>
      <c r="NGD392" s="233"/>
      <c r="NGE392" s="233"/>
      <c r="NGF392" s="233"/>
      <c r="NGG392" s="233"/>
      <c r="NGH392" s="233"/>
      <c r="NGI392" s="233"/>
      <c r="NGJ392" s="233"/>
      <c r="NGK392" s="233"/>
      <c r="NGL392" s="233"/>
      <c r="NGM392" s="233"/>
      <c r="NGN392" s="233"/>
      <c r="NGO392" s="233"/>
      <c r="NGP392" s="233"/>
      <c r="NGQ392" s="233"/>
      <c r="NGR392" s="233"/>
      <c r="NGS392" s="233"/>
      <c r="NGT392" s="233"/>
      <c r="NGU392" s="233"/>
      <c r="NGV392" s="233"/>
      <c r="NGW392" s="233"/>
      <c r="NGX392" s="233"/>
      <c r="NGY392" s="233"/>
      <c r="NGZ392" s="233"/>
      <c r="NHA392" s="233"/>
      <c r="NHB392" s="233"/>
      <c r="NHC392" s="233"/>
      <c r="NHD392" s="233"/>
      <c r="NHE392" s="233"/>
      <c r="NHF392" s="233"/>
      <c r="NHG392" s="233"/>
      <c r="NHH392" s="233"/>
      <c r="NHI392" s="233"/>
      <c r="NHJ392" s="233"/>
      <c r="NHK392" s="233"/>
      <c r="NHL392" s="233"/>
      <c r="NHM392" s="233"/>
      <c r="NHN392" s="233"/>
      <c r="NHO392" s="233"/>
      <c r="NHP392" s="233"/>
      <c r="NHQ392" s="233"/>
      <c r="NHR392" s="233"/>
      <c r="NHS392" s="233"/>
      <c r="NHT392" s="233"/>
      <c r="NHU392" s="233"/>
      <c r="NHV392" s="233"/>
      <c r="NHW392" s="233"/>
      <c r="NHX392" s="233"/>
      <c r="NHY392" s="233"/>
      <c r="NHZ392" s="233"/>
      <c r="NIA392" s="233"/>
      <c r="NIB392" s="233"/>
      <c r="NIC392" s="233"/>
      <c r="NID392" s="233"/>
      <c r="NIE392" s="233"/>
      <c r="NIF392" s="233"/>
      <c r="NIG392" s="233"/>
      <c r="NIH392" s="233"/>
      <c r="NII392" s="233"/>
      <c r="NIJ392" s="233"/>
      <c r="NIK392" s="233"/>
      <c r="NIL392" s="233"/>
      <c r="NIM392" s="233"/>
      <c r="NIN392" s="233"/>
      <c r="NIO392" s="233"/>
      <c r="NIP392" s="233"/>
      <c r="NIQ392" s="233"/>
      <c r="NIR392" s="233"/>
      <c r="NIS392" s="233"/>
      <c r="NIT392" s="233"/>
      <c r="NIU392" s="233"/>
      <c r="NIV392" s="233"/>
      <c r="NIW392" s="233"/>
      <c r="NIX392" s="233"/>
      <c r="NIY392" s="233"/>
      <c r="NIZ392" s="233"/>
      <c r="NJA392" s="233"/>
      <c r="NJB392" s="233"/>
      <c r="NJC392" s="233"/>
      <c r="NJD392" s="233"/>
      <c r="NJE392" s="233"/>
      <c r="NJF392" s="233"/>
      <c r="NJG392" s="233"/>
      <c r="NJH392" s="233"/>
      <c r="NJI392" s="233"/>
      <c r="NJJ392" s="233"/>
      <c r="NJK392" s="233"/>
      <c r="NJL392" s="233"/>
      <c r="NJM392" s="233"/>
      <c r="NJN392" s="233"/>
      <c r="NJO392" s="233"/>
      <c r="NJP392" s="233"/>
      <c r="NJQ392" s="233"/>
      <c r="NJR392" s="233"/>
      <c r="NJS392" s="233"/>
      <c r="NJT392" s="233"/>
      <c r="NJU392" s="233"/>
      <c r="NJV392" s="233"/>
      <c r="NJW392" s="233"/>
      <c r="NJX392" s="233"/>
      <c r="NJY392" s="233"/>
      <c r="NJZ392" s="233"/>
      <c r="NKA392" s="233"/>
      <c r="NKB392" s="233"/>
      <c r="NKC392" s="233"/>
      <c r="NKD392" s="233"/>
      <c r="NKE392" s="233"/>
      <c r="NKF392" s="233"/>
      <c r="NKG392" s="233"/>
      <c r="NKH392" s="233"/>
      <c r="NKI392" s="233"/>
      <c r="NKJ392" s="233"/>
      <c r="NKK392" s="233"/>
      <c r="NKL392" s="233"/>
      <c r="NKM392" s="233"/>
      <c r="NKN392" s="233"/>
      <c r="NKO392" s="233"/>
      <c r="NKP392" s="233"/>
      <c r="NKQ392" s="233"/>
      <c r="NKR392" s="233"/>
      <c r="NKS392" s="233"/>
      <c r="NKT392" s="233"/>
      <c r="NKU392" s="233"/>
      <c r="NKV392" s="233"/>
      <c r="NKW392" s="233"/>
      <c r="NKX392" s="233"/>
      <c r="NKY392" s="233"/>
      <c r="NKZ392" s="233"/>
      <c r="NLA392" s="233"/>
      <c r="NLB392" s="233"/>
      <c r="NLC392" s="233"/>
      <c r="NLD392" s="233"/>
      <c r="NLE392" s="233"/>
      <c r="NLF392" s="233"/>
      <c r="NLG392" s="233"/>
      <c r="NLH392" s="233"/>
      <c r="NLI392" s="233"/>
      <c r="NLJ392" s="233"/>
      <c r="NLK392" s="233"/>
      <c r="NLL392" s="233"/>
      <c r="NLM392" s="233"/>
      <c r="NLN392" s="233"/>
      <c r="NLO392" s="233"/>
      <c r="NLP392" s="233"/>
      <c r="NLQ392" s="233"/>
      <c r="NLR392" s="233"/>
      <c r="NLS392" s="233"/>
      <c r="NLT392" s="233"/>
      <c r="NLU392" s="233"/>
      <c r="NLV392" s="233"/>
      <c r="NLW392" s="233"/>
      <c r="NLX392" s="233"/>
      <c r="NLY392" s="233"/>
      <c r="NLZ392" s="233"/>
      <c r="NMA392" s="233"/>
      <c r="NMB392" s="233"/>
      <c r="NMC392" s="233"/>
      <c r="NMD392" s="233"/>
      <c r="NME392" s="233"/>
      <c r="NMF392" s="233"/>
      <c r="NMG392" s="233"/>
      <c r="NMH392" s="233"/>
      <c r="NMI392" s="233"/>
      <c r="NMJ392" s="233"/>
      <c r="NMK392" s="233"/>
      <c r="NML392" s="233"/>
      <c r="NMM392" s="233"/>
      <c r="NMN392" s="233"/>
      <c r="NMO392" s="233"/>
      <c r="NMP392" s="233"/>
      <c r="NMQ392" s="233"/>
      <c r="NMR392" s="233"/>
      <c r="NMS392" s="233"/>
      <c r="NMT392" s="233"/>
      <c r="NMU392" s="233"/>
      <c r="NMV392" s="233"/>
      <c r="NMW392" s="233"/>
      <c r="NMX392" s="233"/>
      <c r="NMY392" s="233"/>
      <c r="NMZ392" s="233"/>
      <c r="NNA392" s="233"/>
      <c r="NNB392" s="233"/>
      <c r="NNC392" s="233"/>
      <c r="NND392" s="233"/>
      <c r="NNE392" s="233"/>
      <c r="NNF392" s="233"/>
      <c r="NNG392" s="233"/>
      <c r="NNH392" s="233"/>
      <c r="NNI392" s="233"/>
      <c r="NNJ392" s="233"/>
      <c r="NNK392" s="233"/>
      <c r="NNL392" s="233"/>
      <c r="NNM392" s="233"/>
      <c r="NNN392" s="233"/>
      <c r="NNO392" s="233"/>
      <c r="NNP392" s="233"/>
      <c r="NNQ392" s="233"/>
      <c r="NNR392" s="233"/>
      <c r="NNS392" s="233"/>
      <c r="NNT392" s="233"/>
      <c r="NNU392" s="233"/>
      <c r="NNV392" s="233"/>
      <c r="NNW392" s="233"/>
      <c r="NNX392" s="233"/>
      <c r="NNY392" s="233"/>
      <c r="NNZ392" s="233"/>
      <c r="NOA392" s="233"/>
      <c r="NOB392" s="233"/>
      <c r="NOC392" s="233"/>
      <c r="NOD392" s="233"/>
      <c r="NOE392" s="233"/>
      <c r="NOF392" s="233"/>
      <c r="NOG392" s="233"/>
      <c r="NOH392" s="233"/>
      <c r="NOI392" s="233"/>
      <c r="NOJ392" s="233"/>
      <c r="NOK392" s="233"/>
      <c r="NOL392" s="233"/>
      <c r="NOM392" s="233"/>
      <c r="NON392" s="233"/>
      <c r="NOO392" s="233"/>
      <c r="NOP392" s="233"/>
      <c r="NOQ392" s="233"/>
      <c r="NOR392" s="233"/>
      <c r="NOS392" s="233"/>
      <c r="NOT392" s="233"/>
      <c r="NOU392" s="233"/>
      <c r="NOV392" s="233"/>
      <c r="NOW392" s="233"/>
      <c r="NOX392" s="233"/>
      <c r="NOY392" s="233"/>
      <c r="NOZ392" s="233"/>
      <c r="NPA392" s="233"/>
      <c r="NPB392" s="233"/>
      <c r="NPC392" s="233"/>
      <c r="NPD392" s="233"/>
      <c r="NPE392" s="233"/>
      <c r="NPF392" s="233"/>
      <c r="NPG392" s="233"/>
      <c r="NPH392" s="233"/>
      <c r="NPI392" s="233"/>
      <c r="NPJ392" s="233"/>
      <c r="NPK392" s="233"/>
      <c r="NPL392" s="233"/>
      <c r="NPM392" s="233"/>
      <c r="NPN392" s="233"/>
      <c r="NPO392" s="233"/>
      <c r="NPP392" s="233"/>
      <c r="NPQ392" s="233"/>
      <c r="NPR392" s="233"/>
      <c r="NPS392" s="233"/>
      <c r="NPT392" s="233"/>
      <c r="NPU392" s="233"/>
      <c r="NPV392" s="233"/>
      <c r="NPW392" s="233"/>
      <c r="NPX392" s="233"/>
      <c r="NPY392" s="233"/>
      <c r="NPZ392" s="233"/>
      <c r="NQA392" s="233"/>
      <c r="NQB392" s="233"/>
      <c r="NQC392" s="233"/>
      <c r="NQD392" s="233"/>
      <c r="NQE392" s="233"/>
      <c r="NQF392" s="233"/>
      <c r="NQG392" s="233"/>
      <c r="NQH392" s="233"/>
      <c r="NQI392" s="233"/>
      <c r="NQJ392" s="233"/>
      <c r="NQK392" s="233"/>
      <c r="NQL392" s="233"/>
      <c r="NQM392" s="233"/>
      <c r="NQN392" s="233"/>
      <c r="NQO392" s="233"/>
      <c r="NQP392" s="233"/>
      <c r="NQQ392" s="233"/>
      <c r="NQR392" s="233"/>
      <c r="NQS392" s="233"/>
      <c r="NQT392" s="233"/>
      <c r="NQU392" s="233"/>
      <c r="NQV392" s="233"/>
      <c r="NQW392" s="233"/>
      <c r="NQX392" s="233"/>
      <c r="NQY392" s="233"/>
      <c r="NQZ392" s="233"/>
      <c r="NRA392" s="233"/>
      <c r="NRB392" s="233"/>
      <c r="NRC392" s="233"/>
      <c r="NRD392" s="233"/>
      <c r="NRE392" s="233"/>
      <c r="NRF392" s="233"/>
      <c r="NRG392" s="233"/>
      <c r="NRH392" s="233"/>
      <c r="NRI392" s="233"/>
      <c r="NRJ392" s="233"/>
      <c r="NRK392" s="233"/>
      <c r="NRL392" s="233"/>
      <c r="NRM392" s="233"/>
      <c r="NRN392" s="233"/>
      <c r="NRO392" s="233"/>
      <c r="NRP392" s="233"/>
      <c r="NRQ392" s="233"/>
      <c r="NRR392" s="233"/>
      <c r="NRS392" s="233"/>
      <c r="NRT392" s="233"/>
      <c r="NRU392" s="233"/>
      <c r="NRV392" s="233"/>
      <c r="NRW392" s="233"/>
      <c r="NRX392" s="233"/>
      <c r="NRY392" s="233"/>
      <c r="NRZ392" s="233"/>
      <c r="NSA392" s="233"/>
      <c r="NSB392" s="233"/>
      <c r="NSC392" s="233"/>
      <c r="NSD392" s="233"/>
      <c r="NSE392" s="233"/>
      <c r="NSF392" s="233"/>
      <c r="NSG392" s="233"/>
      <c r="NSH392" s="233"/>
      <c r="NSI392" s="233"/>
      <c r="NSJ392" s="233"/>
      <c r="NSK392" s="233"/>
      <c r="NSL392" s="233"/>
      <c r="NSM392" s="233"/>
      <c r="NSN392" s="233"/>
      <c r="NSO392" s="233"/>
      <c r="NSP392" s="233"/>
      <c r="NSQ392" s="233"/>
      <c r="NSR392" s="233"/>
      <c r="NSS392" s="233"/>
      <c r="NST392" s="233"/>
      <c r="NSU392" s="233"/>
      <c r="NSV392" s="233"/>
      <c r="NSW392" s="233"/>
      <c r="NSX392" s="233"/>
      <c r="NSY392" s="233"/>
      <c r="NSZ392" s="233"/>
      <c r="NTA392" s="233"/>
      <c r="NTB392" s="233"/>
      <c r="NTC392" s="233"/>
      <c r="NTD392" s="233"/>
      <c r="NTE392" s="233"/>
      <c r="NTF392" s="233"/>
      <c r="NTG392" s="233"/>
      <c r="NTH392" s="233"/>
      <c r="NTI392" s="233"/>
      <c r="NTJ392" s="233"/>
      <c r="NTK392" s="233"/>
      <c r="NTL392" s="233"/>
      <c r="NTM392" s="233"/>
      <c r="NTN392" s="233"/>
      <c r="NTO392" s="233"/>
      <c r="NTP392" s="233"/>
      <c r="NTQ392" s="233"/>
      <c r="NTR392" s="233"/>
      <c r="NTS392" s="233"/>
      <c r="NTT392" s="233"/>
      <c r="NTU392" s="233"/>
      <c r="NTV392" s="233"/>
      <c r="NTW392" s="233"/>
      <c r="NTX392" s="233"/>
      <c r="NTY392" s="233"/>
      <c r="NTZ392" s="233"/>
      <c r="NUA392" s="233"/>
      <c r="NUB392" s="233"/>
      <c r="NUC392" s="233"/>
      <c r="NUD392" s="233"/>
      <c r="NUE392" s="233"/>
      <c r="NUF392" s="233"/>
      <c r="NUG392" s="233"/>
      <c r="NUH392" s="233"/>
      <c r="NUI392" s="233"/>
      <c r="NUJ392" s="233"/>
      <c r="NUK392" s="233"/>
      <c r="NUL392" s="233"/>
      <c r="NUM392" s="233"/>
      <c r="NUN392" s="233"/>
      <c r="NUO392" s="233"/>
      <c r="NUP392" s="233"/>
      <c r="NUQ392" s="233"/>
      <c r="NUR392" s="233"/>
      <c r="NUS392" s="233"/>
      <c r="NUT392" s="233"/>
      <c r="NUU392" s="233"/>
      <c r="NUV392" s="233"/>
      <c r="NUW392" s="233"/>
      <c r="NUX392" s="233"/>
      <c r="NUY392" s="233"/>
      <c r="NUZ392" s="233"/>
      <c r="NVA392" s="233"/>
      <c r="NVB392" s="233"/>
      <c r="NVC392" s="233"/>
      <c r="NVD392" s="233"/>
      <c r="NVE392" s="233"/>
      <c r="NVF392" s="233"/>
      <c r="NVG392" s="233"/>
      <c r="NVH392" s="233"/>
      <c r="NVI392" s="233"/>
      <c r="NVJ392" s="233"/>
      <c r="NVK392" s="233"/>
      <c r="NVL392" s="233"/>
      <c r="NVM392" s="233"/>
      <c r="NVN392" s="233"/>
      <c r="NVO392" s="233"/>
      <c r="NVP392" s="233"/>
      <c r="NVQ392" s="233"/>
      <c r="NVR392" s="233"/>
      <c r="NVS392" s="233"/>
      <c r="NVT392" s="233"/>
      <c r="NVU392" s="233"/>
      <c r="NVV392" s="233"/>
      <c r="NVW392" s="233"/>
      <c r="NVX392" s="233"/>
      <c r="NVY392" s="233"/>
      <c r="NVZ392" s="233"/>
      <c r="NWA392" s="233"/>
      <c r="NWB392" s="233"/>
      <c r="NWC392" s="233"/>
      <c r="NWD392" s="233"/>
      <c r="NWE392" s="233"/>
      <c r="NWF392" s="233"/>
      <c r="NWG392" s="233"/>
      <c r="NWH392" s="233"/>
      <c r="NWI392" s="233"/>
      <c r="NWJ392" s="233"/>
      <c r="NWK392" s="233"/>
      <c r="NWL392" s="233"/>
      <c r="NWM392" s="233"/>
      <c r="NWN392" s="233"/>
      <c r="NWO392" s="233"/>
      <c r="NWP392" s="233"/>
      <c r="NWQ392" s="233"/>
      <c r="NWR392" s="233"/>
      <c r="NWS392" s="233"/>
      <c r="NWT392" s="233"/>
      <c r="NWU392" s="233"/>
      <c r="NWV392" s="233"/>
      <c r="NWW392" s="233"/>
      <c r="NWX392" s="233"/>
      <c r="NWY392" s="233"/>
      <c r="NWZ392" s="233"/>
      <c r="NXA392" s="233"/>
      <c r="NXB392" s="233"/>
      <c r="NXC392" s="233"/>
      <c r="NXD392" s="233"/>
      <c r="NXE392" s="233"/>
      <c r="NXF392" s="233"/>
      <c r="NXG392" s="233"/>
      <c r="NXH392" s="233"/>
      <c r="NXI392" s="233"/>
      <c r="NXJ392" s="233"/>
      <c r="NXK392" s="233"/>
      <c r="NXL392" s="233"/>
      <c r="NXM392" s="233"/>
      <c r="NXN392" s="233"/>
      <c r="NXO392" s="233"/>
      <c r="NXP392" s="233"/>
      <c r="NXQ392" s="233"/>
      <c r="NXR392" s="233"/>
      <c r="NXS392" s="233"/>
      <c r="NXT392" s="233"/>
      <c r="NXU392" s="233"/>
      <c r="NXV392" s="233"/>
      <c r="NXW392" s="233"/>
      <c r="NXX392" s="233"/>
      <c r="NXY392" s="233"/>
      <c r="NXZ392" s="233"/>
      <c r="NYA392" s="233"/>
      <c r="NYB392" s="233"/>
      <c r="NYC392" s="233"/>
      <c r="NYD392" s="233"/>
      <c r="NYE392" s="233"/>
      <c r="NYF392" s="233"/>
      <c r="NYG392" s="233"/>
      <c r="NYH392" s="233"/>
      <c r="NYI392" s="233"/>
      <c r="NYJ392" s="233"/>
      <c r="NYK392" s="233"/>
      <c r="NYL392" s="233"/>
      <c r="NYM392" s="233"/>
      <c r="NYN392" s="233"/>
      <c r="NYO392" s="233"/>
      <c r="NYP392" s="233"/>
      <c r="NYQ392" s="233"/>
      <c r="NYR392" s="233"/>
      <c r="NYS392" s="233"/>
      <c r="NYT392" s="233"/>
      <c r="NYU392" s="233"/>
      <c r="NYV392" s="233"/>
      <c r="NYW392" s="233"/>
      <c r="NYX392" s="233"/>
      <c r="NYY392" s="233"/>
      <c r="NYZ392" s="233"/>
      <c r="NZA392" s="233"/>
      <c r="NZB392" s="233"/>
      <c r="NZC392" s="233"/>
      <c r="NZD392" s="233"/>
      <c r="NZE392" s="233"/>
      <c r="NZF392" s="233"/>
      <c r="NZG392" s="233"/>
      <c r="NZH392" s="233"/>
      <c r="NZI392" s="233"/>
      <c r="NZJ392" s="233"/>
      <c r="NZK392" s="233"/>
      <c r="NZL392" s="233"/>
      <c r="NZM392" s="233"/>
      <c r="NZN392" s="233"/>
      <c r="NZO392" s="233"/>
      <c r="NZP392" s="233"/>
      <c r="NZQ392" s="233"/>
      <c r="NZR392" s="233"/>
      <c r="NZS392" s="233"/>
      <c r="NZT392" s="233"/>
      <c r="NZU392" s="233"/>
      <c r="NZV392" s="233"/>
      <c r="NZW392" s="233"/>
      <c r="NZX392" s="233"/>
      <c r="NZY392" s="233"/>
      <c r="NZZ392" s="233"/>
      <c r="OAA392" s="233"/>
      <c r="OAB392" s="233"/>
      <c r="OAC392" s="233"/>
      <c r="OAD392" s="233"/>
      <c r="OAE392" s="233"/>
      <c r="OAF392" s="233"/>
      <c r="OAG392" s="233"/>
      <c r="OAH392" s="233"/>
      <c r="OAI392" s="233"/>
      <c r="OAJ392" s="233"/>
      <c r="OAK392" s="233"/>
      <c r="OAL392" s="233"/>
      <c r="OAM392" s="233"/>
      <c r="OAN392" s="233"/>
      <c r="OAO392" s="233"/>
      <c r="OAP392" s="233"/>
      <c r="OAQ392" s="233"/>
      <c r="OAR392" s="233"/>
      <c r="OAS392" s="233"/>
      <c r="OAT392" s="233"/>
      <c r="OAU392" s="233"/>
      <c r="OAV392" s="233"/>
      <c r="OAW392" s="233"/>
      <c r="OAX392" s="233"/>
      <c r="OAY392" s="233"/>
      <c r="OAZ392" s="233"/>
      <c r="OBA392" s="233"/>
      <c r="OBB392" s="233"/>
      <c r="OBC392" s="233"/>
      <c r="OBD392" s="233"/>
      <c r="OBE392" s="233"/>
      <c r="OBF392" s="233"/>
      <c r="OBG392" s="233"/>
      <c r="OBH392" s="233"/>
      <c r="OBI392" s="233"/>
      <c r="OBJ392" s="233"/>
      <c r="OBK392" s="233"/>
      <c r="OBL392" s="233"/>
      <c r="OBM392" s="233"/>
      <c r="OBN392" s="233"/>
      <c r="OBO392" s="233"/>
      <c r="OBP392" s="233"/>
      <c r="OBQ392" s="233"/>
      <c r="OBR392" s="233"/>
      <c r="OBS392" s="233"/>
      <c r="OBT392" s="233"/>
      <c r="OBU392" s="233"/>
      <c r="OBV392" s="233"/>
      <c r="OBW392" s="233"/>
      <c r="OBX392" s="233"/>
      <c r="OBY392" s="233"/>
      <c r="OBZ392" s="233"/>
      <c r="OCA392" s="233"/>
      <c r="OCB392" s="233"/>
      <c r="OCC392" s="233"/>
      <c r="OCD392" s="233"/>
      <c r="OCE392" s="233"/>
      <c r="OCF392" s="233"/>
      <c r="OCG392" s="233"/>
      <c r="OCH392" s="233"/>
      <c r="OCI392" s="233"/>
      <c r="OCJ392" s="233"/>
      <c r="OCK392" s="233"/>
      <c r="OCL392" s="233"/>
      <c r="OCM392" s="233"/>
      <c r="OCN392" s="233"/>
      <c r="OCO392" s="233"/>
      <c r="OCP392" s="233"/>
      <c r="OCQ392" s="233"/>
      <c r="OCR392" s="233"/>
      <c r="OCS392" s="233"/>
      <c r="OCT392" s="233"/>
      <c r="OCU392" s="233"/>
      <c r="OCV392" s="233"/>
      <c r="OCW392" s="233"/>
      <c r="OCX392" s="233"/>
      <c r="OCY392" s="233"/>
      <c r="OCZ392" s="233"/>
      <c r="ODA392" s="233"/>
      <c r="ODB392" s="233"/>
      <c r="ODC392" s="233"/>
      <c r="ODD392" s="233"/>
      <c r="ODE392" s="233"/>
      <c r="ODF392" s="233"/>
      <c r="ODG392" s="233"/>
      <c r="ODH392" s="233"/>
      <c r="ODI392" s="233"/>
      <c r="ODJ392" s="233"/>
      <c r="ODK392" s="233"/>
      <c r="ODL392" s="233"/>
      <c r="ODM392" s="233"/>
      <c r="ODN392" s="233"/>
      <c r="ODO392" s="233"/>
      <c r="ODP392" s="233"/>
      <c r="ODQ392" s="233"/>
      <c r="ODR392" s="233"/>
      <c r="ODS392" s="233"/>
      <c r="ODT392" s="233"/>
      <c r="ODU392" s="233"/>
      <c r="ODV392" s="233"/>
      <c r="ODW392" s="233"/>
      <c r="ODX392" s="233"/>
      <c r="ODY392" s="233"/>
      <c r="ODZ392" s="233"/>
      <c r="OEA392" s="233"/>
      <c r="OEB392" s="233"/>
      <c r="OEC392" s="233"/>
      <c r="OED392" s="233"/>
      <c r="OEE392" s="233"/>
      <c r="OEF392" s="233"/>
      <c r="OEG392" s="233"/>
      <c r="OEH392" s="233"/>
      <c r="OEI392" s="233"/>
      <c r="OEJ392" s="233"/>
      <c r="OEK392" s="233"/>
      <c r="OEL392" s="233"/>
      <c r="OEM392" s="233"/>
      <c r="OEN392" s="233"/>
      <c r="OEO392" s="233"/>
      <c r="OEP392" s="233"/>
      <c r="OEQ392" s="233"/>
      <c r="OER392" s="233"/>
      <c r="OES392" s="233"/>
      <c r="OET392" s="233"/>
      <c r="OEU392" s="233"/>
      <c r="OEV392" s="233"/>
      <c r="OEW392" s="233"/>
      <c r="OEX392" s="233"/>
      <c r="OEY392" s="233"/>
      <c r="OEZ392" s="233"/>
      <c r="OFA392" s="233"/>
      <c r="OFB392" s="233"/>
      <c r="OFC392" s="233"/>
      <c r="OFD392" s="233"/>
      <c r="OFE392" s="233"/>
      <c r="OFF392" s="233"/>
      <c r="OFG392" s="233"/>
      <c r="OFH392" s="233"/>
      <c r="OFI392" s="233"/>
      <c r="OFJ392" s="233"/>
      <c r="OFK392" s="233"/>
      <c r="OFL392" s="233"/>
      <c r="OFM392" s="233"/>
      <c r="OFN392" s="233"/>
      <c r="OFO392" s="233"/>
      <c r="OFP392" s="233"/>
      <c r="OFQ392" s="233"/>
      <c r="OFR392" s="233"/>
      <c r="OFS392" s="233"/>
      <c r="OFT392" s="233"/>
      <c r="OFU392" s="233"/>
      <c r="OFV392" s="233"/>
      <c r="OFW392" s="233"/>
      <c r="OFX392" s="233"/>
      <c r="OFY392" s="233"/>
      <c r="OFZ392" s="233"/>
      <c r="OGA392" s="233"/>
      <c r="OGB392" s="233"/>
      <c r="OGC392" s="233"/>
      <c r="OGD392" s="233"/>
      <c r="OGE392" s="233"/>
      <c r="OGF392" s="233"/>
      <c r="OGG392" s="233"/>
      <c r="OGH392" s="233"/>
      <c r="OGI392" s="233"/>
      <c r="OGJ392" s="233"/>
      <c r="OGK392" s="233"/>
      <c r="OGL392" s="233"/>
      <c r="OGM392" s="233"/>
      <c r="OGN392" s="233"/>
      <c r="OGO392" s="233"/>
      <c r="OGP392" s="233"/>
      <c r="OGQ392" s="233"/>
      <c r="OGR392" s="233"/>
      <c r="OGS392" s="233"/>
      <c r="OGT392" s="233"/>
      <c r="OGU392" s="233"/>
      <c r="OGV392" s="233"/>
      <c r="OGW392" s="233"/>
      <c r="OGX392" s="233"/>
      <c r="OGY392" s="233"/>
      <c r="OGZ392" s="233"/>
      <c r="OHA392" s="233"/>
      <c r="OHB392" s="233"/>
      <c r="OHC392" s="233"/>
      <c r="OHD392" s="233"/>
      <c r="OHE392" s="233"/>
      <c r="OHF392" s="233"/>
      <c r="OHG392" s="233"/>
      <c r="OHH392" s="233"/>
      <c r="OHI392" s="233"/>
      <c r="OHJ392" s="233"/>
      <c r="OHK392" s="233"/>
      <c r="OHL392" s="233"/>
      <c r="OHM392" s="233"/>
      <c r="OHN392" s="233"/>
      <c r="OHO392" s="233"/>
      <c r="OHP392" s="233"/>
      <c r="OHQ392" s="233"/>
      <c r="OHR392" s="233"/>
      <c r="OHS392" s="233"/>
      <c r="OHT392" s="233"/>
      <c r="OHU392" s="233"/>
      <c r="OHV392" s="233"/>
      <c r="OHW392" s="233"/>
      <c r="OHX392" s="233"/>
      <c r="OHY392" s="233"/>
      <c r="OHZ392" s="233"/>
      <c r="OIA392" s="233"/>
      <c r="OIB392" s="233"/>
      <c r="OIC392" s="233"/>
      <c r="OID392" s="233"/>
      <c r="OIE392" s="233"/>
      <c r="OIF392" s="233"/>
      <c r="OIG392" s="233"/>
      <c r="OIH392" s="233"/>
      <c r="OII392" s="233"/>
      <c r="OIJ392" s="233"/>
      <c r="OIK392" s="233"/>
      <c r="OIL392" s="233"/>
      <c r="OIM392" s="233"/>
      <c r="OIN392" s="233"/>
      <c r="OIO392" s="233"/>
      <c r="OIP392" s="233"/>
      <c r="OIQ392" s="233"/>
      <c r="OIR392" s="233"/>
      <c r="OIS392" s="233"/>
      <c r="OIT392" s="233"/>
      <c r="OIU392" s="233"/>
      <c r="OIV392" s="233"/>
      <c r="OIW392" s="233"/>
      <c r="OIX392" s="233"/>
      <c r="OIY392" s="233"/>
      <c r="OIZ392" s="233"/>
      <c r="OJA392" s="233"/>
      <c r="OJB392" s="233"/>
      <c r="OJC392" s="233"/>
      <c r="OJD392" s="233"/>
      <c r="OJE392" s="233"/>
      <c r="OJF392" s="233"/>
      <c r="OJG392" s="233"/>
      <c r="OJH392" s="233"/>
      <c r="OJI392" s="233"/>
      <c r="OJJ392" s="233"/>
      <c r="OJK392" s="233"/>
      <c r="OJL392" s="233"/>
      <c r="OJM392" s="233"/>
      <c r="OJN392" s="233"/>
      <c r="OJO392" s="233"/>
      <c r="OJP392" s="233"/>
      <c r="OJQ392" s="233"/>
      <c r="OJR392" s="233"/>
      <c r="OJS392" s="233"/>
      <c r="OJT392" s="233"/>
      <c r="OJU392" s="233"/>
      <c r="OJV392" s="233"/>
      <c r="OJW392" s="233"/>
      <c r="OJX392" s="233"/>
      <c r="OJY392" s="233"/>
      <c r="OJZ392" s="233"/>
      <c r="OKA392" s="233"/>
      <c r="OKB392" s="233"/>
      <c r="OKC392" s="233"/>
      <c r="OKD392" s="233"/>
      <c r="OKE392" s="233"/>
      <c r="OKF392" s="233"/>
      <c r="OKG392" s="233"/>
      <c r="OKH392" s="233"/>
      <c r="OKI392" s="233"/>
      <c r="OKJ392" s="233"/>
      <c r="OKK392" s="233"/>
      <c r="OKL392" s="233"/>
      <c r="OKM392" s="233"/>
      <c r="OKN392" s="233"/>
      <c r="OKO392" s="233"/>
      <c r="OKP392" s="233"/>
      <c r="OKQ392" s="233"/>
      <c r="OKR392" s="233"/>
      <c r="OKS392" s="233"/>
      <c r="OKT392" s="233"/>
      <c r="OKU392" s="233"/>
      <c r="OKV392" s="233"/>
      <c r="OKW392" s="233"/>
      <c r="OKX392" s="233"/>
      <c r="OKY392" s="233"/>
      <c r="OKZ392" s="233"/>
      <c r="OLA392" s="233"/>
      <c r="OLB392" s="233"/>
      <c r="OLC392" s="233"/>
      <c r="OLD392" s="233"/>
      <c r="OLE392" s="233"/>
      <c r="OLF392" s="233"/>
      <c r="OLG392" s="233"/>
      <c r="OLH392" s="233"/>
      <c r="OLI392" s="233"/>
      <c r="OLJ392" s="233"/>
      <c r="OLK392" s="233"/>
      <c r="OLL392" s="233"/>
      <c r="OLM392" s="233"/>
      <c r="OLN392" s="233"/>
      <c r="OLO392" s="233"/>
      <c r="OLP392" s="233"/>
      <c r="OLQ392" s="233"/>
      <c r="OLR392" s="233"/>
      <c r="OLS392" s="233"/>
      <c r="OLT392" s="233"/>
      <c r="OLU392" s="233"/>
      <c r="OLV392" s="233"/>
      <c r="OLW392" s="233"/>
      <c r="OLX392" s="233"/>
      <c r="OLY392" s="233"/>
      <c r="OLZ392" s="233"/>
      <c r="OMA392" s="233"/>
      <c r="OMB392" s="233"/>
      <c r="OMC392" s="233"/>
      <c r="OMD392" s="233"/>
      <c r="OME392" s="233"/>
      <c r="OMF392" s="233"/>
      <c r="OMG392" s="233"/>
      <c r="OMH392" s="233"/>
      <c r="OMI392" s="233"/>
      <c r="OMJ392" s="233"/>
      <c r="OMK392" s="233"/>
      <c r="OML392" s="233"/>
      <c r="OMM392" s="233"/>
      <c r="OMN392" s="233"/>
      <c r="OMO392" s="233"/>
      <c r="OMP392" s="233"/>
      <c r="OMQ392" s="233"/>
      <c r="OMR392" s="233"/>
      <c r="OMS392" s="233"/>
      <c r="OMT392" s="233"/>
      <c r="OMU392" s="233"/>
      <c r="OMV392" s="233"/>
      <c r="OMW392" s="233"/>
      <c r="OMX392" s="233"/>
      <c r="OMY392" s="233"/>
      <c r="OMZ392" s="233"/>
      <c r="ONA392" s="233"/>
      <c r="ONB392" s="233"/>
      <c r="ONC392" s="233"/>
      <c r="OND392" s="233"/>
      <c r="ONE392" s="233"/>
      <c r="ONF392" s="233"/>
      <c r="ONG392" s="233"/>
      <c r="ONH392" s="233"/>
      <c r="ONI392" s="233"/>
      <c r="ONJ392" s="233"/>
      <c r="ONK392" s="233"/>
      <c r="ONL392" s="233"/>
      <c r="ONM392" s="233"/>
      <c r="ONN392" s="233"/>
      <c r="ONO392" s="233"/>
      <c r="ONP392" s="233"/>
      <c r="ONQ392" s="233"/>
      <c r="ONR392" s="233"/>
      <c r="ONS392" s="233"/>
      <c r="ONT392" s="233"/>
      <c r="ONU392" s="233"/>
      <c r="ONV392" s="233"/>
      <c r="ONW392" s="233"/>
      <c r="ONX392" s="233"/>
      <c r="ONY392" s="233"/>
      <c r="ONZ392" s="233"/>
      <c r="OOA392" s="233"/>
      <c r="OOB392" s="233"/>
      <c r="OOC392" s="233"/>
      <c r="OOD392" s="233"/>
      <c r="OOE392" s="233"/>
      <c r="OOF392" s="233"/>
      <c r="OOG392" s="233"/>
      <c r="OOH392" s="233"/>
      <c r="OOI392" s="233"/>
      <c r="OOJ392" s="233"/>
      <c r="OOK392" s="233"/>
      <c r="OOL392" s="233"/>
      <c r="OOM392" s="233"/>
      <c r="OON392" s="233"/>
      <c r="OOO392" s="233"/>
      <c r="OOP392" s="233"/>
      <c r="OOQ392" s="233"/>
      <c r="OOR392" s="233"/>
      <c r="OOS392" s="233"/>
      <c r="OOT392" s="233"/>
      <c r="OOU392" s="233"/>
      <c r="OOV392" s="233"/>
      <c r="OOW392" s="233"/>
      <c r="OOX392" s="233"/>
      <c r="OOY392" s="233"/>
      <c r="OOZ392" s="233"/>
      <c r="OPA392" s="233"/>
      <c r="OPB392" s="233"/>
      <c r="OPC392" s="233"/>
      <c r="OPD392" s="233"/>
      <c r="OPE392" s="233"/>
      <c r="OPF392" s="233"/>
      <c r="OPG392" s="233"/>
      <c r="OPH392" s="233"/>
      <c r="OPI392" s="233"/>
      <c r="OPJ392" s="233"/>
      <c r="OPK392" s="233"/>
      <c r="OPL392" s="233"/>
      <c r="OPM392" s="233"/>
      <c r="OPN392" s="233"/>
      <c r="OPO392" s="233"/>
      <c r="OPP392" s="233"/>
      <c r="OPQ392" s="233"/>
      <c r="OPR392" s="233"/>
      <c r="OPS392" s="233"/>
      <c r="OPT392" s="233"/>
      <c r="OPU392" s="233"/>
      <c r="OPV392" s="233"/>
      <c r="OPW392" s="233"/>
      <c r="OPX392" s="233"/>
      <c r="OPY392" s="233"/>
      <c r="OPZ392" s="233"/>
      <c r="OQA392" s="233"/>
      <c r="OQB392" s="233"/>
      <c r="OQC392" s="233"/>
      <c r="OQD392" s="233"/>
      <c r="OQE392" s="233"/>
      <c r="OQF392" s="233"/>
      <c r="OQG392" s="233"/>
      <c r="OQH392" s="233"/>
      <c r="OQI392" s="233"/>
      <c r="OQJ392" s="233"/>
      <c r="OQK392" s="233"/>
      <c r="OQL392" s="233"/>
      <c r="OQM392" s="233"/>
      <c r="OQN392" s="233"/>
      <c r="OQO392" s="233"/>
      <c r="OQP392" s="233"/>
      <c r="OQQ392" s="233"/>
      <c r="OQR392" s="233"/>
      <c r="OQS392" s="233"/>
      <c r="OQT392" s="233"/>
      <c r="OQU392" s="233"/>
      <c r="OQV392" s="233"/>
      <c r="OQW392" s="233"/>
      <c r="OQX392" s="233"/>
      <c r="OQY392" s="233"/>
      <c r="OQZ392" s="233"/>
      <c r="ORA392" s="233"/>
      <c r="ORB392" s="233"/>
      <c r="ORC392" s="233"/>
      <c r="ORD392" s="233"/>
      <c r="ORE392" s="233"/>
      <c r="ORF392" s="233"/>
      <c r="ORG392" s="233"/>
      <c r="ORH392" s="233"/>
      <c r="ORI392" s="233"/>
      <c r="ORJ392" s="233"/>
      <c r="ORK392" s="233"/>
      <c r="ORL392" s="233"/>
      <c r="ORM392" s="233"/>
      <c r="ORN392" s="233"/>
      <c r="ORO392" s="233"/>
      <c r="ORP392" s="233"/>
      <c r="ORQ392" s="233"/>
      <c r="ORR392" s="233"/>
      <c r="ORS392" s="233"/>
      <c r="ORT392" s="233"/>
      <c r="ORU392" s="233"/>
      <c r="ORV392" s="233"/>
      <c r="ORW392" s="233"/>
      <c r="ORX392" s="233"/>
      <c r="ORY392" s="233"/>
      <c r="ORZ392" s="233"/>
      <c r="OSA392" s="233"/>
      <c r="OSB392" s="233"/>
      <c r="OSC392" s="233"/>
      <c r="OSD392" s="233"/>
      <c r="OSE392" s="233"/>
      <c r="OSF392" s="233"/>
      <c r="OSG392" s="233"/>
      <c r="OSH392" s="233"/>
      <c r="OSI392" s="233"/>
      <c r="OSJ392" s="233"/>
      <c r="OSK392" s="233"/>
      <c r="OSL392" s="233"/>
      <c r="OSM392" s="233"/>
      <c r="OSN392" s="233"/>
      <c r="OSO392" s="233"/>
      <c r="OSP392" s="233"/>
      <c r="OSQ392" s="233"/>
      <c r="OSR392" s="233"/>
      <c r="OSS392" s="233"/>
      <c r="OST392" s="233"/>
      <c r="OSU392" s="233"/>
      <c r="OSV392" s="233"/>
      <c r="OSW392" s="233"/>
      <c r="OSX392" s="233"/>
      <c r="OSY392" s="233"/>
      <c r="OSZ392" s="233"/>
      <c r="OTA392" s="233"/>
      <c r="OTB392" s="233"/>
      <c r="OTC392" s="233"/>
      <c r="OTD392" s="233"/>
      <c r="OTE392" s="233"/>
      <c r="OTF392" s="233"/>
      <c r="OTG392" s="233"/>
      <c r="OTH392" s="233"/>
      <c r="OTI392" s="233"/>
      <c r="OTJ392" s="233"/>
      <c r="OTK392" s="233"/>
      <c r="OTL392" s="233"/>
      <c r="OTM392" s="233"/>
      <c r="OTN392" s="233"/>
      <c r="OTO392" s="233"/>
      <c r="OTP392" s="233"/>
      <c r="OTQ392" s="233"/>
      <c r="OTR392" s="233"/>
      <c r="OTS392" s="233"/>
      <c r="OTT392" s="233"/>
      <c r="OTU392" s="233"/>
      <c r="OTV392" s="233"/>
      <c r="OTW392" s="233"/>
      <c r="OTX392" s="233"/>
      <c r="OTY392" s="233"/>
      <c r="OTZ392" s="233"/>
      <c r="OUA392" s="233"/>
      <c r="OUB392" s="233"/>
      <c r="OUC392" s="233"/>
      <c r="OUD392" s="233"/>
      <c r="OUE392" s="233"/>
      <c r="OUF392" s="233"/>
      <c r="OUG392" s="233"/>
      <c r="OUH392" s="233"/>
      <c r="OUI392" s="233"/>
      <c r="OUJ392" s="233"/>
      <c r="OUK392" s="233"/>
      <c r="OUL392" s="233"/>
      <c r="OUM392" s="233"/>
      <c r="OUN392" s="233"/>
      <c r="OUO392" s="233"/>
      <c r="OUP392" s="233"/>
      <c r="OUQ392" s="233"/>
      <c r="OUR392" s="233"/>
      <c r="OUS392" s="233"/>
      <c r="OUT392" s="233"/>
      <c r="OUU392" s="233"/>
      <c r="OUV392" s="233"/>
      <c r="OUW392" s="233"/>
      <c r="OUX392" s="233"/>
      <c r="OUY392" s="233"/>
      <c r="OUZ392" s="233"/>
      <c r="OVA392" s="233"/>
      <c r="OVB392" s="233"/>
      <c r="OVC392" s="233"/>
      <c r="OVD392" s="233"/>
      <c r="OVE392" s="233"/>
      <c r="OVF392" s="233"/>
      <c r="OVG392" s="233"/>
      <c r="OVH392" s="233"/>
      <c r="OVI392" s="233"/>
      <c r="OVJ392" s="233"/>
      <c r="OVK392" s="233"/>
      <c r="OVL392" s="233"/>
      <c r="OVM392" s="233"/>
      <c r="OVN392" s="233"/>
      <c r="OVO392" s="233"/>
      <c r="OVP392" s="233"/>
      <c r="OVQ392" s="233"/>
      <c r="OVR392" s="233"/>
      <c r="OVS392" s="233"/>
      <c r="OVT392" s="233"/>
      <c r="OVU392" s="233"/>
      <c r="OVV392" s="233"/>
      <c r="OVW392" s="233"/>
      <c r="OVX392" s="233"/>
      <c r="OVY392" s="233"/>
      <c r="OVZ392" s="233"/>
      <c r="OWA392" s="233"/>
      <c r="OWB392" s="233"/>
      <c r="OWC392" s="233"/>
      <c r="OWD392" s="233"/>
      <c r="OWE392" s="233"/>
      <c r="OWF392" s="233"/>
      <c r="OWG392" s="233"/>
      <c r="OWH392" s="233"/>
      <c r="OWI392" s="233"/>
      <c r="OWJ392" s="233"/>
      <c r="OWK392" s="233"/>
      <c r="OWL392" s="233"/>
      <c r="OWM392" s="233"/>
      <c r="OWN392" s="233"/>
      <c r="OWO392" s="233"/>
      <c r="OWP392" s="233"/>
      <c r="OWQ392" s="233"/>
      <c r="OWR392" s="233"/>
      <c r="OWS392" s="233"/>
      <c r="OWT392" s="233"/>
      <c r="OWU392" s="233"/>
      <c r="OWV392" s="233"/>
      <c r="OWW392" s="233"/>
      <c r="OWX392" s="233"/>
      <c r="OWY392" s="233"/>
      <c r="OWZ392" s="233"/>
      <c r="OXA392" s="233"/>
      <c r="OXB392" s="233"/>
      <c r="OXC392" s="233"/>
      <c r="OXD392" s="233"/>
      <c r="OXE392" s="233"/>
      <c r="OXF392" s="233"/>
      <c r="OXG392" s="233"/>
      <c r="OXH392" s="233"/>
      <c r="OXI392" s="233"/>
      <c r="OXJ392" s="233"/>
      <c r="OXK392" s="233"/>
      <c r="OXL392" s="233"/>
      <c r="OXM392" s="233"/>
      <c r="OXN392" s="233"/>
      <c r="OXO392" s="233"/>
      <c r="OXP392" s="233"/>
      <c r="OXQ392" s="233"/>
      <c r="OXR392" s="233"/>
      <c r="OXS392" s="233"/>
      <c r="OXT392" s="233"/>
      <c r="OXU392" s="233"/>
      <c r="OXV392" s="233"/>
      <c r="OXW392" s="233"/>
      <c r="OXX392" s="233"/>
      <c r="OXY392" s="233"/>
      <c r="OXZ392" s="233"/>
      <c r="OYA392" s="233"/>
      <c r="OYB392" s="233"/>
      <c r="OYC392" s="233"/>
      <c r="OYD392" s="233"/>
      <c r="OYE392" s="233"/>
      <c r="OYF392" s="233"/>
      <c r="OYG392" s="233"/>
      <c r="OYH392" s="233"/>
      <c r="OYI392" s="233"/>
      <c r="OYJ392" s="233"/>
      <c r="OYK392" s="233"/>
      <c r="OYL392" s="233"/>
      <c r="OYM392" s="233"/>
      <c r="OYN392" s="233"/>
      <c r="OYO392" s="233"/>
      <c r="OYP392" s="233"/>
      <c r="OYQ392" s="233"/>
      <c r="OYR392" s="233"/>
      <c r="OYS392" s="233"/>
      <c r="OYT392" s="233"/>
      <c r="OYU392" s="233"/>
      <c r="OYV392" s="233"/>
      <c r="OYW392" s="233"/>
      <c r="OYX392" s="233"/>
      <c r="OYY392" s="233"/>
      <c r="OYZ392" s="233"/>
      <c r="OZA392" s="233"/>
      <c r="OZB392" s="233"/>
      <c r="OZC392" s="233"/>
      <c r="OZD392" s="233"/>
      <c r="OZE392" s="233"/>
      <c r="OZF392" s="233"/>
      <c r="OZG392" s="233"/>
      <c r="OZH392" s="233"/>
      <c r="OZI392" s="233"/>
      <c r="OZJ392" s="233"/>
      <c r="OZK392" s="233"/>
      <c r="OZL392" s="233"/>
      <c r="OZM392" s="233"/>
      <c r="OZN392" s="233"/>
      <c r="OZO392" s="233"/>
      <c r="OZP392" s="233"/>
      <c r="OZQ392" s="233"/>
      <c r="OZR392" s="233"/>
      <c r="OZS392" s="233"/>
      <c r="OZT392" s="233"/>
      <c r="OZU392" s="233"/>
      <c r="OZV392" s="233"/>
      <c r="OZW392" s="233"/>
      <c r="OZX392" s="233"/>
      <c r="OZY392" s="233"/>
      <c r="OZZ392" s="233"/>
      <c r="PAA392" s="233"/>
      <c r="PAB392" s="233"/>
      <c r="PAC392" s="233"/>
      <c r="PAD392" s="233"/>
      <c r="PAE392" s="233"/>
      <c r="PAF392" s="233"/>
      <c r="PAG392" s="233"/>
      <c r="PAH392" s="233"/>
      <c r="PAI392" s="233"/>
      <c r="PAJ392" s="233"/>
      <c r="PAK392" s="233"/>
      <c r="PAL392" s="233"/>
      <c r="PAM392" s="233"/>
      <c r="PAN392" s="233"/>
      <c r="PAO392" s="233"/>
      <c r="PAP392" s="233"/>
      <c r="PAQ392" s="233"/>
      <c r="PAR392" s="233"/>
      <c r="PAS392" s="233"/>
      <c r="PAT392" s="233"/>
      <c r="PAU392" s="233"/>
      <c r="PAV392" s="233"/>
      <c r="PAW392" s="233"/>
      <c r="PAX392" s="233"/>
      <c r="PAY392" s="233"/>
      <c r="PAZ392" s="233"/>
      <c r="PBA392" s="233"/>
      <c r="PBB392" s="233"/>
      <c r="PBC392" s="233"/>
      <c r="PBD392" s="233"/>
      <c r="PBE392" s="233"/>
      <c r="PBF392" s="233"/>
      <c r="PBG392" s="233"/>
      <c r="PBH392" s="233"/>
      <c r="PBI392" s="233"/>
      <c r="PBJ392" s="233"/>
      <c r="PBK392" s="233"/>
      <c r="PBL392" s="233"/>
      <c r="PBM392" s="233"/>
      <c r="PBN392" s="233"/>
      <c r="PBO392" s="233"/>
      <c r="PBP392" s="233"/>
      <c r="PBQ392" s="233"/>
      <c r="PBR392" s="233"/>
      <c r="PBS392" s="233"/>
      <c r="PBT392" s="233"/>
      <c r="PBU392" s="233"/>
      <c r="PBV392" s="233"/>
      <c r="PBW392" s="233"/>
      <c r="PBX392" s="233"/>
      <c r="PBY392" s="233"/>
      <c r="PBZ392" s="233"/>
      <c r="PCA392" s="233"/>
      <c r="PCB392" s="233"/>
      <c r="PCC392" s="233"/>
      <c r="PCD392" s="233"/>
      <c r="PCE392" s="233"/>
      <c r="PCF392" s="233"/>
      <c r="PCG392" s="233"/>
      <c r="PCH392" s="233"/>
      <c r="PCI392" s="233"/>
      <c r="PCJ392" s="233"/>
      <c r="PCK392" s="233"/>
      <c r="PCL392" s="233"/>
      <c r="PCM392" s="233"/>
      <c r="PCN392" s="233"/>
      <c r="PCO392" s="233"/>
      <c r="PCP392" s="233"/>
      <c r="PCQ392" s="233"/>
      <c r="PCR392" s="233"/>
      <c r="PCS392" s="233"/>
      <c r="PCT392" s="233"/>
      <c r="PCU392" s="233"/>
      <c r="PCV392" s="233"/>
      <c r="PCW392" s="233"/>
      <c r="PCX392" s="233"/>
      <c r="PCY392" s="233"/>
      <c r="PCZ392" s="233"/>
      <c r="PDA392" s="233"/>
      <c r="PDB392" s="233"/>
      <c r="PDC392" s="233"/>
      <c r="PDD392" s="233"/>
      <c r="PDE392" s="233"/>
      <c r="PDF392" s="233"/>
      <c r="PDG392" s="233"/>
      <c r="PDH392" s="233"/>
      <c r="PDI392" s="233"/>
      <c r="PDJ392" s="233"/>
      <c r="PDK392" s="233"/>
      <c r="PDL392" s="233"/>
      <c r="PDM392" s="233"/>
      <c r="PDN392" s="233"/>
      <c r="PDO392" s="233"/>
      <c r="PDP392" s="233"/>
      <c r="PDQ392" s="233"/>
      <c r="PDR392" s="233"/>
      <c r="PDS392" s="233"/>
      <c r="PDT392" s="233"/>
      <c r="PDU392" s="233"/>
      <c r="PDV392" s="233"/>
      <c r="PDW392" s="233"/>
      <c r="PDX392" s="233"/>
      <c r="PDY392" s="233"/>
      <c r="PDZ392" s="233"/>
      <c r="PEA392" s="233"/>
      <c r="PEB392" s="233"/>
      <c r="PEC392" s="233"/>
      <c r="PED392" s="233"/>
      <c r="PEE392" s="233"/>
      <c r="PEF392" s="233"/>
      <c r="PEG392" s="233"/>
      <c r="PEH392" s="233"/>
      <c r="PEI392" s="233"/>
      <c r="PEJ392" s="233"/>
      <c r="PEK392" s="233"/>
      <c r="PEL392" s="233"/>
      <c r="PEM392" s="233"/>
      <c r="PEN392" s="233"/>
      <c r="PEO392" s="233"/>
      <c r="PEP392" s="233"/>
      <c r="PEQ392" s="233"/>
      <c r="PER392" s="233"/>
      <c r="PES392" s="233"/>
      <c r="PET392" s="233"/>
      <c r="PEU392" s="233"/>
      <c r="PEV392" s="233"/>
      <c r="PEW392" s="233"/>
      <c r="PEX392" s="233"/>
      <c r="PEY392" s="233"/>
      <c r="PEZ392" s="233"/>
      <c r="PFA392" s="233"/>
      <c r="PFB392" s="233"/>
      <c r="PFC392" s="233"/>
      <c r="PFD392" s="233"/>
      <c r="PFE392" s="233"/>
      <c r="PFF392" s="233"/>
      <c r="PFG392" s="233"/>
      <c r="PFH392" s="233"/>
      <c r="PFI392" s="233"/>
      <c r="PFJ392" s="233"/>
      <c r="PFK392" s="233"/>
      <c r="PFL392" s="233"/>
      <c r="PFM392" s="233"/>
      <c r="PFN392" s="233"/>
      <c r="PFO392" s="233"/>
      <c r="PFP392" s="233"/>
      <c r="PFQ392" s="233"/>
      <c r="PFR392" s="233"/>
      <c r="PFS392" s="233"/>
      <c r="PFT392" s="233"/>
      <c r="PFU392" s="233"/>
      <c r="PFV392" s="233"/>
      <c r="PFW392" s="233"/>
      <c r="PFX392" s="233"/>
      <c r="PFY392" s="233"/>
      <c r="PFZ392" s="233"/>
      <c r="PGA392" s="233"/>
      <c r="PGB392" s="233"/>
      <c r="PGC392" s="233"/>
      <c r="PGD392" s="233"/>
      <c r="PGE392" s="233"/>
      <c r="PGF392" s="233"/>
      <c r="PGG392" s="233"/>
      <c r="PGH392" s="233"/>
      <c r="PGI392" s="233"/>
      <c r="PGJ392" s="233"/>
      <c r="PGK392" s="233"/>
      <c r="PGL392" s="233"/>
      <c r="PGM392" s="233"/>
      <c r="PGN392" s="233"/>
      <c r="PGO392" s="233"/>
      <c r="PGP392" s="233"/>
      <c r="PGQ392" s="233"/>
      <c r="PGR392" s="233"/>
      <c r="PGS392" s="233"/>
      <c r="PGT392" s="233"/>
      <c r="PGU392" s="233"/>
      <c r="PGV392" s="233"/>
      <c r="PGW392" s="233"/>
      <c r="PGX392" s="233"/>
      <c r="PGY392" s="233"/>
      <c r="PGZ392" s="233"/>
      <c r="PHA392" s="233"/>
      <c r="PHB392" s="233"/>
      <c r="PHC392" s="233"/>
      <c r="PHD392" s="233"/>
      <c r="PHE392" s="233"/>
      <c r="PHF392" s="233"/>
      <c r="PHG392" s="233"/>
      <c r="PHH392" s="233"/>
      <c r="PHI392" s="233"/>
      <c r="PHJ392" s="233"/>
      <c r="PHK392" s="233"/>
      <c r="PHL392" s="233"/>
      <c r="PHM392" s="233"/>
      <c r="PHN392" s="233"/>
      <c r="PHO392" s="233"/>
      <c r="PHP392" s="233"/>
      <c r="PHQ392" s="233"/>
      <c r="PHR392" s="233"/>
      <c r="PHS392" s="233"/>
      <c r="PHT392" s="233"/>
      <c r="PHU392" s="233"/>
      <c r="PHV392" s="233"/>
      <c r="PHW392" s="233"/>
      <c r="PHX392" s="233"/>
      <c r="PHY392" s="233"/>
      <c r="PHZ392" s="233"/>
      <c r="PIA392" s="233"/>
      <c r="PIB392" s="233"/>
      <c r="PIC392" s="233"/>
      <c r="PID392" s="233"/>
      <c r="PIE392" s="233"/>
      <c r="PIF392" s="233"/>
      <c r="PIG392" s="233"/>
      <c r="PIH392" s="233"/>
      <c r="PII392" s="233"/>
      <c r="PIJ392" s="233"/>
      <c r="PIK392" s="233"/>
      <c r="PIL392" s="233"/>
      <c r="PIM392" s="233"/>
      <c r="PIN392" s="233"/>
      <c r="PIO392" s="233"/>
      <c r="PIP392" s="233"/>
      <c r="PIQ392" s="233"/>
      <c r="PIR392" s="233"/>
      <c r="PIS392" s="233"/>
      <c r="PIT392" s="233"/>
      <c r="PIU392" s="233"/>
      <c r="PIV392" s="233"/>
      <c r="PIW392" s="233"/>
      <c r="PIX392" s="233"/>
      <c r="PIY392" s="233"/>
      <c r="PIZ392" s="233"/>
      <c r="PJA392" s="233"/>
      <c r="PJB392" s="233"/>
      <c r="PJC392" s="233"/>
      <c r="PJD392" s="233"/>
      <c r="PJE392" s="233"/>
      <c r="PJF392" s="233"/>
      <c r="PJG392" s="233"/>
      <c r="PJH392" s="233"/>
      <c r="PJI392" s="233"/>
      <c r="PJJ392" s="233"/>
      <c r="PJK392" s="233"/>
      <c r="PJL392" s="233"/>
      <c r="PJM392" s="233"/>
      <c r="PJN392" s="233"/>
      <c r="PJO392" s="233"/>
      <c r="PJP392" s="233"/>
      <c r="PJQ392" s="233"/>
      <c r="PJR392" s="233"/>
      <c r="PJS392" s="233"/>
      <c r="PJT392" s="233"/>
      <c r="PJU392" s="233"/>
      <c r="PJV392" s="233"/>
      <c r="PJW392" s="233"/>
      <c r="PJX392" s="233"/>
      <c r="PJY392" s="233"/>
      <c r="PJZ392" s="233"/>
      <c r="PKA392" s="233"/>
      <c r="PKB392" s="233"/>
      <c r="PKC392" s="233"/>
      <c r="PKD392" s="233"/>
      <c r="PKE392" s="233"/>
      <c r="PKF392" s="233"/>
      <c r="PKG392" s="233"/>
      <c r="PKH392" s="233"/>
      <c r="PKI392" s="233"/>
      <c r="PKJ392" s="233"/>
      <c r="PKK392" s="233"/>
      <c r="PKL392" s="233"/>
      <c r="PKM392" s="233"/>
      <c r="PKN392" s="233"/>
      <c r="PKO392" s="233"/>
      <c r="PKP392" s="233"/>
      <c r="PKQ392" s="233"/>
      <c r="PKR392" s="233"/>
      <c r="PKS392" s="233"/>
      <c r="PKT392" s="233"/>
      <c r="PKU392" s="233"/>
      <c r="PKV392" s="233"/>
      <c r="PKW392" s="233"/>
      <c r="PKX392" s="233"/>
      <c r="PKY392" s="233"/>
      <c r="PKZ392" s="233"/>
      <c r="PLA392" s="233"/>
      <c r="PLB392" s="233"/>
      <c r="PLC392" s="233"/>
      <c r="PLD392" s="233"/>
      <c r="PLE392" s="233"/>
      <c r="PLF392" s="233"/>
      <c r="PLG392" s="233"/>
      <c r="PLH392" s="233"/>
      <c r="PLI392" s="233"/>
      <c r="PLJ392" s="233"/>
      <c r="PLK392" s="233"/>
      <c r="PLL392" s="233"/>
      <c r="PLM392" s="233"/>
      <c r="PLN392" s="233"/>
      <c r="PLO392" s="233"/>
      <c r="PLP392" s="233"/>
      <c r="PLQ392" s="233"/>
      <c r="PLR392" s="233"/>
      <c r="PLS392" s="233"/>
      <c r="PLT392" s="233"/>
      <c r="PLU392" s="233"/>
      <c r="PLV392" s="233"/>
      <c r="PLW392" s="233"/>
      <c r="PLX392" s="233"/>
      <c r="PLY392" s="233"/>
      <c r="PLZ392" s="233"/>
      <c r="PMA392" s="233"/>
      <c r="PMB392" s="233"/>
      <c r="PMC392" s="233"/>
      <c r="PMD392" s="233"/>
      <c r="PME392" s="233"/>
      <c r="PMF392" s="233"/>
      <c r="PMG392" s="233"/>
      <c r="PMH392" s="233"/>
      <c r="PMI392" s="233"/>
      <c r="PMJ392" s="233"/>
      <c r="PMK392" s="233"/>
      <c r="PML392" s="233"/>
      <c r="PMM392" s="233"/>
      <c r="PMN392" s="233"/>
      <c r="PMO392" s="233"/>
      <c r="PMP392" s="233"/>
      <c r="PMQ392" s="233"/>
      <c r="PMR392" s="233"/>
      <c r="PMS392" s="233"/>
      <c r="PMT392" s="233"/>
      <c r="PMU392" s="233"/>
      <c r="PMV392" s="233"/>
      <c r="PMW392" s="233"/>
      <c r="PMX392" s="233"/>
      <c r="PMY392" s="233"/>
      <c r="PMZ392" s="233"/>
      <c r="PNA392" s="233"/>
      <c r="PNB392" s="233"/>
      <c r="PNC392" s="233"/>
      <c r="PND392" s="233"/>
      <c r="PNE392" s="233"/>
      <c r="PNF392" s="233"/>
      <c r="PNG392" s="233"/>
      <c r="PNH392" s="233"/>
      <c r="PNI392" s="233"/>
      <c r="PNJ392" s="233"/>
      <c r="PNK392" s="233"/>
      <c r="PNL392" s="233"/>
      <c r="PNM392" s="233"/>
      <c r="PNN392" s="233"/>
      <c r="PNO392" s="233"/>
      <c r="PNP392" s="233"/>
      <c r="PNQ392" s="233"/>
      <c r="PNR392" s="233"/>
      <c r="PNS392" s="233"/>
      <c r="PNT392" s="233"/>
      <c r="PNU392" s="233"/>
      <c r="PNV392" s="233"/>
      <c r="PNW392" s="233"/>
      <c r="PNX392" s="233"/>
      <c r="PNY392" s="233"/>
      <c r="PNZ392" s="233"/>
      <c r="POA392" s="233"/>
      <c r="POB392" s="233"/>
      <c r="POC392" s="233"/>
      <c r="POD392" s="233"/>
      <c r="POE392" s="233"/>
      <c r="POF392" s="233"/>
      <c r="POG392" s="233"/>
      <c r="POH392" s="233"/>
      <c r="POI392" s="233"/>
      <c r="POJ392" s="233"/>
      <c r="POK392" s="233"/>
      <c r="POL392" s="233"/>
      <c r="POM392" s="233"/>
      <c r="PON392" s="233"/>
      <c r="POO392" s="233"/>
      <c r="POP392" s="233"/>
      <c r="POQ392" s="233"/>
      <c r="POR392" s="233"/>
      <c r="POS392" s="233"/>
      <c r="POT392" s="233"/>
      <c r="POU392" s="233"/>
      <c r="POV392" s="233"/>
      <c r="POW392" s="233"/>
      <c r="POX392" s="233"/>
      <c r="POY392" s="233"/>
      <c r="POZ392" s="233"/>
      <c r="PPA392" s="233"/>
      <c r="PPB392" s="233"/>
      <c r="PPC392" s="233"/>
      <c r="PPD392" s="233"/>
      <c r="PPE392" s="233"/>
      <c r="PPF392" s="233"/>
      <c r="PPG392" s="233"/>
      <c r="PPH392" s="233"/>
      <c r="PPI392" s="233"/>
      <c r="PPJ392" s="233"/>
      <c r="PPK392" s="233"/>
      <c r="PPL392" s="233"/>
      <c r="PPM392" s="233"/>
      <c r="PPN392" s="233"/>
      <c r="PPO392" s="233"/>
      <c r="PPP392" s="233"/>
      <c r="PPQ392" s="233"/>
      <c r="PPR392" s="233"/>
      <c r="PPS392" s="233"/>
      <c r="PPT392" s="233"/>
      <c r="PPU392" s="233"/>
      <c r="PPV392" s="233"/>
      <c r="PPW392" s="233"/>
      <c r="PPX392" s="233"/>
      <c r="PPY392" s="233"/>
      <c r="PPZ392" s="233"/>
      <c r="PQA392" s="233"/>
      <c r="PQB392" s="233"/>
      <c r="PQC392" s="233"/>
      <c r="PQD392" s="233"/>
      <c r="PQE392" s="233"/>
      <c r="PQF392" s="233"/>
      <c r="PQG392" s="233"/>
      <c r="PQH392" s="233"/>
      <c r="PQI392" s="233"/>
      <c r="PQJ392" s="233"/>
      <c r="PQK392" s="233"/>
      <c r="PQL392" s="233"/>
      <c r="PQM392" s="233"/>
      <c r="PQN392" s="233"/>
      <c r="PQO392" s="233"/>
      <c r="PQP392" s="233"/>
      <c r="PQQ392" s="233"/>
      <c r="PQR392" s="233"/>
      <c r="PQS392" s="233"/>
      <c r="PQT392" s="233"/>
      <c r="PQU392" s="233"/>
      <c r="PQV392" s="233"/>
      <c r="PQW392" s="233"/>
      <c r="PQX392" s="233"/>
      <c r="PQY392" s="233"/>
      <c r="PQZ392" s="233"/>
      <c r="PRA392" s="233"/>
      <c r="PRB392" s="233"/>
      <c r="PRC392" s="233"/>
      <c r="PRD392" s="233"/>
      <c r="PRE392" s="233"/>
      <c r="PRF392" s="233"/>
      <c r="PRG392" s="233"/>
      <c r="PRH392" s="233"/>
      <c r="PRI392" s="233"/>
      <c r="PRJ392" s="233"/>
      <c r="PRK392" s="233"/>
      <c r="PRL392" s="233"/>
      <c r="PRM392" s="233"/>
      <c r="PRN392" s="233"/>
      <c r="PRO392" s="233"/>
      <c r="PRP392" s="233"/>
      <c r="PRQ392" s="233"/>
      <c r="PRR392" s="233"/>
      <c r="PRS392" s="233"/>
      <c r="PRT392" s="233"/>
      <c r="PRU392" s="233"/>
      <c r="PRV392" s="233"/>
      <c r="PRW392" s="233"/>
      <c r="PRX392" s="233"/>
      <c r="PRY392" s="233"/>
      <c r="PRZ392" s="233"/>
      <c r="PSA392" s="233"/>
      <c r="PSB392" s="233"/>
      <c r="PSC392" s="233"/>
      <c r="PSD392" s="233"/>
      <c r="PSE392" s="233"/>
      <c r="PSF392" s="233"/>
      <c r="PSG392" s="233"/>
      <c r="PSH392" s="233"/>
      <c r="PSI392" s="233"/>
      <c r="PSJ392" s="233"/>
      <c r="PSK392" s="233"/>
      <c r="PSL392" s="233"/>
      <c r="PSM392" s="233"/>
      <c r="PSN392" s="233"/>
      <c r="PSO392" s="233"/>
      <c r="PSP392" s="233"/>
      <c r="PSQ392" s="233"/>
      <c r="PSR392" s="233"/>
      <c r="PSS392" s="233"/>
      <c r="PST392" s="233"/>
      <c r="PSU392" s="233"/>
      <c r="PSV392" s="233"/>
      <c r="PSW392" s="233"/>
      <c r="PSX392" s="233"/>
      <c r="PSY392" s="233"/>
      <c r="PSZ392" s="233"/>
      <c r="PTA392" s="233"/>
      <c r="PTB392" s="233"/>
      <c r="PTC392" s="233"/>
      <c r="PTD392" s="233"/>
      <c r="PTE392" s="233"/>
      <c r="PTF392" s="233"/>
      <c r="PTG392" s="233"/>
      <c r="PTH392" s="233"/>
      <c r="PTI392" s="233"/>
      <c r="PTJ392" s="233"/>
      <c r="PTK392" s="233"/>
      <c r="PTL392" s="233"/>
      <c r="PTM392" s="233"/>
      <c r="PTN392" s="233"/>
      <c r="PTO392" s="233"/>
      <c r="PTP392" s="233"/>
      <c r="PTQ392" s="233"/>
      <c r="PTR392" s="233"/>
      <c r="PTS392" s="233"/>
      <c r="PTT392" s="233"/>
      <c r="PTU392" s="233"/>
      <c r="PTV392" s="233"/>
      <c r="PTW392" s="233"/>
      <c r="PTX392" s="233"/>
      <c r="PTY392" s="233"/>
      <c r="PTZ392" s="233"/>
      <c r="PUA392" s="233"/>
      <c r="PUB392" s="233"/>
      <c r="PUC392" s="233"/>
      <c r="PUD392" s="233"/>
      <c r="PUE392" s="233"/>
      <c r="PUF392" s="233"/>
      <c r="PUG392" s="233"/>
      <c r="PUH392" s="233"/>
      <c r="PUI392" s="233"/>
      <c r="PUJ392" s="233"/>
      <c r="PUK392" s="233"/>
      <c r="PUL392" s="233"/>
      <c r="PUM392" s="233"/>
      <c r="PUN392" s="233"/>
      <c r="PUO392" s="233"/>
      <c r="PUP392" s="233"/>
      <c r="PUQ392" s="233"/>
      <c r="PUR392" s="233"/>
      <c r="PUS392" s="233"/>
      <c r="PUT392" s="233"/>
      <c r="PUU392" s="233"/>
      <c r="PUV392" s="233"/>
      <c r="PUW392" s="233"/>
      <c r="PUX392" s="233"/>
      <c r="PUY392" s="233"/>
      <c r="PUZ392" s="233"/>
      <c r="PVA392" s="233"/>
      <c r="PVB392" s="233"/>
      <c r="PVC392" s="233"/>
      <c r="PVD392" s="233"/>
      <c r="PVE392" s="233"/>
      <c r="PVF392" s="233"/>
      <c r="PVG392" s="233"/>
      <c r="PVH392" s="233"/>
      <c r="PVI392" s="233"/>
      <c r="PVJ392" s="233"/>
      <c r="PVK392" s="233"/>
      <c r="PVL392" s="233"/>
      <c r="PVM392" s="233"/>
      <c r="PVN392" s="233"/>
      <c r="PVO392" s="233"/>
      <c r="PVP392" s="233"/>
      <c r="PVQ392" s="233"/>
      <c r="PVR392" s="233"/>
      <c r="PVS392" s="233"/>
      <c r="PVT392" s="233"/>
      <c r="PVU392" s="233"/>
      <c r="PVV392" s="233"/>
      <c r="PVW392" s="233"/>
      <c r="PVX392" s="233"/>
      <c r="PVY392" s="233"/>
      <c r="PVZ392" s="233"/>
      <c r="PWA392" s="233"/>
      <c r="PWB392" s="233"/>
      <c r="PWC392" s="233"/>
      <c r="PWD392" s="233"/>
      <c r="PWE392" s="233"/>
      <c r="PWF392" s="233"/>
      <c r="PWG392" s="233"/>
      <c r="PWH392" s="233"/>
      <c r="PWI392" s="233"/>
      <c r="PWJ392" s="233"/>
      <c r="PWK392" s="233"/>
      <c r="PWL392" s="233"/>
      <c r="PWM392" s="233"/>
      <c r="PWN392" s="233"/>
      <c r="PWO392" s="233"/>
      <c r="PWP392" s="233"/>
      <c r="PWQ392" s="233"/>
      <c r="PWR392" s="233"/>
      <c r="PWS392" s="233"/>
      <c r="PWT392" s="233"/>
      <c r="PWU392" s="233"/>
      <c r="PWV392" s="233"/>
      <c r="PWW392" s="233"/>
      <c r="PWX392" s="233"/>
      <c r="PWY392" s="233"/>
      <c r="PWZ392" s="233"/>
      <c r="PXA392" s="233"/>
      <c r="PXB392" s="233"/>
      <c r="PXC392" s="233"/>
      <c r="PXD392" s="233"/>
      <c r="PXE392" s="233"/>
      <c r="PXF392" s="233"/>
      <c r="PXG392" s="233"/>
      <c r="PXH392" s="233"/>
      <c r="PXI392" s="233"/>
      <c r="PXJ392" s="233"/>
      <c r="PXK392" s="233"/>
      <c r="PXL392" s="233"/>
      <c r="PXM392" s="233"/>
      <c r="PXN392" s="233"/>
      <c r="PXO392" s="233"/>
      <c r="PXP392" s="233"/>
      <c r="PXQ392" s="233"/>
      <c r="PXR392" s="233"/>
      <c r="PXS392" s="233"/>
      <c r="PXT392" s="233"/>
      <c r="PXU392" s="233"/>
      <c r="PXV392" s="233"/>
      <c r="PXW392" s="233"/>
      <c r="PXX392" s="233"/>
      <c r="PXY392" s="233"/>
      <c r="PXZ392" s="233"/>
      <c r="PYA392" s="233"/>
      <c r="PYB392" s="233"/>
      <c r="PYC392" s="233"/>
      <c r="PYD392" s="233"/>
      <c r="PYE392" s="233"/>
      <c r="PYF392" s="233"/>
      <c r="PYG392" s="233"/>
      <c r="PYH392" s="233"/>
      <c r="PYI392" s="233"/>
      <c r="PYJ392" s="233"/>
      <c r="PYK392" s="233"/>
      <c r="PYL392" s="233"/>
      <c r="PYM392" s="233"/>
      <c r="PYN392" s="233"/>
      <c r="PYO392" s="233"/>
      <c r="PYP392" s="233"/>
      <c r="PYQ392" s="233"/>
      <c r="PYR392" s="233"/>
      <c r="PYS392" s="233"/>
      <c r="PYT392" s="233"/>
      <c r="PYU392" s="233"/>
      <c r="PYV392" s="233"/>
      <c r="PYW392" s="233"/>
      <c r="PYX392" s="233"/>
      <c r="PYY392" s="233"/>
      <c r="PYZ392" s="233"/>
      <c r="PZA392" s="233"/>
      <c r="PZB392" s="233"/>
      <c r="PZC392" s="233"/>
      <c r="PZD392" s="233"/>
      <c r="PZE392" s="233"/>
      <c r="PZF392" s="233"/>
      <c r="PZG392" s="233"/>
      <c r="PZH392" s="233"/>
      <c r="PZI392" s="233"/>
      <c r="PZJ392" s="233"/>
      <c r="PZK392" s="233"/>
      <c r="PZL392" s="233"/>
      <c r="PZM392" s="233"/>
      <c r="PZN392" s="233"/>
      <c r="PZO392" s="233"/>
      <c r="PZP392" s="233"/>
      <c r="PZQ392" s="233"/>
      <c r="PZR392" s="233"/>
      <c r="PZS392" s="233"/>
      <c r="PZT392" s="233"/>
      <c r="PZU392" s="233"/>
      <c r="PZV392" s="233"/>
      <c r="PZW392" s="233"/>
      <c r="PZX392" s="233"/>
      <c r="PZY392" s="233"/>
      <c r="PZZ392" s="233"/>
      <c r="QAA392" s="233"/>
      <c r="QAB392" s="233"/>
      <c r="QAC392" s="233"/>
      <c r="QAD392" s="233"/>
      <c r="QAE392" s="233"/>
      <c r="QAF392" s="233"/>
      <c r="QAG392" s="233"/>
      <c r="QAH392" s="233"/>
      <c r="QAI392" s="233"/>
      <c r="QAJ392" s="233"/>
      <c r="QAK392" s="233"/>
      <c r="QAL392" s="233"/>
      <c r="QAM392" s="233"/>
      <c r="QAN392" s="233"/>
      <c r="QAO392" s="233"/>
      <c r="QAP392" s="233"/>
      <c r="QAQ392" s="233"/>
      <c r="QAR392" s="233"/>
      <c r="QAS392" s="233"/>
      <c r="QAT392" s="233"/>
      <c r="QAU392" s="233"/>
      <c r="QAV392" s="233"/>
      <c r="QAW392" s="233"/>
      <c r="QAX392" s="233"/>
      <c r="QAY392" s="233"/>
      <c r="QAZ392" s="233"/>
      <c r="QBA392" s="233"/>
      <c r="QBB392" s="233"/>
      <c r="QBC392" s="233"/>
      <c r="QBD392" s="233"/>
      <c r="QBE392" s="233"/>
      <c r="QBF392" s="233"/>
      <c r="QBG392" s="233"/>
      <c r="QBH392" s="233"/>
      <c r="QBI392" s="233"/>
      <c r="QBJ392" s="233"/>
      <c r="QBK392" s="233"/>
      <c r="QBL392" s="233"/>
      <c r="QBM392" s="233"/>
      <c r="QBN392" s="233"/>
      <c r="QBO392" s="233"/>
      <c r="QBP392" s="233"/>
      <c r="QBQ392" s="233"/>
      <c r="QBR392" s="233"/>
      <c r="QBS392" s="233"/>
      <c r="QBT392" s="233"/>
      <c r="QBU392" s="233"/>
      <c r="QBV392" s="233"/>
      <c r="QBW392" s="233"/>
      <c r="QBX392" s="233"/>
      <c r="QBY392" s="233"/>
      <c r="QBZ392" s="233"/>
      <c r="QCA392" s="233"/>
      <c r="QCB392" s="233"/>
      <c r="QCC392" s="233"/>
      <c r="QCD392" s="233"/>
      <c r="QCE392" s="233"/>
      <c r="QCF392" s="233"/>
      <c r="QCG392" s="233"/>
      <c r="QCH392" s="233"/>
      <c r="QCI392" s="233"/>
      <c r="QCJ392" s="233"/>
      <c r="QCK392" s="233"/>
      <c r="QCL392" s="233"/>
      <c r="QCM392" s="233"/>
      <c r="QCN392" s="233"/>
      <c r="QCO392" s="233"/>
      <c r="QCP392" s="233"/>
      <c r="QCQ392" s="233"/>
      <c r="QCR392" s="233"/>
      <c r="QCS392" s="233"/>
      <c r="QCT392" s="233"/>
      <c r="QCU392" s="233"/>
      <c r="QCV392" s="233"/>
      <c r="QCW392" s="233"/>
      <c r="QCX392" s="233"/>
      <c r="QCY392" s="233"/>
      <c r="QCZ392" s="233"/>
      <c r="QDA392" s="233"/>
      <c r="QDB392" s="233"/>
      <c r="QDC392" s="233"/>
      <c r="QDD392" s="233"/>
      <c r="QDE392" s="233"/>
      <c r="QDF392" s="233"/>
      <c r="QDG392" s="233"/>
      <c r="QDH392" s="233"/>
      <c r="QDI392" s="233"/>
      <c r="QDJ392" s="233"/>
      <c r="QDK392" s="233"/>
      <c r="QDL392" s="233"/>
      <c r="QDM392" s="233"/>
      <c r="QDN392" s="233"/>
      <c r="QDO392" s="233"/>
      <c r="QDP392" s="233"/>
      <c r="QDQ392" s="233"/>
      <c r="QDR392" s="233"/>
      <c r="QDS392" s="233"/>
      <c r="QDT392" s="233"/>
      <c r="QDU392" s="233"/>
      <c r="QDV392" s="233"/>
      <c r="QDW392" s="233"/>
      <c r="QDX392" s="233"/>
      <c r="QDY392" s="233"/>
      <c r="QDZ392" s="233"/>
      <c r="QEA392" s="233"/>
      <c r="QEB392" s="233"/>
      <c r="QEC392" s="233"/>
      <c r="QED392" s="233"/>
      <c r="QEE392" s="233"/>
      <c r="QEF392" s="233"/>
      <c r="QEG392" s="233"/>
      <c r="QEH392" s="233"/>
      <c r="QEI392" s="233"/>
      <c r="QEJ392" s="233"/>
      <c r="QEK392" s="233"/>
      <c r="QEL392" s="233"/>
      <c r="QEM392" s="233"/>
      <c r="QEN392" s="233"/>
      <c r="QEO392" s="233"/>
      <c r="QEP392" s="233"/>
      <c r="QEQ392" s="233"/>
      <c r="QER392" s="233"/>
      <c r="QES392" s="233"/>
      <c r="QET392" s="233"/>
      <c r="QEU392" s="233"/>
      <c r="QEV392" s="233"/>
      <c r="QEW392" s="233"/>
      <c r="QEX392" s="233"/>
      <c r="QEY392" s="233"/>
      <c r="QEZ392" s="233"/>
      <c r="QFA392" s="233"/>
      <c r="QFB392" s="233"/>
      <c r="QFC392" s="233"/>
      <c r="QFD392" s="233"/>
      <c r="QFE392" s="233"/>
      <c r="QFF392" s="233"/>
      <c r="QFG392" s="233"/>
      <c r="QFH392" s="233"/>
      <c r="QFI392" s="233"/>
      <c r="QFJ392" s="233"/>
      <c r="QFK392" s="233"/>
      <c r="QFL392" s="233"/>
      <c r="QFM392" s="233"/>
      <c r="QFN392" s="233"/>
      <c r="QFO392" s="233"/>
      <c r="QFP392" s="233"/>
      <c r="QFQ392" s="233"/>
      <c r="QFR392" s="233"/>
      <c r="QFS392" s="233"/>
      <c r="QFT392" s="233"/>
      <c r="QFU392" s="233"/>
      <c r="QFV392" s="233"/>
      <c r="QFW392" s="233"/>
      <c r="QFX392" s="233"/>
      <c r="QFY392" s="233"/>
      <c r="QFZ392" s="233"/>
      <c r="QGA392" s="233"/>
      <c r="QGB392" s="233"/>
      <c r="QGC392" s="233"/>
      <c r="QGD392" s="233"/>
      <c r="QGE392" s="233"/>
      <c r="QGF392" s="233"/>
      <c r="QGG392" s="233"/>
      <c r="QGH392" s="233"/>
      <c r="QGI392" s="233"/>
      <c r="QGJ392" s="233"/>
      <c r="QGK392" s="233"/>
      <c r="QGL392" s="233"/>
      <c r="QGM392" s="233"/>
      <c r="QGN392" s="233"/>
      <c r="QGO392" s="233"/>
      <c r="QGP392" s="233"/>
      <c r="QGQ392" s="233"/>
      <c r="QGR392" s="233"/>
      <c r="QGS392" s="233"/>
      <c r="QGT392" s="233"/>
      <c r="QGU392" s="233"/>
      <c r="QGV392" s="233"/>
      <c r="QGW392" s="233"/>
      <c r="QGX392" s="233"/>
      <c r="QGY392" s="233"/>
      <c r="QGZ392" s="233"/>
      <c r="QHA392" s="233"/>
      <c r="QHB392" s="233"/>
      <c r="QHC392" s="233"/>
      <c r="QHD392" s="233"/>
      <c r="QHE392" s="233"/>
      <c r="QHF392" s="233"/>
      <c r="QHG392" s="233"/>
      <c r="QHH392" s="233"/>
      <c r="QHI392" s="233"/>
      <c r="QHJ392" s="233"/>
      <c r="QHK392" s="233"/>
      <c r="QHL392" s="233"/>
      <c r="QHM392" s="233"/>
      <c r="QHN392" s="233"/>
      <c r="QHO392" s="233"/>
      <c r="QHP392" s="233"/>
      <c r="QHQ392" s="233"/>
      <c r="QHR392" s="233"/>
      <c r="QHS392" s="233"/>
      <c r="QHT392" s="233"/>
      <c r="QHU392" s="233"/>
      <c r="QHV392" s="233"/>
      <c r="QHW392" s="233"/>
      <c r="QHX392" s="233"/>
      <c r="QHY392" s="233"/>
      <c r="QHZ392" s="233"/>
      <c r="QIA392" s="233"/>
      <c r="QIB392" s="233"/>
      <c r="QIC392" s="233"/>
      <c r="QID392" s="233"/>
      <c r="QIE392" s="233"/>
      <c r="QIF392" s="233"/>
      <c r="QIG392" s="233"/>
      <c r="QIH392" s="233"/>
      <c r="QII392" s="233"/>
      <c r="QIJ392" s="233"/>
      <c r="QIK392" s="233"/>
      <c r="QIL392" s="233"/>
      <c r="QIM392" s="233"/>
      <c r="QIN392" s="233"/>
      <c r="QIO392" s="233"/>
      <c r="QIP392" s="233"/>
      <c r="QIQ392" s="233"/>
      <c r="QIR392" s="233"/>
      <c r="QIS392" s="233"/>
      <c r="QIT392" s="233"/>
      <c r="QIU392" s="233"/>
      <c r="QIV392" s="233"/>
      <c r="QIW392" s="233"/>
      <c r="QIX392" s="233"/>
      <c r="QIY392" s="233"/>
      <c r="QIZ392" s="233"/>
      <c r="QJA392" s="233"/>
      <c r="QJB392" s="233"/>
      <c r="QJC392" s="233"/>
      <c r="QJD392" s="233"/>
      <c r="QJE392" s="233"/>
      <c r="QJF392" s="233"/>
      <c r="QJG392" s="233"/>
      <c r="QJH392" s="233"/>
      <c r="QJI392" s="233"/>
      <c r="QJJ392" s="233"/>
      <c r="QJK392" s="233"/>
      <c r="QJL392" s="233"/>
      <c r="QJM392" s="233"/>
      <c r="QJN392" s="233"/>
      <c r="QJO392" s="233"/>
      <c r="QJP392" s="233"/>
      <c r="QJQ392" s="233"/>
      <c r="QJR392" s="233"/>
      <c r="QJS392" s="233"/>
      <c r="QJT392" s="233"/>
      <c r="QJU392" s="233"/>
      <c r="QJV392" s="233"/>
      <c r="QJW392" s="233"/>
      <c r="QJX392" s="233"/>
      <c r="QJY392" s="233"/>
      <c r="QJZ392" s="233"/>
      <c r="QKA392" s="233"/>
      <c r="QKB392" s="233"/>
      <c r="QKC392" s="233"/>
      <c r="QKD392" s="233"/>
      <c r="QKE392" s="233"/>
      <c r="QKF392" s="233"/>
      <c r="QKG392" s="233"/>
      <c r="QKH392" s="233"/>
      <c r="QKI392" s="233"/>
      <c r="QKJ392" s="233"/>
      <c r="QKK392" s="233"/>
      <c r="QKL392" s="233"/>
      <c r="QKM392" s="233"/>
      <c r="QKN392" s="233"/>
      <c r="QKO392" s="233"/>
      <c r="QKP392" s="233"/>
      <c r="QKQ392" s="233"/>
      <c r="QKR392" s="233"/>
      <c r="QKS392" s="233"/>
      <c r="QKT392" s="233"/>
      <c r="QKU392" s="233"/>
      <c r="QKV392" s="233"/>
      <c r="QKW392" s="233"/>
      <c r="QKX392" s="233"/>
      <c r="QKY392" s="233"/>
      <c r="QKZ392" s="233"/>
      <c r="QLA392" s="233"/>
      <c r="QLB392" s="233"/>
      <c r="QLC392" s="233"/>
      <c r="QLD392" s="233"/>
      <c r="QLE392" s="233"/>
      <c r="QLF392" s="233"/>
      <c r="QLG392" s="233"/>
      <c r="QLH392" s="233"/>
      <c r="QLI392" s="233"/>
      <c r="QLJ392" s="233"/>
      <c r="QLK392" s="233"/>
      <c r="QLL392" s="233"/>
      <c r="QLM392" s="233"/>
      <c r="QLN392" s="233"/>
      <c r="QLO392" s="233"/>
      <c r="QLP392" s="233"/>
      <c r="QLQ392" s="233"/>
      <c r="QLR392" s="233"/>
      <c r="QLS392" s="233"/>
      <c r="QLT392" s="233"/>
      <c r="QLU392" s="233"/>
      <c r="QLV392" s="233"/>
      <c r="QLW392" s="233"/>
      <c r="QLX392" s="233"/>
      <c r="QLY392" s="233"/>
      <c r="QLZ392" s="233"/>
      <c r="QMA392" s="233"/>
      <c r="QMB392" s="233"/>
      <c r="QMC392" s="233"/>
      <c r="QMD392" s="233"/>
      <c r="QME392" s="233"/>
      <c r="QMF392" s="233"/>
      <c r="QMG392" s="233"/>
      <c r="QMH392" s="233"/>
      <c r="QMI392" s="233"/>
      <c r="QMJ392" s="233"/>
      <c r="QMK392" s="233"/>
      <c r="QML392" s="233"/>
      <c r="QMM392" s="233"/>
      <c r="QMN392" s="233"/>
      <c r="QMO392" s="233"/>
      <c r="QMP392" s="233"/>
      <c r="QMQ392" s="233"/>
      <c r="QMR392" s="233"/>
      <c r="QMS392" s="233"/>
      <c r="QMT392" s="233"/>
      <c r="QMU392" s="233"/>
      <c r="QMV392" s="233"/>
      <c r="QMW392" s="233"/>
      <c r="QMX392" s="233"/>
      <c r="QMY392" s="233"/>
      <c r="QMZ392" s="233"/>
      <c r="QNA392" s="233"/>
      <c r="QNB392" s="233"/>
      <c r="QNC392" s="233"/>
      <c r="QND392" s="233"/>
      <c r="QNE392" s="233"/>
      <c r="QNF392" s="233"/>
      <c r="QNG392" s="233"/>
      <c r="QNH392" s="233"/>
      <c r="QNI392" s="233"/>
      <c r="QNJ392" s="233"/>
      <c r="QNK392" s="233"/>
      <c r="QNL392" s="233"/>
      <c r="QNM392" s="233"/>
      <c r="QNN392" s="233"/>
      <c r="QNO392" s="233"/>
      <c r="QNP392" s="233"/>
      <c r="QNQ392" s="233"/>
      <c r="QNR392" s="233"/>
      <c r="QNS392" s="233"/>
      <c r="QNT392" s="233"/>
      <c r="QNU392" s="233"/>
      <c r="QNV392" s="233"/>
      <c r="QNW392" s="233"/>
      <c r="QNX392" s="233"/>
      <c r="QNY392" s="233"/>
      <c r="QNZ392" s="233"/>
      <c r="QOA392" s="233"/>
      <c r="QOB392" s="233"/>
      <c r="QOC392" s="233"/>
      <c r="QOD392" s="233"/>
      <c r="QOE392" s="233"/>
      <c r="QOF392" s="233"/>
      <c r="QOG392" s="233"/>
      <c r="QOH392" s="233"/>
      <c r="QOI392" s="233"/>
      <c r="QOJ392" s="233"/>
      <c r="QOK392" s="233"/>
      <c r="QOL392" s="233"/>
      <c r="QOM392" s="233"/>
      <c r="QON392" s="233"/>
      <c r="QOO392" s="233"/>
      <c r="QOP392" s="233"/>
      <c r="QOQ392" s="233"/>
      <c r="QOR392" s="233"/>
      <c r="QOS392" s="233"/>
      <c r="QOT392" s="233"/>
      <c r="QOU392" s="233"/>
      <c r="QOV392" s="233"/>
      <c r="QOW392" s="233"/>
      <c r="QOX392" s="233"/>
      <c r="QOY392" s="233"/>
      <c r="QOZ392" s="233"/>
      <c r="QPA392" s="233"/>
      <c r="QPB392" s="233"/>
      <c r="QPC392" s="233"/>
      <c r="QPD392" s="233"/>
      <c r="QPE392" s="233"/>
      <c r="QPF392" s="233"/>
      <c r="QPG392" s="233"/>
      <c r="QPH392" s="233"/>
      <c r="QPI392" s="233"/>
      <c r="QPJ392" s="233"/>
      <c r="QPK392" s="233"/>
      <c r="QPL392" s="233"/>
      <c r="QPM392" s="233"/>
      <c r="QPN392" s="233"/>
      <c r="QPO392" s="233"/>
      <c r="QPP392" s="233"/>
      <c r="QPQ392" s="233"/>
      <c r="QPR392" s="233"/>
      <c r="QPS392" s="233"/>
      <c r="QPT392" s="233"/>
      <c r="QPU392" s="233"/>
      <c r="QPV392" s="233"/>
      <c r="QPW392" s="233"/>
      <c r="QPX392" s="233"/>
      <c r="QPY392" s="233"/>
      <c r="QPZ392" s="233"/>
      <c r="QQA392" s="233"/>
      <c r="QQB392" s="233"/>
      <c r="QQC392" s="233"/>
      <c r="QQD392" s="233"/>
      <c r="QQE392" s="233"/>
      <c r="QQF392" s="233"/>
      <c r="QQG392" s="233"/>
      <c r="QQH392" s="233"/>
      <c r="QQI392" s="233"/>
      <c r="QQJ392" s="233"/>
      <c r="QQK392" s="233"/>
      <c r="QQL392" s="233"/>
      <c r="QQM392" s="233"/>
      <c r="QQN392" s="233"/>
      <c r="QQO392" s="233"/>
      <c r="QQP392" s="233"/>
      <c r="QQQ392" s="233"/>
      <c r="QQR392" s="233"/>
      <c r="QQS392" s="233"/>
      <c r="QQT392" s="233"/>
      <c r="QQU392" s="233"/>
      <c r="QQV392" s="233"/>
      <c r="QQW392" s="233"/>
      <c r="QQX392" s="233"/>
      <c r="QQY392" s="233"/>
      <c r="QQZ392" s="233"/>
      <c r="QRA392" s="233"/>
      <c r="QRB392" s="233"/>
      <c r="QRC392" s="233"/>
      <c r="QRD392" s="233"/>
      <c r="QRE392" s="233"/>
      <c r="QRF392" s="233"/>
      <c r="QRG392" s="233"/>
      <c r="QRH392" s="233"/>
      <c r="QRI392" s="233"/>
      <c r="QRJ392" s="233"/>
      <c r="QRK392" s="233"/>
      <c r="QRL392" s="233"/>
      <c r="QRM392" s="233"/>
      <c r="QRN392" s="233"/>
      <c r="QRO392" s="233"/>
      <c r="QRP392" s="233"/>
      <c r="QRQ392" s="233"/>
      <c r="QRR392" s="233"/>
      <c r="QRS392" s="233"/>
      <c r="QRT392" s="233"/>
      <c r="QRU392" s="233"/>
      <c r="QRV392" s="233"/>
      <c r="QRW392" s="233"/>
      <c r="QRX392" s="233"/>
      <c r="QRY392" s="233"/>
      <c r="QRZ392" s="233"/>
      <c r="QSA392" s="233"/>
      <c r="QSB392" s="233"/>
      <c r="QSC392" s="233"/>
      <c r="QSD392" s="233"/>
      <c r="QSE392" s="233"/>
      <c r="QSF392" s="233"/>
      <c r="QSG392" s="233"/>
      <c r="QSH392" s="233"/>
      <c r="QSI392" s="233"/>
      <c r="QSJ392" s="233"/>
      <c r="QSK392" s="233"/>
      <c r="QSL392" s="233"/>
      <c r="QSM392" s="233"/>
      <c r="QSN392" s="233"/>
      <c r="QSO392" s="233"/>
      <c r="QSP392" s="233"/>
      <c r="QSQ392" s="233"/>
      <c r="QSR392" s="233"/>
      <c r="QSS392" s="233"/>
      <c r="QST392" s="233"/>
      <c r="QSU392" s="233"/>
      <c r="QSV392" s="233"/>
      <c r="QSW392" s="233"/>
      <c r="QSX392" s="233"/>
      <c r="QSY392" s="233"/>
      <c r="QSZ392" s="233"/>
      <c r="QTA392" s="233"/>
      <c r="QTB392" s="233"/>
      <c r="QTC392" s="233"/>
      <c r="QTD392" s="233"/>
      <c r="QTE392" s="233"/>
      <c r="QTF392" s="233"/>
      <c r="QTG392" s="233"/>
      <c r="QTH392" s="233"/>
      <c r="QTI392" s="233"/>
      <c r="QTJ392" s="233"/>
      <c r="QTK392" s="233"/>
      <c r="QTL392" s="233"/>
      <c r="QTM392" s="233"/>
      <c r="QTN392" s="233"/>
      <c r="QTO392" s="233"/>
      <c r="QTP392" s="233"/>
      <c r="QTQ392" s="233"/>
      <c r="QTR392" s="233"/>
      <c r="QTS392" s="233"/>
      <c r="QTT392" s="233"/>
      <c r="QTU392" s="233"/>
      <c r="QTV392" s="233"/>
      <c r="QTW392" s="233"/>
      <c r="QTX392" s="233"/>
      <c r="QTY392" s="233"/>
      <c r="QTZ392" s="233"/>
      <c r="QUA392" s="233"/>
      <c r="QUB392" s="233"/>
      <c r="QUC392" s="233"/>
      <c r="QUD392" s="233"/>
      <c r="QUE392" s="233"/>
      <c r="QUF392" s="233"/>
      <c r="QUG392" s="233"/>
      <c r="QUH392" s="233"/>
      <c r="QUI392" s="233"/>
      <c r="QUJ392" s="233"/>
      <c r="QUK392" s="233"/>
      <c r="QUL392" s="233"/>
      <c r="QUM392" s="233"/>
      <c r="QUN392" s="233"/>
      <c r="QUO392" s="233"/>
      <c r="QUP392" s="233"/>
      <c r="QUQ392" s="233"/>
      <c r="QUR392" s="233"/>
      <c r="QUS392" s="233"/>
      <c r="QUT392" s="233"/>
      <c r="QUU392" s="233"/>
      <c r="QUV392" s="233"/>
      <c r="QUW392" s="233"/>
      <c r="QUX392" s="233"/>
      <c r="QUY392" s="233"/>
      <c r="QUZ392" s="233"/>
      <c r="QVA392" s="233"/>
      <c r="QVB392" s="233"/>
      <c r="QVC392" s="233"/>
      <c r="QVD392" s="233"/>
      <c r="QVE392" s="233"/>
      <c r="QVF392" s="233"/>
      <c r="QVG392" s="233"/>
      <c r="QVH392" s="233"/>
      <c r="QVI392" s="233"/>
      <c r="QVJ392" s="233"/>
      <c r="QVK392" s="233"/>
      <c r="QVL392" s="233"/>
      <c r="QVM392" s="233"/>
      <c r="QVN392" s="233"/>
      <c r="QVO392" s="233"/>
      <c r="QVP392" s="233"/>
      <c r="QVQ392" s="233"/>
      <c r="QVR392" s="233"/>
      <c r="QVS392" s="233"/>
      <c r="QVT392" s="233"/>
      <c r="QVU392" s="233"/>
      <c r="QVV392" s="233"/>
      <c r="QVW392" s="233"/>
      <c r="QVX392" s="233"/>
      <c r="QVY392" s="233"/>
      <c r="QVZ392" s="233"/>
      <c r="QWA392" s="233"/>
      <c r="QWB392" s="233"/>
      <c r="QWC392" s="233"/>
      <c r="QWD392" s="233"/>
      <c r="QWE392" s="233"/>
      <c r="QWF392" s="233"/>
      <c r="QWG392" s="233"/>
      <c r="QWH392" s="233"/>
      <c r="QWI392" s="233"/>
      <c r="QWJ392" s="233"/>
      <c r="QWK392" s="233"/>
      <c r="QWL392" s="233"/>
      <c r="QWM392" s="233"/>
      <c r="QWN392" s="233"/>
      <c r="QWO392" s="233"/>
      <c r="QWP392" s="233"/>
      <c r="QWQ392" s="233"/>
      <c r="QWR392" s="233"/>
      <c r="QWS392" s="233"/>
      <c r="QWT392" s="233"/>
      <c r="QWU392" s="233"/>
      <c r="QWV392" s="233"/>
      <c r="QWW392" s="233"/>
      <c r="QWX392" s="233"/>
      <c r="QWY392" s="233"/>
      <c r="QWZ392" s="233"/>
      <c r="QXA392" s="233"/>
      <c r="QXB392" s="233"/>
      <c r="QXC392" s="233"/>
      <c r="QXD392" s="233"/>
      <c r="QXE392" s="233"/>
      <c r="QXF392" s="233"/>
      <c r="QXG392" s="233"/>
      <c r="QXH392" s="233"/>
      <c r="QXI392" s="233"/>
      <c r="QXJ392" s="233"/>
      <c r="QXK392" s="233"/>
      <c r="QXL392" s="233"/>
      <c r="QXM392" s="233"/>
      <c r="QXN392" s="233"/>
      <c r="QXO392" s="233"/>
      <c r="QXP392" s="233"/>
      <c r="QXQ392" s="233"/>
      <c r="QXR392" s="233"/>
      <c r="QXS392" s="233"/>
      <c r="QXT392" s="233"/>
      <c r="QXU392" s="233"/>
      <c r="QXV392" s="233"/>
      <c r="QXW392" s="233"/>
      <c r="QXX392" s="233"/>
      <c r="QXY392" s="233"/>
      <c r="QXZ392" s="233"/>
      <c r="QYA392" s="233"/>
      <c r="QYB392" s="233"/>
      <c r="QYC392" s="233"/>
      <c r="QYD392" s="233"/>
      <c r="QYE392" s="233"/>
      <c r="QYF392" s="233"/>
      <c r="QYG392" s="233"/>
      <c r="QYH392" s="233"/>
      <c r="QYI392" s="233"/>
      <c r="QYJ392" s="233"/>
      <c r="QYK392" s="233"/>
      <c r="QYL392" s="233"/>
      <c r="QYM392" s="233"/>
      <c r="QYN392" s="233"/>
      <c r="QYO392" s="233"/>
      <c r="QYP392" s="233"/>
      <c r="QYQ392" s="233"/>
      <c r="QYR392" s="233"/>
      <c r="QYS392" s="233"/>
      <c r="QYT392" s="233"/>
      <c r="QYU392" s="233"/>
      <c r="QYV392" s="233"/>
      <c r="QYW392" s="233"/>
      <c r="QYX392" s="233"/>
      <c r="QYY392" s="233"/>
      <c r="QYZ392" s="233"/>
      <c r="QZA392" s="233"/>
      <c r="QZB392" s="233"/>
      <c r="QZC392" s="233"/>
      <c r="QZD392" s="233"/>
      <c r="QZE392" s="233"/>
      <c r="QZF392" s="233"/>
      <c r="QZG392" s="233"/>
      <c r="QZH392" s="233"/>
      <c r="QZI392" s="233"/>
      <c r="QZJ392" s="233"/>
      <c r="QZK392" s="233"/>
      <c r="QZL392" s="233"/>
      <c r="QZM392" s="233"/>
      <c r="QZN392" s="233"/>
      <c r="QZO392" s="233"/>
      <c r="QZP392" s="233"/>
      <c r="QZQ392" s="233"/>
      <c r="QZR392" s="233"/>
      <c r="QZS392" s="233"/>
      <c r="QZT392" s="233"/>
      <c r="QZU392" s="233"/>
      <c r="QZV392" s="233"/>
      <c r="QZW392" s="233"/>
      <c r="QZX392" s="233"/>
      <c r="QZY392" s="233"/>
      <c r="QZZ392" s="233"/>
      <c r="RAA392" s="233"/>
      <c r="RAB392" s="233"/>
      <c r="RAC392" s="233"/>
      <c r="RAD392" s="233"/>
      <c r="RAE392" s="233"/>
      <c r="RAF392" s="233"/>
      <c r="RAG392" s="233"/>
      <c r="RAH392" s="233"/>
      <c r="RAI392" s="233"/>
      <c r="RAJ392" s="233"/>
      <c r="RAK392" s="233"/>
      <c r="RAL392" s="233"/>
      <c r="RAM392" s="233"/>
      <c r="RAN392" s="233"/>
      <c r="RAO392" s="233"/>
      <c r="RAP392" s="233"/>
      <c r="RAQ392" s="233"/>
      <c r="RAR392" s="233"/>
      <c r="RAS392" s="233"/>
      <c r="RAT392" s="233"/>
      <c r="RAU392" s="233"/>
      <c r="RAV392" s="233"/>
      <c r="RAW392" s="233"/>
      <c r="RAX392" s="233"/>
      <c r="RAY392" s="233"/>
      <c r="RAZ392" s="233"/>
      <c r="RBA392" s="233"/>
      <c r="RBB392" s="233"/>
      <c r="RBC392" s="233"/>
      <c r="RBD392" s="233"/>
      <c r="RBE392" s="233"/>
      <c r="RBF392" s="233"/>
      <c r="RBG392" s="233"/>
      <c r="RBH392" s="233"/>
      <c r="RBI392" s="233"/>
      <c r="RBJ392" s="233"/>
      <c r="RBK392" s="233"/>
      <c r="RBL392" s="233"/>
      <c r="RBM392" s="233"/>
      <c r="RBN392" s="233"/>
      <c r="RBO392" s="233"/>
      <c r="RBP392" s="233"/>
      <c r="RBQ392" s="233"/>
      <c r="RBR392" s="233"/>
      <c r="RBS392" s="233"/>
      <c r="RBT392" s="233"/>
      <c r="RBU392" s="233"/>
      <c r="RBV392" s="233"/>
      <c r="RBW392" s="233"/>
      <c r="RBX392" s="233"/>
      <c r="RBY392" s="233"/>
      <c r="RBZ392" s="233"/>
      <c r="RCA392" s="233"/>
      <c r="RCB392" s="233"/>
      <c r="RCC392" s="233"/>
      <c r="RCD392" s="233"/>
      <c r="RCE392" s="233"/>
      <c r="RCF392" s="233"/>
      <c r="RCG392" s="233"/>
      <c r="RCH392" s="233"/>
      <c r="RCI392" s="233"/>
      <c r="RCJ392" s="233"/>
      <c r="RCK392" s="233"/>
      <c r="RCL392" s="233"/>
      <c r="RCM392" s="233"/>
      <c r="RCN392" s="233"/>
      <c r="RCO392" s="233"/>
      <c r="RCP392" s="233"/>
      <c r="RCQ392" s="233"/>
      <c r="RCR392" s="233"/>
      <c r="RCS392" s="233"/>
      <c r="RCT392" s="233"/>
      <c r="RCU392" s="233"/>
      <c r="RCV392" s="233"/>
      <c r="RCW392" s="233"/>
      <c r="RCX392" s="233"/>
      <c r="RCY392" s="233"/>
      <c r="RCZ392" s="233"/>
      <c r="RDA392" s="233"/>
      <c r="RDB392" s="233"/>
      <c r="RDC392" s="233"/>
      <c r="RDD392" s="233"/>
      <c r="RDE392" s="233"/>
      <c r="RDF392" s="233"/>
      <c r="RDG392" s="233"/>
      <c r="RDH392" s="233"/>
      <c r="RDI392" s="233"/>
      <c r="RDJ392" s="233"/>
      <c r="RDK392" s="233"/>
      <c r="RDL392" s="233"/>
      <c r="RDM392" s="233"/>
      <c r="RDN392" s="233"/>
      <c r="RDO392" s="233"/>
      <c r="RDP392" s="233"/>
      <c r="RDQ392" s="233"/>
      <c r="RDR392" s="233"/>
      <c r="RDS392" s="233"/>
      <c r="RDT392" s="233"/>
      <c r="RDU392" s="233"/>
      <c r="RDV392" s="233"/>
      <c r="RDW392" s="233"/>
      <c r="RDX392" s="233"/>
      <c r="RDY392" s="233"/>
      <c r="RDZ392" s="233"/>
      <c r="REA392" s="233"/>
      <c r="REB392" s="233"/>
      <c r="REC392" s="233"/>
      <c r="RED392" s="233"/>
      <c r="REE392" s="233"/>
      <c r="REF392" s="233"/>
      <c r="REG392" s="233"/>
      <c r="REH392" s="233"/>
      <c r="REI392" s="233"/>
      <c r="REJ392" s="233"/>
      <c r="REK392" s="233"/>
      <c r="REL392" s="233"/>
      <c r="REM392" s="233"/>
      <c r="REN392" s="233"/>
      <c r="REO392" s="233"/>
      <c r="REP392" s="233"/>
      <c r="REQ392" s="233"/>
      <c r="RER392" s="233"/>
      <c r="RES392" s="233"/>
      <c r="RET392" s="233"/>
      <c r="REU392" s="233"/>
      <c r="REV392" s="233"/>
      <c r="REW392" s="233"/>
      <c r="REX392" s="233"/>
      <c r="REY392" s="233"/>
      <c r="REZ392" s="233"/>
      <c r="RFA392" s="233"/>
      <c r="RFB392" s="233"/>
      <c r="RFC392" s="233"/>
      <c r="RFD392" s="233"/>
      <c r="RFE392" s="233"/>
      <c r="RFF392" s="233"/>
      <c r="RFG392" s="233"/>
      <c r="RFH392" s="233"/>
      <c r="RFI392" s="233"/>
      <c r="RFJ392" s="233"/>
      <c r="RFK392" s="233"/>
      <c r="RFL392" s="233"/>
      <c r="RFM392" s="233"/>
      <c r="RFN392" s="233"/>
      <c r="RFO392" s="233"/>
      <c r="RFP392" s="233"/>
      <c r="RFQ392" s="233"/>
      <c r="RFR392" s="233"/>
      <c r="RFS392" s="233"/>
      <c r="RFT392" s="233"/>
      <c r="RFU392" s="233"/>
      <c r="RFV392" s="233"/>
      <c r="RFW392" s="233"/>
      <c r="RFX392" s="233"/>
      <c r="RFY392" s="233"/>
      <c r="RFZ392" s="233"/>
      <c r="RGA392" s="233"/>
      <c r="RGB392" s="233"/>
      <c r="RGC392" s="233"/>
      <c r="RGD392" s="233"/>
      <c r="RGE392" s="233"/>
      <c r="RGF392" s="233"/>
      <c r="RGG392" s="233"/>
      <c r="RGH392" s="233"/>
      <c r="RGI392" s="233"/>
      <c r="RGJ392" s="233"/>
      <c r="RGK392" s="233"/>
      <c r="RGL392" s="233"/>
      <c r="RGM392" s="233"/>
      <c r="RGN392" s="233"/>
      <c r="RGO392" s="233"/>
      <c r="RGP392" s="233"/>
      <c r="RGQ392" s="233"/>
      <c r="RGR392" s="233"/>
      <c r="RGS392" s="233"/>
      <c r="RGT392" s="233"/>
      <c r="RGU392" s="233"/>
      <c r="RGV392" s="233"/>
      <c r="RGW392" s="233"/>
      <c r="RGX392" s="233"/>
      <c r="RGY392" s="233"/>
      <c r="RGZ392" s="233"/>
      <c r="RHA392" s="233"/>
      <c r="RHB392" s="233"/>
      <c r="RHC392" s="233"/>
      <c r="RHD392" s="233"/>
      <c r="RHE392" s="233"/>
      <c r="RHF392" s="233"/>
      <c r="RHG392" s="233"/>
      <c r="RHH392" s="233"/>
      <c r="RHI392" s="233"/>
      <c r="RHJ392" s="233"/>
      <c r="RHK392" s="233"/>
      <c r="RHL392" s="233"/>
      <c r="RHM392" s="233"/>
      <c r="RHN392" s="233"/>
      <c r="RHO392" s="233"/>
      <c r="RHP392" s="233"/>
      <c r="RHQ392" s="233"/>
      <c r="RHR392" s="233"/>
      <c r="RHS392" s="233"/>
      <c r="RHT392" s="233"/>
      <c r="RHU392" s="233"/>
      <c r="RHV392" s="233"/>
      <c r="RHW392" s="233"/>
      <c r="RHX392" s="233"/>
      <c r="RHY392" s="233"/>
      <c r="RHZ392" s="233"/>
      <c r="RIA392" s="233"/>
      <c r="RIB392" s="233"/>
      <c r="RIC392" s="233"/>
      <c r="RID392" s="233"/>
      <c r="RIE392" s="233"/>
      <c r="RIF392" s="233"/>
      <c r="RIG392" s="233"/>
      <c r="RIH392" s="233"/>
      <c r="RII392" s="233"/>
      <c r="RIJ392" s="233"/>
      <c r="RIK392" s="233"/>
      <c r="RIL392" s="233"/>
      <c r="RIM392" s="233"/>
      <c r="RIN392" s="233"/>
      <c r="RIO392" s="233"/>
      <c r="RIP392" s="233"/>
      <c r="RIQ392" s="233"/>
      <c r="RIR392" s="233"/>
      <c r="RIS392" s="233"/>
      <c r="RIT392" s="233"/>
      <c r="RIU392" s="233"/>
      <c r="RIV392" s="233"/>
      <c r="RIW392" s="233"/>
      <c r="RIX392" s="233"/>
      <c r="RIY392" s="233"/>
      <c r="RIZ392" s="233"/>
      <c r="RJA392" s="233"/>
      <c r="RJB392" s="233"/>
      <c r="RJC392" s="233"/>
      <c r="RJD392" s="233"/>
      <c r="RJE392" s="233"/>
      <c r="RJF392" s="233"/>
      <c r="RJG392" s="233"/>
      <c r="RJH392" s="233"/>
      <c r="RJI392" s="233"/>
      <c r="RJJ392" s="233"/>
      <c r="RJK392" s="233"/>
      <c r="RJL392" s="233"/>
      <c r="RJM392" s="233"/>
      <c r="RJN392" s="233"/>
      <c r="RJO392" s="233"/>
      <c r="RJP392" s="233"/>
      <c r="RJQ392" s="233"/>
      <c r="RJR392" s="233"/>
      <c r="RJS392" s="233"/>
      <c r="RJT392" s="233"/>
      <c r="RJU392" s="233"/>
      <c r="RJV392" s="233"/>
      <c r="RJW392" s="233"/>
      <c r="RJX392" s="233"/>
      <c r="RJY392" s="233"/>
      <c r="RJZ392" s="233"/>
      <c r="RKA392" s="233"/>
      <c r="RKB392" s="233"/>
      <c r="RKC392" s="233"/>
      <c r="RKD392" s="233"/>
      <c r="RKE392" s="233"/>
      <c r="RKF392" s="233"/>
      <c r="RKG392" s="233"/>
      <c r="RKH392" s="233"/>
      <c r="RKI392" s="233"/>
      <c r="RKJ392" s="233"/>
      <c r="RKK392" s="233"/>
      <c r="RKL392" s="233"/>
      <c r="RKM392" s="233"/>
      <c r="RKN392" s="233"/>
      <c r="RKO392" s="233"/>
      <c r="RKP392" s="233"/>
      <c r="RKQ392" s="233"/>
      <c r="RKR392" s="233"/>
      <c r="RKS392" s="233"/>
      <c r="RKT392" s="233"/>
      <c r="RKU392" s="233"/>
      <c r="RKV392" s="233"/>
      <c r="RKW392" s="233"/>
      <c r="RKX392" s="233"/>
      <c r="RKY392" s="233"/>
      <c r="RKZ392" s="233"/>
      <c r="RLA392" s="233"/>
      <c r="RLB392" s="233"/>
      <c r="RLC392" s="233"/>
      <c r="RLD392" s="233"/>
      <c r="RLE392" s="233"/>
      <c r="RLF392" s="233"/>
      <c r="RLG392" s="233"/>
      <c r="RLH392" s="233"/>
      <c r="RLI392" s="233"/>
      <c r="RLJ392" s="233"/>
      <c r="RLK392" s="233"/>
      <c r="RLL392" s="233"/>
      <c r="RLM392" s="233"/>
      <c r="RLN392" s="233"/>
      <c r="RLO392" s="233"/>
      <c r="RLP392" s="233"/>
      <c r="RLQ392" s="233"/>
      <c r="RLR392" s="233"/>
      <c r="RLS392" s="233"/>
      <c r="RLT392" s="233"/>
      <c r="RLU392" s="233"/>
      <c r="RLV392" s="233"/>
      <c r="RLW392" s="233"/>
      <c r="RLX392" s="233"/>
      <c r="RLY392" s="233"/>
      <c r="RLZ392" s="233"/>
      <c r="RMA392" s="233"/>
      <c r="RMB392" s="233"/>
      <c r="RMC392" s="233"/>
      <c r="RMD392" s="233"/>
      <c r="RME392" s="233"/>
      <c r="RMF392" s="233"/>
      <c r="RMG392" s="233"/>
      <c r="RMH392" s="233"/>
      <c r="RMI392" s="233"/>
      <c r="RMJ392" s="233"/>
      <c r="RMK392" s="233"/>
      <c r="RML392" s="233"/>
      <c r="RMM392" s="233"/>
      <c r="RMN392" s="233"/>
      <c r="RMO392" s="233"/>
      <c r="RMP392" s="233"/>
      <c r="RMQ392" s="233"/>
      <c r="RMR392" s="233"/>
      <c r="RMS392" s="233"/>
      <c r="RMT392" s="233"/>
      <c r="RMU392" s="233"/>
      <c r="RMV392" s="233"/>
      <c r="RMW392" s="233"/>
      <c r="RMX392" s="233"/>
      <c r="RMY392" s="233"/>
      <c r="RMZ392" s="233"/>
      <c r="RNA392" s="233"/>
      <c r="RNB392" s="233"/>
      <c r="RNC392" s="233"/>
      <c r="RND392" s="233"/>
      <c r="RNE392" s="233"/>
      <c r="RNF392" s="233"/>
      <c r="RNG392" s="233"/>
      <c r="RNH392" s="233"/>
      <c r="RNI392" s="233"/>
      <c r="RNJ392" s="233"/>
      <c r="RNK392" s="233"/>
      <c r="RNL392" s="233"/>
      <c r="RNM392" s="233"/>
      <c r="RNN392" s="233"/>
      <c r="RNO392" s="233"/>
      <c r="RNP392" s="233"/>
      <c r="RNQ392" s="233"/>
      <c r="RNR392" s="233"/>
      <c r="RNS392" s="233"/>
      <c r="RNT392" s="233"/>
      <c r="RNU392" s="233"/>
      <c r="RNV392" s="233"/>
      <c r="RNW392" s="233"/>
      <c r="RNX392" s="233"/>
      <c r="RNY392" s="233"/>
      <c r="RNZ392" s="233"/>
      <c r="ROA392" s="233"/>
      <c r="ROB392" s="233"/>
      <c r="ROC392" s="233"/>
      <c r="ROD392" s="233"/>
      <c r="ROE392" s="233"/>
      <c r="ROF392" s="233"/>
      <c r="ROG392" s="233"/>
      <c r="ROH392" s="233"/>
      <c r="ROI392" s="233"/>
      <c r="ROJ392" s="233"/>
      <c r="ROK392" s="233"/>
      <c r="ROL392" s="233"/>
      <c r="ROM392" s="233"/>
      <c r="RON392" s="233"/>
      <c r="ROO392" s="233"/>
      <c r="ROP392" s="233"/>
      <c r="ROQ392" s="233"/>
      <c r="ROR392" s="233"/>
      <c r="ROS392" s="233"/>
      <c r="ROT392" s="233"/>
      <c r="ROU392" s="233"/>
      <c r="ROV392" s="233"/>
      <c r="ROW392" s="233"/>
      <c r="ROX392" s="233"/>
      <c r="ROY392" s="233"/>
      <c r="ROZ392" s="233"/>
      <c r="RPA392" s="233"/>
      <c r="RPB392" s="233"/>
      <c r="RPC392" s="233"/>
      <c r="RPD392" s="233"/>
      <c r="RPE392" s="233"/>
      <c r="RPF392" s="233"/>
      <c r="RPG392" s="233"/>
      <c r="RPH392" s="233"/>
      <c r="RPI392" s="233"/>
      <c r="RPJ392" s="233"/>
      <c r="RPK392" s="233"/>
      <c r="RPL392" s="233"/>
      <c r="RPM392" s="233"/>
      <c r="RPN392" s="233"/>
      <c r="RPO392" s="233"/>
      <c r="RPP392" s="233"/>
      <c r="RPQ392" s="233"/>
      <c r="RPR392" s="233"/>
      <c r="RPS392" s="233"/>
      <c r="RPT392" s="233"/>
      <c r="RPU392" s="233"/>
      <c r="RPV392" s="233"/>
      <c r="RPW392" s="233"/>
      <c r="RPX392" s="233"/>
      <c r="RPY392" s="233"/>
      <c r="RPZ392" s="233"/>
      <c r="RQA392" s="233"/>
      <c r="RQB392" s="233"/>
      <c r="RQC392" s="233"/>
      <c r="RQD392" s="233"/>
      <c r="RQE392" s="233"/>
      <c r="RQF392" s="233"/>
      <c r="RQG392" s="233"/>
      <c r="RQH392" s="233"/>
      <c r="RQI392" s="233"/>
      <c r="RQJ392" s="233"/>
      <c r="RQK392" s="233"/>
      <c r="RQL392" s="233"/>
      <c r="RQM392" s="233"/>
      <c r="RQN392" s="233"/>
      <c r="RQO392" s="233"/>
      <c r="RQP392" s="233"/>
      <c r="RQQ392" s="233"/>
      <c r="RQR392" s="233"/>
      <c r="RQS392" s="233"/>
      <c r="RQT392" s="233"/>
      <c r="RQU392" s="233"/>
      <c r="RQV392" s="233"/>
      <c r="RQW392" s="233"/>
      <c r="RQX392" s="233"/>
      <c r="RQY392" s="233"/>
      <c r="RQZ392" s="233"/>
      <c r="RRA392" s="233"/>
      <c r="RRB392" s="233"/>
      <c r="RRC392" s="233"/>
      <c r="RRD392" s="233"/>
      <c r="RRE392" s="233"/>
      <c r="RRF392" s="233"/>
      <c r="RRG392" s="233"/>
      <c r="RRH392" s="233"/>
      <c r="RRI392" s="233"/>
      <c r="RRJ392" s="233"/>
      <c r="RRK392" s="233"/>
      <c r="RRL392" s="233"/>
      <c r="RRM392" s="233"/>
      <c r="RRN392" s="233"/>
      <c r="RRO392" s="233"/>
      <c r="RRP392" s="233"/>
      <c r="RRQ392" s="233"/>
      <c r="RRR392" s="233"/>
      <c r="RRS392" s="233"/>
      <c r="RRT392" s="233"/>
      <c r="RRU392" s="233"/>
      <c r="RRV392" s="233"/>
      <c r="RRW392" s="233"/>
      <c r="RRX392" s="233"/>
      <c r="RRY392" s="233"/>
      <c r="RRZ392" s="233"/>
      <c r="RSA392" s="233"/>
      <c r="RSB392" s="233"/>
      <c r="RSC392" s="233"/>
      <c r="RSD392" s="233"/>
      <c r="RSE392" s="233"/>
      <c r="RSF392" s="233"/>
      <c r="RSG392" s="233"/>
      <c r="RSH392" s="233"/>
      <c r="RSI392" s="233"/>
      <c r="RSJ392" s="233"/>
      <c r="RSK392" s="233"/>
      <c r="RSL392" s="233"/>
      <c r="RSM392" s="233"/>
      <c r="RSN392" s="233"/>
      <c r="RSO392" s="233"/>
      <c r="RSP392" s="233"/>
      <c r="RSQ392" s="233"/>
      <c r="RSR392" s="233"/>
      <c r="RSS392" s="233"/>
      <c r="RST392" s="233"/>
      <c r="RSU392" s="233"/>
      <c r="RSV392" s="233"/>
      <c r="RSW392" s="233"/>
      <c r="RSX392" s="233"/>
      <c r="RSY392" s="233"/>
      <c r="RSZ392" s="233"/>
      <c r="RTA392" s="233"/>
      <c r="RTB392" s="233"/>
      <c r="RTC392" s="233"/>
      <c r="RTD392" s="233"/>
      <c r="RTE392" s="233"/>
      <c r="RTF392" s="233"/>
      <c r="RTG392" s="233"/>
      <c r="RTH392" s="233"/>
      <c r="RTI392" s="233"/>
      <c r="RTJ392" s="233"/>
      <c r="RTK392" s="233"/>
      <c r="RTL392" s="233"/>
      <c r="RTM392" s="233"/>
      <c r="RTN392" s="233"/>
      <c r="RTO392" s="233"/>
      <c r="RTP392" s="233"/>
      <c r="RTQ392" s="233"/>
      <c r="RTR392" s="233"/>
      <c r="RTS392" s="233"/>
      <c r="RTT392" s="233"/>
      <c r="RTU392" s="233"/>
      <c r="RTV392" s="233"/>
      <c r="RTW392" s="233"/>
      <c r="RTX392" s="233"/>
      <c r="RTY392" s="233"/>
      <c r="RTZ392" s="233"/>
      <c r="RUA392" s="233"/>
      <c r="RUB392" s="233"/>
      <c r="RUC392" s="233"/>
      <c r="RUD392" s="233"/>
      <c r="RUE392" s="233"/>
      <c r="RUF392" s="233"/>
      <c r="RUG392" s="233"/>
      <c r="RUH392" s="233"/>
      <c r="RUI392" s="233"/>
      <c r="RUJ392" s="233"/>
      <c r="RUK392" s="233"/>
      <c r="RUL392" s="233"/>
      <c r="RUM392" s="233"/>
      <c r="RUN392" s="233"/>
      <c r="RUO392" s="233"/>
      <c r="RUP392" s="233"/>
      <c r="RUQ392" s="233"/>
      <c r="RUR392" s="233"/>
      <c r="RUS392" s="233"/>
      <c r="RUT392" s="233"/>
      <c r="RUU392" s="233"/>
      <c r="RUV392" s="233"/>
      <c r="RUW392" s="233"/>
      <c r="RUX392" s="233"/>
      <c r="RUY392" s="233"/>
      <c r="RUZ392" s="233"/>
      <c r="RVA392" s="233"/>
      <c r="RVB392" s="233"/>
      <c r="RVC392" s="233"/>
      <c r="RVD392" s="233"/>
      <c r="RVE392" s="233"/>
      <c r="RVF392" s="233"/>
      <c r="RVG392" s="233"/>
      <c r="RVH392" s="233"/>
      <c r="RVI392" s="233"/>
      <c r="RVJ392" s="233"/>
      <c r="RVK392" s="233"/>
      <c r="RVL392" s="233"/>
      <c r="RVM392" s="233"/>
      <c r="RVN392" s="233"/>
      <c r="RVO392" s="233"/>
      <c r="RVP392" s="233"/>
      <c r="RVQ392" s="233"/>
      <c r="RVR392" s="233"/>
      <c r="RVS392" s="233"/>
      <c r="RVT392" s="233"/>
      <c r="RVU392" s="233"/>
      <c r="RVV392" s="233"/>
      <c r="RVW392" s="233"/>
      <c r="RVX392" s="233"/>
      <c r="RVY392" s="233"/>
      <c r="RVZ392" s="233"/>
      <c r="RWA392" s="233"/>
      <c r="RWB392" s="233"/>
      <c r="RWC392" s="233"/>
      <c r="RWD392" s="233"/>
      <c r="RWE392" s="233"/>
      <c r="RWF392" s="233"/>
      <c r="RWG392" s="233"/>
      <c r="RWH392" s="233"/>
      <c r="RWI392" s="233"/>
      <c r="RWJ392" s="233"/>
      <c r="RWK392" s="233"/>
      <c r="RWL392" s="233"/>
      <c r="RWM392" s="233"/>
      <c r="RWN392" s="233"/>
      <c r="RWO392" s="233"/>
      <c r="RWP392" s="233"/>
      <c r="RWQ392" s="233"/>
      <c r="RWR392" s="233"/>
      <c r="RWS392" s="233"/>
      <c r="RWT392" s="233"/>
      <c r="RWU392" s="233"/>
      <c r="RWV392" s="233"/>
      <c r="RWW392" s="233"/>
      <c r="RWX392" s="233"/>
      <c r="RWY392" s="233"/>
      <c r="RWZ392" s="233"/>
      <c r="RXA392" s="233"/>
      <c r="RXB392" s="233"/>
      <c r="RXC392" s="233"/>
      <c r="RXD392" s="233"/>
      <c r="RXE392" s="233"/>
      <c r="RXF392" s="233"/>
      <c r="RXG392" s="233"/>
      <c r="RXH392" s="233"/>
      <c r="RXI392" s="233"/>
      <c r="RXJ392" s="233"/>
      <c r="RXK392" s="233"/>
      <c r="RXL392" s="233"/>
      <c r="RXM392" s="233"/>
      <c r="RXN392" s="233"/>
      <c r="RXO392" s="233"/>
      <c r="RXP392" s="233"/>
      <c r="RXQ392" s="233"/>
      <c r="RXR392" s="233"/>
      <c r="RXS392" s="233"/>
      <c r="RXT392" s="233"/>
      <c r="RXU392" s="233"/>
      <c r="RXV392" s="233"/>
      <c r="RXW392" s="233"/>
      <c r="RXX392" s="233"/>
      <c r="RXY392" s="233"/>
      <c r="RXZ392" s="233"/>
      <c r="RYA392" s="233"/>
      <c r="RYB392" s="233"/>
      <c r="RYC392" s="233"/>
      <c r="RYD392" s="233"/>
      <c r="RYE392" s="233"/>
      <c r="RYF392" s="233"/>
      <c r="RYG392" s="233"/>
      <c r="RYH392" s="233"/>
      <c r="RYI392" s="233"/>
      <c r="RYJ392" s="233"/>
      <c r="RYK392" s="233"/>
      <c r="RYL392" s="233"/>
      <c r="RYM392" s="233"/>
      <c r="RYN392" s="233"/>
      <c r="RYO392" s="233"/>
      <c r="RYP392" s="233"/>
      <c r="RYQ392" s="233"/>
      <c r="RYR392" s="233"/>
      <c r="RYS392" s="233"/>
      <c r="RYT392" s="233"/>
      <c r="RYU392" s="233"/>
      <c r="RYV392" s="233"/>
      <c r="RYW392" s="233"/>
      <c r="RYX392" s="233"/>
      <c r="RYY392" s="233"/>
      <c r="RYZ392" s="233"/>
      <c r="RZA392" s="233"/>
      <c r="RZB392" s="233"/>
      <c r="RZC392" s="233"/>
      <c r="RZD392" s="233"/>
      <c r="RZE392" s="233"/>
      <c r="RZF392" s="233"/>
      <c r="RZG392" s="233"/>
      <c r="RZH392" s="233"/>
      <c r="RZI392" s="233"/>
      <c r="RZJ392" s="233"/>
      <c r="RZK392" s="233"/>
      <c r="RZL392" s="233"/>
      <c r="RZM392" s="233"/>
      <c r="RZN392" s="233"/>
      <c r="RZO392" s="233"/>
      <c r="RZP392" s="233"/>
      <c r="RZQ392" s="233"/>
      <c r="RZR392" s="233"/>
      <c r="RZS392" s="233"/>
      <c r="RZT392" s="233"/>
      <c r="RZU392" s="233"/>
      <c r="RZV392" s="233"/>
      <c r="RZW392" s="233"/>
      <c r="RZX392" s="233"/>
      <c r="RZY392" s="233"/>
      <c r="RZZ392" s="233"/>
      <c r="SAA392" s="233"/>
      <c r="SAB392" s="233"/>
      <c r="SAC392" s="233"/>
      <c r="SAD392" s="233"/>
      <c r="SAE392" s="233"/>
      <c r="SAF392" s="233"/>
      <c r="SAG392" s="233"/>
      <c r="SAH392" s="233"/>
      <c r="SAI392" s="233"/>
      <c r="SAJ392" s="233"/>
      <c r="SAK392" s="233"/>
      <c r="SAL392" s="233"/>
      <c r="SAM392" s="233"/>
      <c r="SAN392" s="233"/>
      <c r="SAO392" s="233"/>
      <c r="SAP392" s="233"/>
      <c r="SAQ392" s="233"/>
      <c r="SAR392" s="233"/>
      <c r="SAS392" s="233"/>
      <c r="SAT392" s="233"/>
      <c r="SAU392" s="233"/>
      <c r="SAV392" s="233"/>
      <c r="SAW392" s="233"/>
      <c r="SAX392" s="233"/>
      <c r="SAY392" s="233"/>
      <c r="SAZ392" s="233"/>
      <c r="SBA392" s="233"/>
      <c r="SBB392" s="233"/>
      <c r="SBC392" s="233"/>
      <c r="SBD392" s="233"/>
      <c r="SBE392" s="233"/>
      <c r="SBF392" s="233"/>
      <c r="SBG392" s="233"/>
      <c r="SBH392" s="233"/>
      <c r="SBI392" s="233"/>
      <c r="SBJ392" s="233"/>
      <c r="SBK392" s="233"/>
      <c r="SBL392" s="233"/>
      <c r="SBM392" s="233"/>
      <c r="SBN392" s="233"/>
      <c r="SBO392" s="233"/>
      <c r="SBP392" s="233"/>
      <c r="SBQ392" s="233"/>
      <c r="SBR392" s="233"/>
      <c r="SBS392" s="233"/>
      <c r="SBT392" s="233"/>
      <c r="SBU392" s="233"/>
      <c r="SBV392" s="233"/>
      <c r="SBW392" s="233"/>
      <c r="SBX392" s="233"/>
      <c r="SBY392" s="233"/>
      <c r="SBZ392" s="233"/>
      <c r="SCA392" s="233"/>
      <c r="SCB392" s="233"/>
      <c r="SCC392" s="233"/>
      <c r="SCD392" s="233"/>
      <c r="SCE392" s="233"/>
      <c r="SCF392" s="233"/>
      <c r="SCG392" s="233"/>
      <c r="SCH392" s="233"/>
      <c r="SCI392" s="233"/>
      <c r="SCJ392" s="233"/>
      <c r="SCK392" s="233"/>
      <c r="SCL392" s="233"/>
      <c r="SCM392" s="233"/>
      <c r="SCN392" s="233"/>
      <c r="SCO392" s="233"/>
      <c r="SCP392" s="233"/>
      <c r="SCQ392" s="233"/>
      <c r="SCR392" s="233"/>
      <c r="SCS392" s="233"/>
      <c r="SCT392" s="233"/>
      <c r="SCU392" s="233"/>
      <c r="SCV392" s="233"/>
      <c r="SCW392" s="233"/>
      <c r="SCX392" s="233"/>
      <c r="SCY392" s="233"/>
      <c r="SCZ392" s="233"/>
      <c r="SDA392" s="233"/>
      <c r="SDB392" s="233"/>
      <c r="SDC392" s="233"/>
      <c r="SDD392" s="233"/>
      <c r="SDE392" s="233"/>
      <c r="SDF392" s="233"/>
      <c r="SDG392" s="233"/>
      <c r="SDH392" s="233"/>
      <c r="SDI392" s="233"/>
      <c r="SDJ392" s="233"/>
      <c r="SDK392" s="233"/>
      <c r="SDL392" s="233"/>
      <c r="SDM392" s="233"/>
      <c r="SDN392" s="233"/>
      <c r="SDO392" s="233"/>
      <c r="SDP392" s="233"/>
      <c r="SDQ392" s="233"/>
      <c r="SDR392" s="233"/>
      <c r="SDS392" s="233"/>
      <c r="SDT392" s="233"/>
      <c r="SDU392" s="233"/>
      <c r="SDV392" s="233"/>
      <c r="SDW392" s="233"/>
      <c r="SDX392" s="233"/>
      <c r="SDY392" s="233"/>
      <c r="SDZ392" s="233"/>
      <c r="SEA392" s="233"/>
      <c r="SEB392" s="233"/>
      <c r="SEC392" s="233"/>
      <c r="SED392" s="233"/>
      <c r="SEE392" s="233"/>
      <c r="SEF392" s="233"/>
      <c r="SEG392" s="233"/>
      <c r="SEH392" s="233"/>
      <c r="SEI392" s="233"/>
      <c r="SEJ392" s="233"/>
      <c r="SEK392" s="233"/>
      <c r="SEL392" s="233"/>
      <c r="SEM392" s="233"/>
      <c r="SEN392" s="233"/>
      <c r="SEO392" s="233"/>
      <c r="SEP392" s="233"/>
      <c r="SEQ392" s="233"/>
      <c r="SER392" s="233"/>
      <c r="SES392" s="233"/>
      <c r="SET392" s="233"/>
      <c r="SEU392" s="233"/>
      <c r="SEV392" s="233"/>
      <c r="SEW392" s="233"/>
      <c r="SEX392" s="233"/>
      <c r="SEY392" s="233"/>
      <c r="SEZ392" s="233"/>
      <c r="SFA392" s="233"/>
      <c r="SFB392" s="233"/>
      <c r="SFC392" s="233"/>
      <c r="SFD392" s="233"/>
      <c r="SFE392" s="233"/>
      <c r="SFF392" s="233"/>
      <c r="SFG392" s="233"/>
      <c r="SFH392" s="233"/>
      <c r="SFI392" s="233"/>
      <c r="SFJ392" s="233"/>
      <c r="SFK392" s="233"/>
      <c r="SFL392" s="233"/>
      <c r="SFM392" s="233"/>
      <c r="SFN392" s="233"/>
      <c r="SFO392" s="233"/>
      <c r="SFP392" s="233"/>
      <c r="SFQ392" s="233"/>
      <c r="SFR392" s="233"/>
      <c r="SFS392" s="233"/>
      <c r="SFT392" s="233"/>
      <c r="SFU392" s="233"/>
      <c r="SFV392" s="233"/>
      <c r="SFW392" s="233"/>
      <c r="SFX392" s="233"/>
      <c r="SFY392" s="233"/>
      <c r="SFZ392" s="233"/>
      <c r="SGA392" s="233"/>
      <c r="SGB392" s="233"/>
      <c r="SGC392" s="233"/>
      <c r="SGD392" s="233"/>
      <c r="SGE392" s="233"/>
      <c r="SGF392" s="233"/>
      <c r="SGG392" s="233"/>
      <c r="SGH392" s="233"/>
      <c r="SGI392" s="233"/>
      <c r="SGJ392" s="233"/>
      <c r="SGK392" s="233"/>
      <c r="SGL392" s="233"/>
      <c r="SGM392" s="233"/>
      <c r="SGN392" s="233"/>
      <c r="SGO392" s="233"/>
      <c r="SGP392" s="233"/>
      <c r="SGQ392" s="233"/>
      <c r="SGR392" s="233"/>
      <c r="SGS392" s="233"/>
      <c r="SGT392" s="233"/>
      <c r="SGU392" s="233"/>
      <c r="SGV392" s="233"/>
      <c r="SGW392" s="233"/>
      <c r="SGX392" s="233"/>
      <c r="SGY392" s="233"/>
      <c r="SGZ392" s="233"/>
      <c r="SHA392" s="233"/>
      <c r="SHB392" s="233"/>
      <c r="SHC392" s="233"/>
      <c r="SHD392" s="233"/>
      <c r="SHE392" s="233"/>
      <c r="SHF392" s="233"/>
      <c r="SHG392" s="233"/>
      <c r="SHH392" s="233"/>
      <c r="SHI392" s="233"/>
      <c r="SHJ392" s="233"/>
      <c r="SHK392" s="233"/>
      <c r="SHL392" s="233"/>
      <c r="SHM392" s="233"/>
      <c r="SHN392" s="233"/>
      <c r="SHO392" s="233"/>
      <c r="SHP392" s="233"/>
      <c r="SHQ392" s="233"/>
      <c r="SHR392" s="233"/>
      <c r="SHS392" s="233"/>
      <c r="SHT392" s="233"/>
      <c r="SHU392" s="233"/>
      <c r="SHV392" s="233"/>
      <c r="SHW392" s="233"/>
      <c r="SHX392" s="233"/>
      <c r="SHY392" s="233"/>
      <c r="SHZ392" s="233"/>
      <c r="SIA392" s="233"/>
      <c r="SIB392" s="233"/>
      <c r="SIC392" s="233"/>
      <c r="SID392" s="233"/>
      <c r="SIE392" s="233"/>
      <c r="SIF392" s="233"/>
      <c r="SIG392" s="233"/>
      <c r="SIH392" s="233"/>
      <c r="SII392" s="233"/>
      <c r="SIJ392" s="233"/>
      <c r="SIK392" s="233"/>
      <c r="SIL392" s="233"/>
      <c r="SIM392" s="233"/>
      <c r="SIN392" s="233"/>
      <c r="SIO392" s="233"/>
      <c r="SIP392" s="233"/>
      <c r="SIQ392" s="233"/>
      <c r="SIR392" s="233"/>
      <c r="SIS392" s="233"/>
      <c r="SIT392" s="233"/>
      <c r="SIU392" s="233"/>
      <c r="SIV392" s="233"/>
      <c r="SIW392" s="233"/>
      <c r="SIX392" s="233"/>
      <c r="SIY392" s="233"/>
      <c r="SIZ392" s="233"/>
      <c r="SJA392" s="233"/>
      <c r="SJB392" s="233"/>
      <c r="SJC392" s="233"/>
      <c r="SJD392" s="233"/>
      <c r="SJE392" s="233"/>
      <c r="SJF392" s="233"/>
      <c r="SJG392" s="233"/>
      <c r="SJH392" s="233"/>
      <c r="SJI392" s="233"/>
      <c r="SJJ392" s="233"/>
      <c r="SJK392" s="233"/>
      <c r="SJL392" s="233"/>
      <c r="SJM392" s="233"/>
      <c r="SJN392" s="233"/>
      <c r="SJO392" s="233"/>
      <c r="SJP392" s="233"/>
      <c r="SJQ392" s="233"/>
      <c r="SJR392" s="233"/>
      <c r="SJS392" s="233"/>
      <c r="SJT392" s="233"/>
      <c r="SJU392" s="233"/>
      <c r="SJV392" s="233"/>
      <c r="SJW392" s="233"/>
      <c r="SJX392" s="233"/>
      <c r="SJY392" s="233"/>
      <c r="SJZ392" s="233"/>
      <c r="SKA392" s="233"/>
      <c r="SKB392" s="233"/>
      <c r="SKC392" s="233"/>
      <c r="SKD392" s="233"/>
      <c r="SKE392" s="233"/>
      <c r="SKF392" s="233"/>
      <c r="SKG392" s="233"/>
      <c r="SKH392" s="233"/>
      <c r="SKI392" s="233"/>
      <c r="SKJ392" s="233"/>
      <c r="SKK392" s="233"/>
      <c r="SKL392" s="233"/>
      <c r="SKM392" s="233"/>
      <c r="SKN392" s="233"/>
      <c r="SKO392" s="233"/>
      <c r="SKP392" s="233"/>
      <c r="SKQ392" s="233"/>
      <c r="SKR392" s="233"/>
      <c r="SKS392" s="233"/>
      <c r="SKT392" s="233"/>
      <c r="SKU392" s="233"/>
      <c r="SKV392" s="233"/>
      <c r="SKW392" s="233"/>
      <c r="SKX392" s="233"/>
      <c r="SKY392" s="233"/>
      <c r="SKZ392" s="233"/>
      <c r="SLA392" s="233"/>
      <c r="SLB392" s="233"/>
      <c r="SLC392" s="233"/>
      <c r="SLD392" s="233"/>
      <c r="SLE392" s="233"/>
      <c r="SLF392" s="233"/>
      <c r="SLG392" s="233"/>
      <c r="SLH392" s="233"/>
      <c r="SLI392" s="233"/>
      <c r="SLJ392" s="233"/>
      <c r="SLK392" s="233"/>
      <c r="SLL392" s="233"/>
      <c r="SLM392" s="233"/>
      <c r="SLN392" s="233"/>
      <c r="SLO392" s="233"/>
      <c r="SLP392" s="233"/>
      <c r="SLQ392" s="233"/>
      <c r="SLR392" s="233"/>
      <c r="SLS392" s="233"/>
      <c r="SLT392" s="233"/>
      <c r="SLU392" s="233"/>
      <c r="SLV392" s="233"/>
      <c r="SLW392" s="233"/>
      <c r="SLX392" s="233"/>
      <c r="SLY392" s="233"/>
      <c r="SLZ392" s="233"/>
      <c r="SMA392" s="233"/>
      <c r="SMB392" s="233"/>
      <c r="SMC392" s="233"/>
      <c r="SMD392" s="233"/>
      <c r="SME392" s="233"/>
      <c r="SMF392" s="233"/>
      <c r="SMG392" s="233"/>
      <c r="SMH392" s="233"/>
      <c r="SMI392" s="233"/>
      <c r="SMJ392" s="233"/>
      <c r="SMK392" s="233"/>
      <c r="SML392" s="233"/>
      <c r="SMM392" s="233"/>
      <c r="SMN392" s="233"/>
      <c r="SMO392" s="233"/>
      <c r="SMP392" s="233"/>
      <c r="SMQ392" s="233"/>
      <c r="SMR392" s="233"/>
      <c r="SMS392" s="233"/>
      <c r="SMT392" s="233"/>
      <c r="SMU392" s="233"/>
      <c r="SMV392" s="233"/>
      <c r="SMW392" s="233"/>
      <c r="SMX392" s="233"/>
      <c r="SMY392" s="233"/>
      <c r="SMZ392" s="233"/>
      <c r="SNA392" s="233"/>
      <c r="SNB392" s="233"/>
      <c r="SNC392" s="233"/>
      <c r="SND392" s="233"/>
      <c r="SNE392" s="233"/>
      <c r="SNF392" s="233"/>
      <c r="SNG392" s="233"/>
      <c r="SNH392" s="233"/>
      <c r="SNI392" s="233"/>
      <c r="SNJ392" s="233"/>
      <c r="SNK392" s="233"/>
      <c r="SNL392" s="233"/>
      <c r="SNM392" s="233"/>
      <c r="SNN392" s="233"/>
      <c r="SNO392" s="233"/>
      <c r="SNP392" s="233"/>
      <c r="SNQ392" s="233"/>
      <c r="SNR392" s="233"/>
      <c r="SNS392" s="233"/>
      <c r="SNT392" s="233"/>
      <c r="SNU392" s="233"/>
      <c r="SNV392" s="233"/>
      <c r="SNW392" s="233"/>
      <c r="SNX392" s="233"/>
      <c r="SNY392" s="233"/>
      <c r="SNZ392" s="233"/>
      <c r="SOA392" s="233"/>
      <c r="SOB392" s="233"/>
      <c r="SOC392" s="233"/>
      <c r="SOD392" s="233"/>
      <c r="SOE392" s="233"/>
      <c r="SOF392" s="233"/>
      <c r="SOG392" s="233"/>
      <c r="SOH392" s="233"/>
      <c r="SOI392" s="233"/>
      <c r="SOJ392" s="233"/>
      <c r="SOK392" s="233"/>
      <c r="SOL392" s="233"/>
      <c r="SOM392" s="233"/>
      <c r="SON392" s="233"/>
      <c r="SOO392" s="233"/>
      <c r="SOP392" s="233"/>
      <c r="SOQ392" s="233"/>
      <c r="SOR392" s="233"/>
      <c r="SOS392" s="233"/>
      <c r="SOT392" s="233"/>
      <c r="SOU392" s="233"/>
      <c r="SOV392" s="233"/>
      <c r="SOW392" s="233"/>
      <c r="SOX392" s="233"/>
      <c r="SOY392" s="233"/>
      <c r="SOZ392" s="233"/>
      <c r="SPA392" s="233"/>
      <c r="SPB392" s="233"/>
      <c r="SPC392" s="233"/>
      <c r="SPD392" s="233"/>
      <c r="SPE392" s="233"/>
      <c r="SPF392" s="233"/>
      <c r="SPG392" s="233"/>
      <c r="SPH392" s="233"/>
      <c r="SPI392" s="233"/>
      <c r="SPJ392" s="233"/>
      <c r="SPK392" s="233"/>
      <c r="SPL392" s="233"/>
      <c r="SPM392" s="233"/>
      <c r="SPN392" s="233"/>
      <c r="SPO392" s="233"/>
      <c r="SPP392" s="233"/>
      <c r="SPQ392" s="233"/>
      <c r="SPR392" s="233"/>
      <c r="SPS392" s="233"/>
      <c r="SPT392" s="233"/>
      <c r="SPU392" s="233"/>
      <c r="SPV392" s="233"/>
      <c r="SPW392" s="233"/>
      <c r="SPX392" s="233"/>
      <c r="SPY392" s="233"/>
      <c r="SPZ392" s="233"/>
      <c r="SQA392" s="233"/>
      <c r="SQB392" s="233"/>
      <c r="SQC392" s="233"/>
      <c r="SQD392" s="233"/>
      <c r="SQE392" s="233"/>
      <c r="SQF392" s="233"/>
      <c r="SQG392" s="233"/>
      <c r="SQH392" s="233"/>
      <c r="SQI392" s="233"/>
      <c r="SQJ392" s="233"/>
      <c r="SQK392" s="233"/>
      <c r="SQL392" s="233"/>
      <c r="SQM392" s="233"/>
      <c r="SQN392" s="233"/>
      <c r="SQO392" s="233"/>
      <c r="SQP392" s="233"/>
      <c r="SQQ392" s="233"/>
      <c r="SQR392" s="233"/>
      <c r="SQS392" s="233"/>
      <c r="SQT392" s="233"/>
      <c r="SQU392" s="233"/>
      <c r="SQV392" s="233"/>
      <c r="SQW392" s="233"/>
      <c r="SQX392" s="233"/>
      <c r="SQY392" s="233"/>
      <c r="SQZ392" s="233"/>
      <c r="SRA392" s="233"/>
      <c r="SRB392" s="233"/>
      <c r="SRC392" s="233"/>
      <c r="SRD392" s="233"/>
      <c r="SRE392" s="233"/>
      <c r="SRF392" s="233"/>
      <c r="SRG392" s="233"/>
      <c r="SRH392" s="233"/>
      <c r="SRI392" s="233"/>
      <c r="SRJ392" s="233"/>
      <c r="SRK392" s="233"/>
      <c r="SRL392" s="233"/>
      <c r="SRM392" s="233"/>
      <c r="SRN392" s="233"/>
      <c r="SRO392" s="233"/>
      <c r="SRP392" s="233"/>
      <c r="SRQ392" s="233"/>
      <c r="SRR392" s="233"/>
      <c r="SRS392" s="233"/>
      <c r="SRT392" s="233"/>
      <c r="SRU392" s="233"/>
      <c r="SRV392" s="233"/>
      <c r="SRW392" s="233"/>
      <c r="SRX392" s="233"/>
      <c r="SRY392" s="233"/>
      <c r="SRZ392" s="233"/>
      <c r="SSA392" s="233"/>
      <c r="SSB392" s="233"/>
      <c r="SSC392" s="233"/>
      <c r="SSD392" s="233"/>
      <c r="SSE392" s="233"/>
      <c r="SSF392" s="233"/>
      <c r="SSG392" s="233"/>
      <c r="SSH392" s="233"/>
      <c r="SSI392" s="233"/>
      <c r="SSJ392" s="233"/>
      <c r="SSK392" s="233"/>
      <c r="SSL392" s="233"/>
      <c r="SSM392" s="233"/>
      <c r="SSN392" s="233"/>
      <c r="SSO392" s="233"/>
      <c r="SSP392" s="233"/>
      <c r="SSQ392" s="233"/>
      <c r="SSR392" s="233"/>
      <c r="SSS392" s="233"/>
      <c r="SST392" s="233"/>
      <c r="SSU392" s="233"/>
      <c r="SSV392" s="233"/>
      <c r="SSW392" s="233"/>
      <c r="SSX392" s="233"/>
      <c r="SSY392" s="233"/>
      <c r="SSZ392" s="233"/>
      <c r="STA392" s="233"/>
      <c r="STB392" s="233"/>
      <c r="STC392" s="233"/>
      <c r="STD392" s="233"/>
      <c r="STE392" s="233"/>
      <c r="STF392" s="233"/>
      <c r="STG392" s="233"/>
      <c r="STH392" s="233"/>
      <c r="STI392" s="233"/>
      <c r="STJ392" s="233"/>
      <c r="STK392" s="233"/>
      <c r="STL392" s="233"/>
      <c r="STM392" s="233"/>
      <c r="STN392" s="233"/>
      <c r="STO392" s="233"/>
      <c r="STP392" s="233"/>
      <c r="STQ392" s="233"/>
      <c r="STR392" s="233"/>
      <c r="STS392" s="233"/>
      <c r="STT392" s="233"/>
      <c r="STU392" s="233"/>
      <c r="STV392" s="233"/>
      <c r="STW392" s="233"/>
      <c r="STX392" s="233"/>
      <c r="STY392" s="233"/>
      <c r="STZ392" s="233"/>
      <c r="SUA392" s="233"/>
      <c r="SUB392" s="233"/>
      <c r="SUC392" s="233"/>
      <c r="SUD392" s="233"/>
      <c r="SUE392" s="233"/>
      <c r="SUF392" s="233"/>
      <c r="SUG392" s="233"/>
      <c r="SUH392" s="233"/>
      <c r="SUI392" s="233"/>
      <c r="SUJ392" s="233"/>
      <c r="SUK392" s="233"/>
      <c r="SUL392" s="233"/>
      <c r="SUM392" s="233"/>
      <c r="SUN392" s="233"/>
      <c r="SUO392" s="233"/>
      <c r="SUP392" s="233"/>
      <c r="SUQ392" s="233"/>
      <c r="SUR392" s="233"/>
      <c r="SUS392" s="233"/>
      <c r="SUT392" s="233"/>
      <c r="SUU392" s="233"/>
      <c r="SUV392" s="233"/>
      <c r="SUW392" s="233"/>
      <c r="SUX392" s="233"/>
      <c r="SUY392" s="233"/>
      <c r="SUZ392" s="233"/>
      <c r="SVA392" s="233"/>
      <c r="SVB392" s="233"/>
      <c r="SVC392" s="233"/>
      <c r="SVD392" s="233"/>
      <c r="SVE392" s="233"/>
      <c r="SVF392" s="233"/>
      <c r="SVG392" s="233"/>
      <c r="SVH392" s="233"/>
      <c r="SVI392" s="233"/>
      <c r="SVJ392" s="233"/>
      <c r="SVK392" s="233"/>
      <c r="SVL392" s="233"/>
      <c r="SVM392" s="233"/>
      <c r="SVN392" s="233"/>
      <c r="SVO392" s="233"/>
      <c r="SVP392" s="233"/>
      <c r="SVQ392" s="233"/>
      <c r="SVR392" s="233"/>
      <c r="SVS392" s="233"/>
      <c r="SVT392" s="233"/>
      <c r="SVU392" s="233"/>
      <c r="SVV392" s="233"/>
      <c r="SVW392" s="233"/>
      <c r="SVX392" s="233"/>
      <c r="SVY392" s="233"/>
      <c r="SVZ392" s="233"/>
      <c r="SWA392" s="233"/>
      <c r="SWB392" s="233"/>
      <c r="SWC392" s="233"/>
      <c r="SWD392" s="233"/>
      <c r="SWE392" s="233"/>
      <c r="SWF392" s="233"/>
      <c r="SWG392" s="233"/>
      <c r="SWH392" s="233"/>
      <c r="SWI392" s="233"/>
      <c r="SWJ392" s="233"/>
      <c r="SWK392" s="233"/>
      <c r="SWL392" s="233"/>
      <c r="SWM392" s="233"/>
      <c r="SWN392" s="233"/>
      <c r="SWO392" s="233"/>
      <c r="SWP392" s="233"/>
      <c r="SWQ392" s="233"/>
      <c r="SWR392" s="233"/>
      <c r="SWS392" s="233"/>
      <c r="SWT392" s="233"/>
      <c r="SWU392" s="233"/>
      <c r="SWV392" s="233"/>
      <c r="SWW392" s="233"/>
      <c r="SWX392" s="233"/>
      <c r="SWY392" s="233"/>
      <c r="SWZ392" s="233"/>
      <c r="SXA392" s="233"/>
      <c r="SXB392" s="233"/>
      <c r="SXC392" s="233"/>
      <c r="SXD392" s="233"/>
      <c r="SXE392" s="233"/>
      <c r="SXF392" s="233"/>
      <c r="SXG392" s="233"/>
      <c r="SXH392" s="233"/>
      <c r="SXI392" s="233"/>
      <c r="SXJ392" s="233"/>
      <c r="SXK392" s="233"/>
      <c r="SXL392" s="233"/>
      <c r="SXM392" s="233"/>
      <c r="SXN392" s="233"/>
      <c r="SXO392" s="233"/>
      <c r="SXP392" s="233"/>
      <c r="SXQ392" s="233"/>
      <c r="SXR392" s="233"/>
      <c r="SXS392" s="233"/>
      <c r="SXT392" s="233"/>
      <c r="SXU392" s="233"/>
      <c r="SXV392" s="233"/>
      <c r="SXW392" s="233"/>
      <c r="SXX392" s="233"/>
      <c r="SXY392" s="233"/>
      <c r="SXZ392" s="233"/>
      <c r="SYA392" s="233"/>
      <c r="SYB392" s="233"/>
      <c r="SYC392" s="233"/>
      <c r="SYD392" s="233"/>
      <c r="SYE392" s="233"/>
      <c r="SYF392" s="233"/>
      <c r="SYG392" s="233"/>
      <c r="SYH392" s="233"/>
      <c r="SYI392" s="233"/>
      <c r="SYJ392" s="233"/>
      <c r="SYK392" s="233"/>
      <c r="SYL392" s="233"/>
      <c r="SYM392" s="233"/>
      <c r="SYN392" s="233"/>
      <c r="SYO392" s="233"/>
      <c r="SYP392" s="233"/>
      <c r="SYQ392" s="233"/>
      <c r="SYR392" s="233"/>
      <c r="SYS392" s="233"/>
      <c r="SYT392" s="233"/>
      <c r="SYU392" s="233"/>
      <c r="SYV392" s="233"/>
      <c r="SYW392" s="233"/>
      <c r="SYX392" s="233"/>
      <c r="SYY392" s="233"/>
      <c r="SYZ392" s="233"/>
      <c r="SZA392" s="233"/>
      <c r="SZB392" s="233"/>
      <c r="SZC392" s="233"/>
      <c r="SZD392" s="233"/>
      <c r="SZE392" s="233"/>
      <c r="SZF392" s="233"/>
      <c r="SZG392" s="233"/>
      <c r="SZH392" s="233"/>
      <c r="SZI392" s="233"/>
      <c r="SZJ392" s="233"/>
      <c r="SZK392" s="233"/>
      <c r="SZL392" s="233"/>
      <c r="SZM392" s="233"/>
      <c r="SZN392" s="233"/>
      <c r="SZO392" s="233"/>
      <c r="SZP392" s="233"/>
      <c r="SZQ392" s="233"/>
      <c r="SZR392" s="233"/>
      <c r="SZS392" s="233"/>
      <c r="SZT392" s="233"/>
      <c r="SZU392" s="233"/>
      <c r="SZV392" s="233"/>
      <c r="SZW392" s="233"/>
      <c r="SZX392" s="233"/>
      <c r="SZY392" s="233"/>
      <c r="SZZ392" s="233"/>
      <c r="TAA392" s="233"/>
      <c r="TAB392" s="233"/>
      <c r="TAC392" s="233"/>
      <c r="TAD392" s="233"/>
      <c r="TAE392" s="233"/>
      <c r="TAF392" s="233"/>
      <c r="TAG392" s="233"/>
      <c r="TAH392" s="233"/>
      <c r="TAI392" s="233"/>
      <c r="TAJ392" s="233"/>
      <c r="TAK392" s="233"/>
      <c r="TAL392" s="233"/>
      <c r="TAM392" s="233"/>
      <c r="TAN392" s="233"/>
      <c r="TAO392" s="233"/>
      <c r="TAP392" s="233"/>
      <c r="TAQ392" s="233"/>
      <c r="TAR392" s="233"/>
      <c r="TAS392" s="233"/>
      <c r="TAT392" s="233"/>
      <c r="TAU392" s="233"/>
      <c r="TAV392" s="233"/>
      <c r="TAW392" s="233"/>
      <c r="TAX392" s="233"/>
      <c r="TAY392" s="233"/>
      <c r="TAZ392" s="233"/>
      <c r="TBA392" s="233"/>
      <c r="TBB392" s="233"/>
      <c r="TBC392" s="233"/>
      <c r="TBD392" s="233"/>
      <c r="TBE392" s="233"/>
      <c r="TBF392" s="233"/>
      <c r="TBG392" s="233"/>
      <c r="TBH392" s="233"/>
      <c r="TBI392" s="233"/>
      <c r="TBJ392" s="233"/>
      <c r="TBK392" s="233"/>
      <c r="TBL392" s="233"/>
      <c r="TBM392" s="233"/>
      <c r="TBN392" s="233"/>
      <c r="TBO392" s="233"/>
      <c r="TBP392" s="233"/>
      <c r="TBQ392" s="233"/>
      <c r="TBR392" s="233"/>
      <c r="TBS392" s="233"/>
      <c r="TBT392" s="233"/>
      <c r="TBU392" s="233"/>
      <c r="TBV392" s="233"/>
      <c r="TBW392" s="233"/>
      <c r="TBX392" s="233"/>
      <c r="TBY392" s="233"/>
      <c r="TBZ392" s="233"/>
      <c r="TCA392" s="233"/>
      <c r="TCB392" s="233"/>
      <c r="TCC392" s="233"/>
      <c r="TCD392" s="233"/>
      <c r="TCE392" s="233"/>
      <c r="TCF392" s="233"/>
      <c r="TCG392" s="233"/>
      <c r="TCH392" s="233"/>
      <c r="TCI392" s="233"/>
      <c r="TCJ392" s="233"/>
      <c r="TCK392" s="233"/>
      <c r="TCL392" s="233"/>
      <c r="TCM392" s="233"/>
      <c r="TCN392" s="233"/>
      <c r="TCO392" s="233"/>
      <c r="TCP392" s="233"/>
      <c r="TCQ392" s="233"/>
      <c r="TCR392" s="233"/>
      <c r="TCS392" s="233"/>
      <c r="TCT392" s="233"/>
      <c r="TCU392" s="233"/>
      <c r="TCV392" s="233"/>
      <c r="TCW392" s="233"/>
      <c r="TCX392" s="233"/>
      <c r="TCY392" s="233"/>
      <c r="TCZ392" s="233"/>
      <c r="TDA392" s="233"/>
      <c r="TDB392" s="233"/>
      <c r="TDC392" s="233"/>
      <c r="TDD392" s="233"/>
      <c r="TDE392" s="233"/>
      <c r="TDF392" s="233"/>
      <c r="TDG392" s="233"/>
      <c r="TDH392" s="233"/>
      <c r="TDI392" s="233"/>
      <c r="TDJ392" s="233"/>
      <c r="TDK392" s="233"/>
      <c r="TDL392" s="233"/>
      <c r="TDM392" s="233"/>
      <c r="TDN392" s="233"/>
      <c r="TDO392" s="233"/>
      <c r="TDP392" s="233"/>
      <c r="TDQ392" s="233"/>
      <c r="TDR392" s="233"/>
      <c r="TDS392" s="233"/>
      <c r="TDT392" s="233"/>
      <c r="TDU392" s="233"/>
      <c r="TDV392" s="233"/>
      <c r="TDW392" s="233"/>
      <c r="TDX392" s="233"/>
      <c r="TDY392" s="233"/>
      <c r="TDZ392" s="233"/>
      <c r="TEA392" s="233"/>
      <c r="TEB392" s="233"/>
      <c r="TEC392" s="233"/>
      <c r="TED392" s="233"/>
      <c r="TEE392" s="233"/>
      <c r="TEF392" s="233"/>
      <c r="TEG392" s="233"/>
      <c r="TEH392" s="233"/>
      <c r="TEI392" s="233"/>
      <c r="TEJ392" s="233"/>
      <c r="TEK392" s="233"/>
      <c r="TEL392" s="233"/>
      <c r="TEM392" s="233"/>
      <c r="TEN392" s="233"/>
      <c r="TEO392" s="233"/>
      <c r="TEP392" s="233"/>
      <c r="TEQ392" s="233"/>
      <c r="TER392" s="233"/>
      <c r="TES392" s="233"/>
      <c r="TET392" s="233"/>
      <c r="TEU392" s="233"/>
      <c r="TEV392" s="233"/>
      <c r="TEW392" s="233"/>
      <c r="TEX392" s="233"/>
      <c r="TEY392" s="233"/>
      <c r="TEZ392" s="233"/>
      <c r="TFA392" s="233"/>
      <c r="TFB392" s="233"/>
      <c r="TFC392" s="233"/>
      <c r="TFD392" s="233"/>
      <c r="TFE392" s="233"/>
      <c r="TFF392" s="233"/>
      <c r="TFG392" s="233"/>
      <c r="TFH392" s="233"/>
      <c r="TFI392" s="233"/>
      <c r="TFJ392" s="233"/>
      <c r="TFK392" s="233"/>
      <c r="TFL392" s="233"/>
      <c r="TFM392" s="233"/>
      <c r="TFN392" s="233"/>
      <c r="TFO392" s="233"/>
      <c r="TFP392" s="233"/>
      <c r="TFQ392" s="233"/>
      <c r="TFR392" s="233"/>
      <c r="TFS392" s="233"/>
      <c r="TFT392" s="233"/>
      <c r="TFU392" s="233"/>
      <c r="TFV392" s="233"/>
      <c r="TFW392" s="233"/>
      <c r="TFX392" s="233"/>
      <c r="TFY392" s="233"/>
      <c r="TFZ392" s="233"/>
      <c r="TGA392" s="233"/>
      <c r="TGB392" s="233"/>
      <c r="TGC392" s="233"/>
      <c r="TGD392" s="233"/>
      <c r="TGE392" s="233"/>
      <c r="TGF392" s="233"/>
      <c r="TGG392" s="233"/>
      <c r="TGH392" s="233"/>
      <c r="TGI392" s="233"/>
      <c r="TGJ392" s="233"/>
      <c r="TGK392" s="233"/>
      <c r="TGL392" s="233"/>
      <c r="TGM392" s="233"/>
      <c r="TGN392" s="233"/>
      <c r="TGO392" s="233"/>
      <c r="TGP392" s="233"/>
      <c r="TGQ392" s="233"/>
      <c r="TGR392" s="233"/>
      <c r="TGS392" s="233"/>
      <c r="TGT392" s="233"/>
      <c r="TGU392" s="233"/>
      <c r="TGV392" s="233"/>
      <c r="TGW392" s="233"/>
      <c r="TGX392" s="233"/>
      <c r="TGY392" s="233"/>
      <c r="TGZ392" s="233"/>
      <c r="THA392" s="233"/>
      <c r="THB392" s="233"/>
      <c r="THC392" s="233"/>
      <c r="THD392" s="233"/>
      <c r="THE392" s="233"/>
      <c r="THF392" s="233"/>
      <c r="THG392" s="233"/>
      <c r="THH392" s="233"/>
      <c r="THI392" s="233"/>
      <c r="THJ392" s="233"/>
      <c r="THK392" s="233"/>
      <c r="THL392" s="233"/>
      <c r="THM392" s="233"/>
      <c r="THN392" s="233"/>
      <c r="THO392" s="233"/>
      <c r="THP392" s="233"/>
      <c r="THQ392" s="233"/>
      <c r="THR392" s="233"/>
      <c r="THS392" s="233"/>
      <c r="THT392" s="233"/>
      <c r="THU392" s="233"/>
      <c r="THV392" s="233"/>
      <c r="THW392" s="233"/>
      <c r="THX392" s="233"/>
      <c r="THY392" s="233"/>
      <c r="THZ392" s="233"/>
      <c r="TIA392" s="233"/>
      <c r="TIB392" s="233"/>
      <c r="TIC392" s="233"/>
      <c r="TID392" s="233"/>
      <c r="TIE392" s="233"/>
      <c r="TIF392" s="233"/>
      <c r="TIG392" s="233"/>
      <c r="TIH392" s="233"/>
      <c r="TII392" s="233"/>
      <c r="TIJ392" s="233"/>
      <c r="TIK392" s="233"/>
      <c r="TIL392" s="233"/>
      <c r="TIM392" s="233"/>
      <c r="TIN392" s="233"/>
      <c r="TIO392" s="233"/>
      <c r="TIP392" s="233"/>
      <c r="TIQ392" s="233"/>
      <c r="TIR392" s="233"/>
      <c r="TIS392" s="233"/>
      <c r="TIT392" s="233"/>
      <c r="TIU392" s="233"/>
      <c r="TIV392" s="233"/>
      <c r="TIW392" s="233"/>
      <c r="TIX392" s="233"/>
      <c r="TIY392" s="233"/>
      <c r="TIZ392" s="233"/>
      <c r="TJA392" s="233"/>
      <c r="TJB392" s="233"/>
      <c r="TJC392" s="233"/>
      <c r="TJD392" s="233"/>
      <c r="TJE392" s="233"/>
      <c r="TJF392" s="233"/>
      <c r="TJG392" s="233"/>
      <c r="TJH392" s="233"/>
      <c r="TJI392" s="233"/>
      <c r="TJJ392" s="233"/>
      <c r="TJK392" s="233"/>
      <c r="TJL392" s="233"/>
      <c r="TJM392" s="233"/>
      <c r="TJN392" s="233"/>
      <c r="TJO392" s="233"/>
      <c r="TJP392" s="233"/>
      <c r="TJQ392" s="233"/>
      <c r="TJR392" s="233"/>
      <c r="TJS392" s="233"/>
      <c r="TJT392" s="233"/>
      <c r="TJU392" s="233"/>
      <c r="TJV392" s="233"/>
      <c r="TJW392" s="233"/>
      <c r="TJX392" s="233"/>
      <c r="TJY392" s="233"/>
      <c r="TJZ392" s="233"/>
      <c r="TKA392" s="233"/>
      <c r="TKB392" s="233"/>
      <c r="TKC392" s="233"/>
      <c r="TKD392" s="233"/>
      <c r="TKE392" s="233"/>
      <c r="TKF392" s="233"/>
      <c r="TKG392" s="233"/>
      <c r="TKH392" s="233"/>
      <c r="TKI392" s="233"/>
      <c r="TKJ392" s="233"/>
      <c r="TKK392" s="233"/>
      <c r="TKL392" s="233"/>
      <c r="TKM392" s="233"/>
      <c r="TKN392" s="233"/>
      <c r="TKO392" s="233"/>
      <c r="TKP392" s="233"/>
      <c r="TKQ392" s="233"/>
      <c r="TKR392" s="233"/>
      <c r="TKS392" s="233"/>
      <c r="TKT392" s="233"/>
      <c r="TKU392" s="233"/>
      <c r="TKV392" s="233"/>
      <c r="TKW392" s="233"/>
      <c r="TKX392" s="233"/>
      <c r="TKY392" s="233"/>
      <c r="TKZ392" s="233"/>
      <c r="TLA392" s="233"/>
      <c r="TLB392" s="233"/>
      <c r="TLC392" s="233"/>
      <c r="TLD392" s="233"/>
      <c r="TLE392" s="233"/>
      <c r="TLF392" s="233"/>
      <c r="TLG392" s="233"/>
      <c r="TLH392" s="233"/>
      <c r="TLI392" s="233"/>
      <c r="TLJ392" s="233"/>
      <c r="TLK392" s="233"/>
      <c r="TLL392" s="233"/>
      <c r="TLM392" s="233"/>
      <c r="TLN392" s="233"/>
      <c r="TLO392" s="233"/>
      <c r="TLP392" s="233"/>
      <c r="TLQ392" s="233"/>
      <c r="TLR392" s="233"/>
      <c r="TLS392" s="233"/>
      <c r="TLT392" s="233"/>
      <c r="TLU392" s="233"/>
      <c r="TLV392" s="233"/>
      <c r="TLW392" s="233"/>
      <c r="TLX392" s="233"/>
      <c r="TLY392" s="233"/>
      <c r="TLZ392" s="233"/>
      <c r="TMA392" s="233"/>
      <c r="TMB392" s="233"/>
      <c r="TMC392" s="233"/>
      <c r="TMD392" s="233"/>
      <c r="TME392" s="233"/>
      <c r="TMF392" s="233"/>
      <c r="TMG392" s="233"/>
      <c r="TMH392" s="233"/>
      <c r="TMI392" s="233"/>
      <c r="TMJ392" s="233"/>
      <c r="TMK392" s="233"/>
      <c r="TML392" s="233"/>
      <c r="TMM392" s="233"/>
      <c r="TMN392" s="233"/>
      <c r="TMO392" s="233"/>
      <c r="TMP392" s="233"/>
      <c r="TMQ392" s="233"/>
      <c r="TMR392" s="233"/>
      <c r="TMS392" s="233"/>
      <c r="TMT392" s="233"/>
      <c r="TMU392" s="233"/>
      <c r="TMV392" s="233"/>
      <c r="TMW392" s="233"/>
      <c r="TMX392" s="233"/>
      <c r="TMY392" s="233"/>
      <c r="TMZ392" s="233"/>
      <c r="TNA392" s="233"/>
      <c r="TNB392" s="233"/>
      <c r="TNC392" s="233"/>
      <c r="TND392" s="233"/>
      <c r="TNE392" s="233"/>
      <c r="TNF392" s="233"/>
      <c r="TNG392" s="233"/>
      <c r="TNH392" s="233"/>
      <c r="TNI392" s="233"/>
      <c r="TNJ392" s="233"/>
      <c r="TNK392" s="233"/>
      <c r="TNL392" s="233"/>
      <c r="TNM392" s="233"/>
      <c r="TNN392" s="233"/>
      <c r="TNO392" s="233"/>
      <c r="TNP392" s="233"/>
      <c r="TNQ392" s="233"/>
      <c r="TNR392" s="233"/>
      <c r="TNS392" s="233"/>
      <c r="TNT392" s="233"/>
      <c r="TNU392" s="233"/>
      <c r="TNV392" s="233"/>
      <c r="TNW392" s="233"/>
      <c r="TNX392" s="233"/>
      <c r="TNY392" s="233"/>
      <c r="TNZ392" s="233"/>
      <c r="TOA392" s="233"/>
      <c r="TOB392" s="233"/>
      <c r="TOC392" s="233"/>
      <c r="TOD392" s="233"/>
      <c r="TOE392" s="233"/>
      <c r="TOF392" s="233"/>
      <c r="TOG392" s="233"/>
      <c r="TOH392" s="233"/>
      <c r="TOI392" s="233"/>
      <c r="TOJ392" s="233"/>
      <c r="TOK392" s="233"/>
      <c r="TOL392" s="233"/>
      <c r="TOM392" s="233"/>
      <c r="TON392" s="233"/>
      <c r="TOO392" s="233"/>
      <c r="TOP392" s="233"/>
      <c r="TOQ392" s="233"/>
      <c r="TOR392" s="233"/>
      <c r="TOS392" s="233"/>
      <c r="TOT392" s="233"/>
      <c r="TOU392" s="233"/>
      <c r="TOV392" s="233"/>
      <c r="TOW392" s="233"/>
      <c r="TOX392" s="233"/>
      <c r="TOY392" s="233"/>
      <c r="TOZ392" s="233"/>
      <c r="TPA392" s="233"/>
      <c r="TPB392" s="233"/>
      <c r="TPC392" s="233"/>
      <c r="TPD392" s="233"/>
      <c r="TPE392" s="233"/>
      <c r="TPF392" s="233"/>
      <c r="TPG392" s="233"/>
      <c r="TPH392" s="233"/>
      <c r="TPI392" s="233"/>
      <c r="TPJ392" s="233"/>
      <c r="TPK392" s="233"/>
      <c r="TPL392" s="233"/>
      <c r="TPM392" s="233"/>
      <c r="TPN392" s="233"/>
      <c r="TPO392" s="233"/>
      <c r="TPP392" s="233"/>
      <c r="TPQ392" s="233"/>
      <c r="TPR392" s="233"/>
      <c r="TPS392" s="233"/>
      <c r="TPT392" s="233"/>
      <c r="TPU392" s="233"/>
      <c r="TPV392" s="233"/>
      <c r="TPW392" s="233"/>
      <c r="TPX392" s="233"/>
      <c r="TPY392" s="233"/>
      <c r="TPZ392" s="233"/>
      <c r="TQA392" s="233"/>
      <c r="TQB392" s="233"/>
      <c r="TQC392" s="233"/>
      <c r="TQD392" s="233"/>
      <c r="TQE392" s="233"/>
      <c r="TQF392" s="233"/>
      <c r="TQG392" s="233"/>
      <c r="TQH392" s="233"/>
      <c r="TQI392" s="233"/>
      <c r="TQJ392" s="233"/>
      <c r="TQK392" s="233"/>
      <c r="TQL392" s="233"/>
      <c r="TQM392" s="233"/>
      <c r="TQN392" s="233"/>
      <c r="TQO392" s="233"/>
      <c r="TQP392" s="233"/>
      <c r="TQQ392" s="233"/>
      <c r="TQR392" s="233"/>
      <c r="TQS392" s="233"/>
      <c r="TQT392" s="233"/>
      <c r="TQU392" s="233"/>
      <c r="TQV392" s="233"/>
      <c r="TQW392" s="233"/>
      <c r="TQX392" s="233"/>
      <c r="TQY392" s="233"/>
      <c r="TQZ392" s="233"/>
      <c r="TRA392" s="233"/>
      <c r="TRB392" s="233"/>
      <c r="TRC392" s="233"/>
      <c r="TRD392" s="233"/>
      <c r="TRE392" s="233"/>
      <c r="TRF392" s="233"/>
      <c r="TRG392" s="233"/>
      <c r="TRH392" s="233"/>
      <c r="TRI392" s="233"/>
      <c r="TRJ392" s="233"/>
      <c r="TRK392" s="233"/>
      <c r="TRL392" s="233"/>
      <c r="TRM392" s="233"/>
      <c r="TRN392" s="233"/>
      <c r="TRO392" s="233"/>
      <c r="TRP392" s="233"/>
      <c r="TRQ392" s="233"/>
      <c r="TRR392" s="233"/>
      <c r="TRS392" s="233"/>
      <c r="TRT392" s="233"/>
      <c r="TRU392" s="233"/>
      <c r="TRV392" s="233"/>
      <c r="TRW392" s="233"/>
      <c r="TRX392" s="233"/>
      <c r="TRY392" s="233"/>
      <c r="TRZ392" s="233"/>
      <c r="TSA392" s="233"/>
      <c r="TSB392" s="233"/>
      <c r="TSC392" s="233"/>
      <c r="TSD392" s="233"/>
      <c r="TSE392" s="233"/>
      <c r="TSF392" s="233"/>
      <c r="TSG392" s="233"/>
      <c r="TSH392" s="233"/>
      <c r="TSI392" s="233"/>
      <c r="TSJ392" s="233"/>
      <c r="TSK392" s="233"/>
      <c r="TSL392" s="233"/>
      <c r="TSM392" s="233"/>
      <c r="TSN392" s="233"/>
      <c r="TSO392" s="233"/>
      <c r="TSP392" s="233"/>
      <c r="TSQ392" s="233"/>
      <c r="TSR392" s="233"/>
      <c r="TSS392" s="233"/>
      <c r="TST392" s="233"/>
      <c r="TSU392" s="233"/>
      <c r="TSV392" s="233"/>
      <c r="TSW392" s="233"/>
      <c r="TSX392" s="233"/>
      <c r="TSY392" s="233"/>
      <c r="TSZ392" s="233"/>
      <c r="TTA392" s="233"/>
      <c r="TTB392" s="233"/>
      <c r="TTC392" s="233"/>
      <c r="TTD392" s="233"/>
      <c r="TTE392" s="233"/>
      <c r="TTF392" s="233"/>
      <c r="TTG392" s="233"/>
      <c r="TTH392" s="233"/>
      <c r="TTI392" s="233"/>
      <c r="TTJ392" s="233"/>
      <c r="TTK392" s="233"/>
      <c r="TTL392" s="233"/>
      <c r="TTM392" s="233"/>
      <c r="TTN392" s="233"/>
      <c r="TTO392" s="233"/>
      <c r="TTP392" s="233"/>
      <c r="TTQ392" s="233"/>
      <c r="TTR392" s="233"/>
      <c r="TTS392" s="233"/>
      <c r="TTT392" s="233"/>
      <c r="TTU392" s="233"/>
      <c r="TTV392" s="233"/>
      <c r="TTW392" s="233"/>
      <c r="TTX392" s="233"/>
      <c r="TTY392" s="233"/>
      <c r="TTZ392" s="233"/>
      <c r="TUA392" s="233"/>
      <c r="TUB392" s="233"/>
      <c r="TUC392" s="233"/>
      <c r="TUD392" s="233"/>
      <c r="TUE392" s="233"/>
      <c r="TUF392" s="233"/>
      <c r="TUG392" s="233"/>
      <c r="TUH392" s="233"/>
      <c r="TUI392" s="233"/>
      <c r="TUJ392" s="233"/>
      <c r="TUK392" s="233"/>
      <c r="TUL392" s="233"/>
      <c r="TUM392" s="233"/>
      <c r="TUN392" s="233"/>
      <c r="TUO392" s="233"/>
      <c r="TUP392" s="233"/>
      <c r="TUQ392" s="233"/>
      <c r="TUR392" s="233"/>
      <c r="TUS392" s="233"/>
      <c r="TUT392" s="233"/>
      <c r="TUU392" s="233"/>
      <c r="TUV392" s="233"/>
      <c r="TUW392" s="233"/>
      <c r="TUX392" s="233"/>
      <c r="TUY392" s="233"/>
      <c r="TUZ392" s="233"/>
      <c r="TVA392" s="233"/>
      <c r="TVB392" s="233"/>
      <c r="TVC392" s="233"/>
      <c r="TVD392" s="233"/>
      <c r="TVE392" s="233"/>
      <c r="TVF392" s="233"/>
      <c r="TVG392" s="233"/>
      <c r="TVH392" s="233"/>
      <c r="TVI392" s="233"/>
      <c r="TVJ392" s="233"/>
      <c r="TVK392" s="233"/>
      <c r="TVL392" s="233"/>
      <c r="TVM392" s="233"/>
      <c r="TVN392" s="233"/>
      <c r="TVO392" s="233"/>
      <c r="TVP392" s="233"/>
      <c r="TVQ392" s="233"/>
      <c r="TVR392" s="233"/>
      <c r="TVS392" s="233"/>
      <c r="TVT392" s="233"/>
      <c r="TVU392" s="233"/>
      <c r="TVV392" s="233"/>
      <c r="TVW392" s="233"/>
      <c r="TVX392" s="233"/>
      <c r="TVY392" s="233"/>
      <c r="TVZ392" s="233"/>
      <c r="TWA392" s="233"/>
      <c r="TWB392" s="233"/>
      <c r="TWC392" s="233"/>
      <c r="TWD392" s="233"/>
      <c r="TWE392" s="233"/>
      <c r="TWF392" s="233"/>
      <c r="TWG392" s="233"/>
      <c r="TWH392" s="233"/>
      <c r="TWI392" s="233"/>
      <c r="TWJ392" s="233"/>
      <c r="TWK392" s="233"/>
      <c r="TWL392" s="233"/>
      <c r="TWM392" s="233"/>
      <c r="TWN392" s="233"/>
      <c r="TWO392" s="233"/>
      <c r="TWP392" s="233"/>
      <c r="TWQ392" s="233"/>
      <c r="TWR392" s="233"/>
      <c r="TWS392" s="233"/>
      <c r="TWT392" s="233"/>
      <c r="TWU392" s="233"/>
      <c r="TWV392" s="233"/>
      <c r="TWW392" s="233"/>
      <c r="TWX392" s="233"/>
      <c r="TWY392" s="233"/>
      <c r="TWZ392" s="233"/>
      <c r="TXA392" s="233"/>
      <c r="TXB392" s="233"/>
      <c r="TXC392" s="233"/>
      <c r="TXD392" s="233"/>
      <c r="TXE392" s="233"/>
      <c r="TXF392" s="233"/>
      <c r="TXG392" s="233"/>
      <c r="TXH392" s="233"/>
      <c r="TXI392" s="233"/>
      <c r="TXJ392" s="233"/>
      <c r="TXK392" s="233"/>
      <c r="TXL392" s="233"/>
      <c r="TXM392" s="233"/>
      <c r="TXN392" s="233"/>
      <c r="TXO392" s="233"/>
      <c r="TXP392" s="233"/>
      <c r="TXQ392" s="233"/>
      <c r="TXR392" s="233"/>
      <c r="TXS392" s="233"/>
      <c r="TXT392" s="233"/>
      <c r="TXU392" s="233"/>
      <c r="TXV392" s="233"/>
      <c r="TXW392" s="233"/>
      <c r="TXX392" s="233"/>
      <c r="TXY392" s="233"/>
      <c r="TXZ392" s="233"/>
      <c r="TYA392" s="233"/>
      <c r="TYB392" s="233"/>
      <c r="TYC392" s="233"/>
      <c r="TYD392" s="233"/>
      <c r="TYE392" s="233"/>
      <c r="TYF392" s="233"/>
      <c r="TYG392" s="233"/>
      <c r="TYH392" s="233"/>
      <c r="TYI392" s="233"/>
      <c r="TYJ392" s="233"/>
      <c r="TYK392" s="233"/>
      <c r="TYL392" s="233"/>
      <c r="TYM392" s="233"/>
      <c r="TYN392" s="233"/>
      <c r="TYO392" s="233"/>
      <c r="TYP392" s="233"/>
      <c r="TYQ392" s="233"/>
      <c r="TYR392" s="233"/>
      <c r="TYS392" s="233"/>
      <c r="TYT392" s="233"/>
      <c r="TYU392" s="233"/>
      <c r="TYV392" s="233"/>
      <c r="TYW392" s="233"/>
      <c r="TYX392" s="233"/>
      <c r="TYY392" s="233"/>
      <c r="TYZ392" s="233"/>
      <c r="TZA392" s="233"/>
      <c r="TZB392" s="233"/>
      <c r="TZC392" s="233"/>
      <c r="TZD392" s="233"/>
      <c r="TZE392" s="233"/>
      <c r="TZF392" s="233"/>
      <c r="TZG392" s="233"/>
      <c r="TZH392" s="233"/>
      <c r="TZI392" s="233"/>
      <c r="TZJ392" s="233"/>
      <c r="TZK392" s="233"/>
      <c r="TZL392" s="233"/>
      <c r="TZM392" s="233"/>
      <c r="TZN392" s="233"/>
      <c r="TZO392" s="233"/>
      <c r="TZP392" s="233"/>
      <c r="TZQ392" s="233"/>
      <c r="TZR392" s="233"/>
      <c r="TZS392" s="233"/>
      <c r="TZT392" s="233"/>
      <c r="TZU392" s="233"/>
      <c r="TZV392" s="233"/>
      <c r="TZW392" s="233"/>
      <c r="TZX392" s="233"/>
      <c r="TZY392" s="233"/>
      <c r="TZZ392" s="233"/>
      <c r="UAA392" s="233"/>
      <c r="UAB392" s="233"/>
      <c r="UAC392" s="233"/>
      <c r="UAD392" s="233"/>
      <c r="UAE392" s="233"/>
      <c r="UAF392" s="233"/>
      <c r="UAG392" s="233"/>
      <c r="UAH392" s="233"/>
      <c r="UAI392" s="233"/>
      <c r="UAJ392" s="233"/>
      <c r="UAK392" s="233"/>
      <c r="UAL392" s="233"/>
      <c r="UAM392" s="233"/>
      <c r="UAN392" s="233"/>
      <c r="UAO392" s="233"/>
      <c r="UAP392" s="233"/>
      <c r="UAQ392" s="233"/>
      <c r="UAR392" s="233"/>
      <c r="UAS392" s="233"/>
      <c r="UAT392" s="233"/>
      <c r="UAU392" s="233"/>
      <c r="UAV392" s="233"/>
      <c r="UAW392" s="233"/>
      <c r="UAX392" s="233"/>
      <c r="UAY392" s="233"/>
      <c r="UAZ392" s="233"/>
      <c r="UBA392" s="233"/>
      <c r="UBB392" s="233"/>
      <c r="UBC392" s="233"/>
      <c r="UBD392" s="233"/>
      <c r="UBE392" s="233"/>
      <c r="UBF392" s="233"/>
      <c r="UBG392" s="233"/>
      <c r="UBH392" s="233"/>
      <c r="UBI392" s="233"/>
      <c r="UBJ392" s="233"/>
      <c r="UBK392" s="233"/>
      <c r="UBL392" s="233"/>
      <c r="UBM392" s="233"/>
      <c r="UBN392" s="233"/>
      <c r="UBO392" s="233"/>
      <c r="UBP392" s="233"/>
      <c r="UBQ392" s="233"/>
      <c r="UBR392" s="233"/>
      <c r="UBS392" s="233"/>
      <c r="UBT392" s="233"/>
      <c r="UBU392" s="233"/>
      <c r="UBV392" s="233"/>
      <c r="UBW392" s="233"/>
      <c r="UBX392" s="233"/>
      <c r="UBY392" s="233"/>
      <c r="UBZ392" s="233"/>
      <c r="UCA392" s="233"/>
      <c r="UCB392" s="233"/>
      <c r="UCC392" s="233"/>
      <c r="UCD392" s="233"/>
      <c r="UCE392" s="233"/>
      <c r="UCF392" s="233"/>
      <c r="UCG392" s="233"/>
      <c r="UCH392" s="233"/>
      <c r="UCI392" s="233"/>
      <c r="UCJ392" s="233"/>
      <c r="UCK392" s="233"/>
      <c r="UCL392" s="233"/>
      <c r="UCM392" s="233"/>
      <c r="UCN392" s="233"/>
      <c r="UCO392" s="233"/>
      <c r="UCP392" s="233"/>
      <c r="UCQ392" s="233"/>
      <c r="UCR392" s="233"/>
      <c r="UCS392" s="233"/>
      <c r="UCT392" s="233"/>
      <c r="UCU392" s="233"/>
      <c r="UCV392" s="233"/>
      <c r="UCW392" s="233"/>
      <c r="UCX392" s="233"/>
      <c r="UCY392" s="233"/>
      <c r="UCZ392" s="233"/>
      <c r="UDA392" s="233"/>
      <c r="UDB392" s="233"/>
      <c r="UDC392" s="233"/>
      <c r="UDD392" s="233"/>
      <c r="UDE392" s="233"/>
      <c r="UDF392" s="233"/>
      <c r="UDG392" s="233"/>
      <c r="UDH392" s="233"/>
      <c r="UDI392" s="233"/>
      <c r="UDJ392" s="233"/>
      <c r="UDK392" s="233"/>
      <c r="UDL392" s="233"/>
      <c r="UDM392" s="233"/>
      <c r="UDN392" s="233"/>
      <c r="UDO392" s="233"/>
      <c r="UDP392" s="233"/>
      <c r="UDQ392" s="233"/>
      <c r="UDR392" s="233"/>
      <c r="UDS392" s="233"/>
      <c r="UDT392" s="233"/>
      <c r="UDU392" s="233"/>
      <c r="UDV392" s="233"/>
      <c r="UDW392" s="233"/>
      <c r="UDX392" s="233"/>
      <c r="UDY392" s="233"/>
      <c r="UDZ392" s="233"/>
      <c r="UEA392" s="233"/>
      <c r="UEB392" s="233"/>
      <c r="UEC392" s="233"/>
      <c r="UED392" s="233"/>
      <c r="UEE392" s="233"/>
      <c r="UEF392" s="233"/>
      <c r="UEG392" s="233"/>
      <c r="UEH392" s="233"/>
      <c r="UEI392" s="233"/>
      <c r="UEJ392" s="233"/>
      <c r="UEK392" s="233"/>
      <c r="UEL392" s="233"/>
      <c r="UEM392" s="233"/>
      <c r="UEN392" s="233"/>
      <c r="UEO392" s="233"/>
      <c r="UEP392" s="233"/>
      <c r="UEQ392" s="233"/>
      <c r="UER392" s="233"/>
      <c r="UES392" s="233"/>
      <c r="UET392" s="233"/>
      <c r="UEU392" s="233"/>
      <c r="UEV392" s="233"/>
      <c r="UEW392" s="233"/>
      <c r="UEX392" s="233"/>
      <c r="UEY392" s="233"/>
      <c r="UEZ392" s="233"/>
      <c r="UFA392" s="233"/>
      <c r="UFB392" s="233"/>
      <c r="UFC392" s="233"/>
      <c r="UFD392" s="233"/>
      <c r="UFE392" s="233"/>
      <c r="UFF392" s="233"/>
      <c r="UFG392" s="233"/>
      <c r="UFH392" s="233"/>
      <c r="UFI392" s="233"/>
      <c r="UFJ392" s="233"/>
      <c r="UFK392" s="233"/>
      <c r="UFL392" s="233"/>
      <c r="UFM392" s="233"/>
      <c r="UFN392" s="233"/>
      <c r="UFO392" s="233"/>
      <c r="UFP392" s="233"/>
      <c r="UFQ392" s="233"/>
      <c r="UFR392" s="233"/>
      <c r="UFS392" s="233"/>
      <c r="UFT392" s="233"/>
      <c r="UFU392" s="233"/>
      <c r="UFV392" s="233"/>
      <c r="UFW392" s="233"/>
      <c r="UFX392" s="233"/>
      <c r="UFY392" s="233"/>
      <c r="UFZ392" s="233"/>
      <c r="UGA392" s="233"/>
      <c r="UGB392" s="233"/>
      <c r="UGC392" s="233"/>
      <c r="UGD392" s="233"/>
      <c r="UGE392" s="233"/>
      <c r="UGF392" s="233"/>
      <c r="UGG392" s="233"/>
      <c r="UGH392" s="233"/>
      <c r="UGI392" s="233"/>
      <c r="UGJ392" s="233"/>
      <c r="UGK392" s="233"/>
      <c r="UGL392" s="233"/>
      <c r="UGM392" s="233"/>
      <c r="UGN392" s="233"/>
      <c r="UGO392" s="233"/>
      <c r="UGP392" s="233"/>
      <c r="UGQ392" s="233"/>
      <c r="UGR392" s="233"/>
      <c r="UGS392" s="233"/>
      <c r="UGT392" s="233"/>
      <c r="UGU392" s="233"/>
      <c r="UGV392" s="233"/>
      <c r="UGW392" s="233"/>
      <c r="UGX392" s="233"/>
      <c r="UGY392" s="233"/>
      <c r="UGZ392" s="233"/>
      <c r="UHA392" s="233"/>
      <c r="UHB392" s="233"/>
      <c r="UHC392" s="233"/>
      <c r="UHD392" s="233"/>
      <c r="UHE392" s="233"/>
      <c r="UHF392" s="233"/>
      <c r="UHG392" s="233"/>
      <c r="UHH392" s="233"/>
      <c r="UHI392" s="233"/>
      <c r="UHJ392" s="233"/>
      <c r="UHK392" s="233"/>
      <c r="UHL392" s="233"/>
      <c r="UHM392" s="233"/>
      <c r="UHN392" s="233"/>
      <c r="UHO392" s="233"/>
      <c r="UHP392" s="233"/>
      <c r="UHQ392" s="233"/>
      <c r="UHR392" s="233"/>
      <c r="UHS392" s="233"/>
      <c r="UHT392" s="233"/>
      <c r="UHU392" s="233"/>
      <c r="UHV392" s="233"/>
      <c r="UHW392" s="233"/>
      <c r="UHX392" s="233"/>
      <c r="UHY392" s="233"/>
      <c r="UHZ392" s="233"/>
      <c r="UIA392" s="233"/>
      <c r="UIB392" s="233"/>
      <c r="UIC392" s="233"/>
      <c r="UID392" s="233"/>
      <c r="UIE392" s="233"/>
      <c r="UIF392" s="233"/>
      <c r="UIG392" s="233"/>
      <c r="UIH392" s="233"/>
      <c r="UII392" s="233"/>
      <c r="UIJ392" s="233"/>
      <c r="UIK392" s="233"/>
      <c r="UIL392" s="233"/>
      <c r="UIM392" s="233"/>
      <c r="UIN392" s="233"/>
      <c r="UIO392" s="233"/>
      <c r="UIP392" s="233"/>
      <c r="UIQ392" s="233"/>
      <c r="UIR392" s="233"/>
      <c r="UIS392" s="233"/>
      <c r="UIT392" s="233"/>
      <c r="UIU392" s="233"/>
      <c r="UIV392" s="233"/>
      <c r="UIW392" s="233"/>
      <c r="UIX392" s="233"/>
      <c r="UIY392" s="233"/>
      <c r="UIZ392" s="233"/>
      <c r="UJA392" s="233"/>
      <c r="UJB392" s="233"/>
      <c r="UJC392" s="233"/>
      <c r="UJD392" s="233"/>
      <c r="UJE392" s="233"/>
      <c r="UJF392" s="233"/>
      <c r="UJG392" s="233"/>
      <c r="UJH392" s="233"/>
      <c r="UJI392" s="233"/>
      <c r="UJJ392" s="233"/>
      <c r="UJK392" s="233"/>
      <c r="UJL392" s="233"/>
      <c r="UJM392" s="233"/>
      <c r="UJN392" s="233"/>
      <c r="UJO392" s="233"/>
      <c r="UJP392" s="233"/>
      <c r="UJQ392" s="233"/>
      <c r="UJR392" s="233"/>
      <c r="UJS392" s="233"/>
      <c r="UJT392" s="233"/>
      <c r="UJU392" s="233"/>
      <c r="UJV392" s="233"/>
      <c r="UJW392" s="233"/>
      <c r="UJX392" s="233"/>
      <c r="UJY392" s="233"/>
      <c r="UJZ392" s="233"/>
      <c r="UKA392" s="233"/>
      <c r="UKB392" s="233"/>
      <c r="UKC392" s="233"/>
      <c r="UKD392" s="233"/>
      <c r="UKE392" s="233"/>
      <c r="UKF392" s="233"/>
      <c r="UKG392" s="233"/>
      <c r="UKH392" s="233"/>
      <c r="UKI392" s="233"/>
      <c r="UKJ392" s="233"/>
      <c r="UKK392" s="233"/>
      <c r="UKL392" s="233"/>
      <c r="UKM392" s="233"/>
      <c r="UKN392" s="233"/>
      <c r="UKO392" s="233"/>
      <c r="UKP392" s="233"/>
      <c r="UKQ392" s="233"/>
      <c r="UKR392" s="233"/>
      <c r="UKS392" s="233"/>
      <c r="UKT392" s="233"/>
      <c r="UKU392" s="233"/>
      <c r="UKV392" s="233"/>
      <c r="UKW392" s="233"/>
      <c r="UKX392" s="233"/>
      <c r="UKY392" s="233"/>
      <c r="UKZ392" s="233"/>
      <c r="ULA392" s="233"/>
      <c r="ULB392" s="233"/>
      <c r="ULC392" s="233"/>
      <c r="ULD392" s="233"/>
      <c r="ULE392" s="233"/>
      <c r="ULF392" s="233"/>
      <c r="ULG392" s="233"/>
      <c r="ULH392" s="233"/>
      <c r="ULI392" s="233"/>
      <c r="ULJ392" s="233"/>
      <c r="ULK392" s="233"/>
      <c r="ULL392" s="233"/>
      <c r="ULM392" s="233"/>
      <c r="ULN392" s="233"/>
      <c r="ULO392" s="233"/>
      <c r="ULP392" s="233"/>
      <c r="ULQ392" s="233"/>
      <c r="ULR392" s="233"/>
      <c r="ULS392" s="233"/>
      <c r="ULT392" s="233"/>
      <c r="ULU392" s="233"/>
      <c r="ULV392" s="233"/>
      <c r="ULW392" s="233"/>
      <c r="ULX392" s="233"/>
      <c r="ULY392" s="233"/>
      <c r="ULZ392" s="233"/>
      <c r="UMA392" s="233"/>
      <c r="UMB392" s="233"/>
      <c r="UMC392" s="233"/>
      <c r="UMD392" s="233"/>
      <c r="UME392" s="233"/>
      <c r="UMF392" s="233"/>
      <c r="UMG392" s="233"/>
      <c r="UMH392" s="233"/>
      <c r="UMI392" s="233"/>
      <c r="UMJ392" s="233"/>
      <c r="UMK392" s="233"/>
      <c r="UML392" s="233"/>
      <c r="UMM392" s="233"/>
      <c r="UMN392" s="233"/>
      <c r="UMO392" s="233"/>
      <c r="UMP392" s="233"/>
      <c r="UMQ392" s="233"/>
      <c r="UMR392" s="233"/>
      <c r="UMS392" s="233"/>
      <c r="UMT392" s="233"/>
      <c r="UMU392" s="233"/>
      <c r="UMV392" s="233"/>
      <c r="UMW392" s="233"/>
      <c r="UMX392" s="233"/>
      <c r="UMY392" s="233"/>
      <c r="UMZ392" s="233"/>
      <c r="UNA392" s="233"/>
      <c r="UNB392" s="233"/>
      <c r="UNC392" s="233"/>
      <c r="UND392" s="233"/>
      <c r="UNE392" s="233"/>
      <c r="UNF392" s="233"/>
      <c r="UNG392" s="233"/>
      <c r="UNH392" s="233"/>
      <c r="UNI392" s="233"/>
      <c r="UNJ392" s="233"/>
      <c r="UNK392" s="233"/>
      <c r="UNL392" s="233"/>
      <c r="UNM392" s="233"/>
      <c r="UNN392" s="233"/>
      <c r="UNO392" s="233"/>
      <c r="UNP392" s="233"/>
      <c r="UNQ392" s="233"/>
      <c r="UNR392" s="233"/>
      <c r="UNS392" s="233"/>
      <c r="UNT392" s="233"/>
      <c r="UNU392" s="233"/>
      <c r="UNV392" s="233"/>
      <c r="UNW392" s="233"/>
      <c r="UNX392" s="233"/>
      <c r="UNY392" s="233"/>
      <c r="UNZ392" s="233"/>
      <c r="UOA392" s="233"/>
      <c r="UOB392" s="233"/>
      <c r="UOC392" s="233"/>
      <c r="UOD392" s="233"/>
      <c r="UOE392" s="233"/>
      <c r="UOF392" s="233"/>
      <c r="UOG392" s="233"/>
      <c r="UOH392" s="233"/>
      <c r="UOI392" s="233"/>
      <c r="UOJ392" s="233"/>
      <c r="UOK392" s="233"/>
      <c r="UOL392" s="233"/>
      <c r="UOM392" s="233"/>
      <c r="UON392" s="233"/>
      <c r="UOO392" s="233"/>
      <c r="UOP392" s="233"/>
      <c r="UOQ392" s="233"/>
      <c r="UOR392" s="233"/>
      <c r="UOS392" s="233"/>
      <c r="UOT392" s="233"/>
      <c r="UOU392" s="233"/>
      <c r="UOV392" s="233"/>
      <c r="UOW392" s="233"/>
      <c r="UOX392" s="233"/>
      <c r="UOY392" s="233"/>
      <c r="UOZ392" s="233"/>
      <c r="UPA392" s="233"/>
      <c r="UPB392" s="233"/>
      <c r="UPC392" s="233"/>
      <c r="UPD392" s="233"/>
      <c r="UPE392" s="233"/>
      <c r="UPF392" s="233"/>
      <c r="UPG392" s="233"/>
      <c r="UPH392" s="233"/>
      <c r="UPI392" s="233"/>
      <c r="UPJ392" s="233"/>
      <c r="UPK392" s="233"/>
      <c r="UPL392" s="233"/>
      <c r="UPM392" s="233"/>
      <c r="UPN392" s="233"/>
      <c r="UPO392" s="233"/>
      <c r="UPP392" s="233"/>
      <c r="UPQ392" s="233"/>
      <c r="UPR392" s="233"/>
      <c r="UPS392" s="233"/>
      <c r="UPT392" s="233"/>
      <c r="UPU392" s="233"/>
      <c r="UPV392" s="233"/>
      <c r="UPW392" s="233"/>
      <c r="UPX392" s="233"/>
      <c r="UPY392" s="233"/>
      <c r="UPZ392" s="233"/>
      <c r="UQA392" s="233"/>
      <c r="UQB392" s="233"/>
      <c r="UQC392" s="233"/>
      <c r="UQD392" s="233"/>
      <c r="UQE392" s="233"/>
      <c r="UQF392" s="233"/>
      <c r="UQG392" s="233"/>
      <c r="UQH392" s="233"/>
      <c r="UQI392" s="233"/>
      <c r="UQJ392" s="233"/>
      <c r="UQK392" s="233"/>
      <c r="UQL392" s="233"/>
      <c r="UQM392" s="233"/>
      <c r="UQN392" s="233"/>
      <c r="UQO392" s="233"/>
      <c r="UQP392" s="233"/>
      <c r="UQQ392" s="233"/>
      <c r="UQR392" s="233"/>
      <c r="UQS392" s="233"/>
      <c r="UQT392" s="233"/>
      <c r="UQU392" s="233"/>
      <c r="UQV392" s="233"/>
      <c r="UQW392" s="233"/>
      <c r="UQX392" s="233"/>
      <c r="UQY392" s="233"/>
      <c r="UQZ392" s="233"/>
      <c r="URA392" s="233"/>
      <c r="URB392" s="233"/>
      <c r="URC392" s="233"/>
      <c r="URD392" s="233"/>
      <c r="URE392" s="233"/>
      <c r="URF392" s="233"/>
      <c r="URG392" s="233"/>
      <c r="URH392" s="233"/>
      <c r="URI392" s="233"/>
      <c r="URJ392" s="233"/>
      <c r="URK392" s="233"/>
      <c r="URL392" s="233"/>
      <c r="URM392" s="233"/>
      <c r="URN392" s="233"/>
      <c r="URO392" s="233"/>
      <c r="URP392" s="233"/>
      <c r="URQ392" s="233"/>
      <c r="URR392" s="233"/>
      <c r="URS392" s="233"/>
      <c r="URT392" s="233"/>
      <c r="URU392" s="233"/>
      <c r="URV392" s="233"/>
      <c r="URW392" s="233"/>
      <c r="URX392" s="233"/>
      <c r="URY392" s="233"/>
      <c r="URZ392" s="233"/>
      <c r="USA392" s="233"/>
      <c r="USB392" s="233"/>
      <c r="USC392" s="233"/>
      <c r="USD392" s="233"/>
      <c r="USE392" s="233"/>
      <c r="USF392" s="233"/>
      <c r="USG392" s="233"/>
      <c r="USH392" s="233"/>
      <c r="USI392" s="233"/>
      <c r="USJ392" s="233"/>
      <c r="USK392" s="233"/>
      <c r="USL392" s="233"/>
      <c r="USM392" s="233"/>
      <c r="USN392" s="233"/>
      <c r="USO392" s="233"/>
      <c r="USP392" s="233"/>
      <c r="USQ392" s="233"/>
      <c r="USR392" s="233"/>
      <c r="USS392" s="233"/>
      <c r="UST392" s="233"/>
      <c r="USU392" s="233"/>
      <c r="USV392" s="233"/>
      <c r="USW392" s="233"/>
      <c r="USX392" s="233"/>
      <c r="USY392" s="233"/>
      <c r="USZ392" s="233"/>
      <c r="UTA392" s="233"/>
      <c r="UTB392" s="233"/>
      <c r="UTC392" s="233"/>
      <c r="UTD392" s="233"/>
      <c r="UTE392" s="233"/>
      <c r="UTF392" s="233"/>
      <c r="UTG392" s="233"/>
      <c r="UTH392" s="233"/>
      <c r="UTI392" s="233"/>
      <c r="UTJ392" s="233"/>
      <c r="UTK392" s="233"/>
      <c r="UTL392" s="233"/>
      <c r="UTM392" s="233"/>
      <c r="UTN392" s="233"/>
      <c r="UTO392" s="233"/>
      <c r="UTP392" s="233"/>
      <c r="UTQ392" s="233"/>
      <c r="UTR392" s="233"/>
      <c r="UTS392" s="233"/>
      <c r="UTT392" s="233"/>
      <c r="UTU392" s="233"/>
      <c r="UTV392" s="233"/>
      <c r="UTW392" s="233"/>
      <c r="UTX392" s="233"/>
      <c r="UTY392" s="233"/>
      <c r="UTZ392" s="233"/>
      <c r="UUA392" s="233"/>
      <c r="UUB392" s="233"/>
      <c r="UUC392" s="233"/>
      <c r="UUD392" s="233"/>
      <c r="UUE392" s="233"/>
      <c r="UUF392" s="233"/>
      <c r="UUG392" s="233"/>
      <c r="UUH392" s="233"/>
      <c r="UUI392" s="233"/>
      <c r="UUJ392" s="233"/>
      <c r="UUK392" s="233"/>
      <c r="UUL392" s="233"/>
      <c r="UUM392" s="233"/>
      <c r="UUN392" s="233"/>
      <c r="UUO392" s="233"/>
      <c r="UUP392" s="233"/>
      <c r="UUQ392" s="233"/>
      <c r="UUR392" s="233"/>
      <c r="UUS392" s="233"/>
      <c r="UUT392" s="233"/>
      <c r="UUU392" s="233"/>
      <c r="UUV392" s="233"/>
      <c r="UUW392" s="233"/>
      <c r="UUX392" s="233"/>
      <c r="UUY392" s="233"/>
      <c r="UUZ392" s="233"/>
      <c r="UVA392" s="233"/>
      <c r="UVB392" s="233"/>
      <c r="UVC392" s="233"/>
      <c r="UVD392" s="233"/>
      <c r="UVE392" s="233"/>
      <c r="UVF392" s="233"/>
      <c r="UVG392" s="233"/>
      <c r="UVH392" s="233"/>
      <c r="UVI392" s="233"/>
      <c r="UVJ392" s="233"/>
      <c r="UVK392" s="233"/>
      <c r="UVL392" s="233"/>
      <c r="UVM392" s="233"/>
      <c r="UVN392" s="233"/>
      <c r="UVO392" s="233"/>
      <c r="UVP392" s="233"/>
      <c r="UVQ392" s="233"/>
      <c r="UVR392" s="233"/>
      <c r="UVS392" s="233"/>
      <c r="UVT392" s="233"/>
      <c r="UVU392" s="233"/>
      <c r="UVV392" s="233"/>
      <c r="UVW392" s="233"/>
      <c r="UVX392" s="233"/>
      <c r="UVY392" s="233"/>
      <c r="UVZ392" s="233"/>
      <c r="UWA392" s="233"/>
      <c r="UWB392" s="233"/>
      <c r="UWC392" s="233"/>
      <c r="UWD392" s="233"/>
      <c r="UWE392" s="233"/>
      <c r="UWF392" s="233"/>
      <c r="UWG392" s="233"/>
      <c r="UWH392" s="233"/>
      <c r="UWI392" s="233"/>
      <c r="UWJ392" s="233"/>
      <c r="UWK392" s="233"/>
      <c r="UWL392" s="233"/>
      <c r="UWM392" s="233"/>
      <c r="UWN392" s="233"/>
      <c r="UWO392" s="233"/>
      <c r="UWP392" s="233"/>
      <c r="UWQ392" s="233"/>
      <c r="UWR392" s="233"/>
      <c r="UWS392" s="233"/>
      <c r="UWT392" s="233"/>
      <c r="UWU392" s="233"/>
      <c r="UWV392" s="233"/>
      <c r="UWW392" s="233"/>
      <c r="UWX392" s="233"/>
      <c r="UWY392" s="233"/>
      <c r="UWZ392" s="233"/>
      <c r="UXA392" s="233"/>
      <c r="UXB392" s="233"/>
      <c r="UXC392" s="233"/>
      <c r="UXD392" s="233"/>
      <c r="UXE392" s="233"/>
      <c r="UXF392" s="233"/>
      <c r="UXG392" s="233"/>
      <c r="UXH392" s="233"/>
      <c r="UXI392" s="233"/>
      <c r="UXJ392" s="233"/>
      <c r="UXK392" s="233"/>
      <c r="UXL392" s="233"/>
      <c r="UXM392" s="233"/>
      <c r="UXN392" s="233"/>
      <c r="UXO392" s="233"/>
      <c r="UXP392" s="233"/>
      <c r="UXQ392" s="233"/>
      <c r="UXR392" s="233"/>
      <c r="UXS392" s="233"/>
      <c r="UXT392" s="233"/>
      <c r="UXU392" s="233"/>
      <c r="UXV392" s="233"/>
      <c r="UXW392" s="233"/>
      <c r="UXX392" s="233"/>
      <c r="UXY392" s="233"/>
      <c r="UXZ392" s="233"/>
      <c r="UYA392" s="233"/>
      <c r="UYB392" s="233"/>
      <c r="UYC392" s="233"/>
      <c r="UYD392" s="233"/>
      <c r="UYE392" s="233"/>
      <c r="UYF392" s="233"/>
      <c r="UYG392" s="233"/>
      <c r="UYH392" s="233"/>
      <c r="UYI392" s="233"/>
      <c r="UYJ392" s="233"/>
      <c r="UYK392" s="233"/>
      <c r="UYL392" s="233"/>
      <c r="UYM392" s="233"/>
      <c r="UYN392" s="233"/>
      <c r="UYO392" s="233"/>
      <c r="UYP392" s="233"/>
      <c r="UYQ392" s="233"/>
      <c r="UYR392" s="233"/>
      <c r="UYS392" s="233"/>
      <c r="UYT392" s="233"/>
      <c r="UYU392" s="233"/>
      <c r="UYV392" s="233"/>
      <c r="UYW392" s="233"/>
      <c r="UYX392" s="233"/>
      <c r="UYY392" s="233"/>
      <c r="UYZ392" s="233"/>
      <c r="UZA392" s="233"/>
      <c r="UZB392" s="233"/>
      <c r="UZC392" s="233"/>
      <c r="UZD392" s="233"/>
      <c r="UZE392" s="233"/>
      <c r="UZF392" s="233"/>
      <c r="UZG392" s="233"/>
      <c r="UZH392" s="233"/>
      <c r="UZI392" s="233"/>
      <c r="UZJ392" s="233"/>
      <c r="UZK392" s="233"/>
      <c r="UZL392" s="233"/>
      <c r="UZM392" s="233"/>
      <c r="UZN392" s="233"/>
      <c r="UZO392" s="233"/>
      <c r="UZP392" s="233"/>
      <c r="UZQ392" s="233"/>
      <c r="UZR392" s="233"/>
      <c r="UZS392" s="233"/>
      <c r="UZT392" s="233"/>
      <c r="UZU392" s="233"/>
      <c r="UZV392" s="233"/>
      <c r="UZW392" s="233"/>
      <c r="UZX392" s="233"/>
      <c r="UZY392" s="233"/>
      <c r="UZZ392" s="233"/>
      <c r="VAA392" s="233"/>
      <c r="VAB392" s="233"/>
      <c r="VAC392" s="233"/>
      <c r="VAD392" s="233"/>
      <c r="VAE392" s="233"/>
      <c r="VAF392" s="233"/>
      <c r="VAG392" s="233"/>
      <c r="VAH392" s="233"/>
      <c r="VAI392" s="233"/>
      <c r="VAJ392" s="233"/>
      <c r="VAK392" s="233"/>
      <c r="VAL392" s="233"/>
      <c r="VAM392" s="233"/>
      <c r="VAN392" s="233"/>
      <c r="VAO392" s="233"/>
      <c r="VAP392" s="233"/>
      <c r="VAQ392" s="233"/>
      <c r="VAR392" s="233"/>
      <c r="VAS392" s="233"/>
      <c r="VAT392" s="233"/>
      <c r="VAU392" s="233"/>
      <c r="VAV392" s="233"/>
      <c r="VAW392" s="233"/>
      <c r="VAX392" s="233"/>
      <c r="VAY392" s="233"/>
      <c r="VAZ392" s="233"/>
      <c r="VBA392" s="233"/>
      <c r="VBB392" s="233"/>
      <c r="VBC392" s="233"/>
      <c r="VBD392" s="233"/>
      <c r="VBE392" s="233"/>
      <c r="VBF392" s="233"/>
      <c r="VBG392" s="233"/>
      <c r="VBH392" s="233"/>
      <c r="VBI392" s="233"/>
      <c r="VBJ392" s="233"/>
      <c r="VBK392" s="233"/>
      <c r="VBL392" s="233"/>
      <c r="VBM392" s="233"/>
      <c r="VBN392" s="233"/>
      <c r="VBO392" s="233"/>
      <c r="VBP392" s="233"/>
      <c r="VBQ392" s="233"/>
      <c r="VBR392" s="233"/>
      <c r="VBS392" s="233"/>
      <c r="VBT392" s="233"/>
      <c r="VBU392" s="233"/>
      <c r="VBV392" s="233"/>
      <c r="VBW392" s="233"/>
      <c r="VBX392" s="233"/>
      <c r="VBY392" s="233"/>
      <c r="VBZ392" s="233"/>
      <c r="VCA392" s="233"/>
      <c r="VCB392" s="233"/>
      <c r="VCC392" s="233"/>
      <c r="VCD392" s="233"/>
      <c r="VCE392" s="233"/>
      <c r="VCF392" s="233"/>
      <c r="VCG392" s="233"/>
      <c r="VCH392" s="233"/>
      <c r="VCI392" s="233"/>
      <c r="VCJ392" s="233"/>
      <c r="VCK392" s="233"/>
      <c r="VCL392" s="233"/>
      <c r="VCM392" s="233"/>
      <c r="VCN392" s="233"/>
      <c r="VCO392" s="233"/>
      <c r="VCP392" s="233"/>
      <c r="VCQ392" s="233"/>
      <c r="VCR392" s="233"/>
      <c r="VCS392" s="233"/>
      <c r="VCT392" s="233"/>
      <c r="VCU392" s="233"/>
      <c r="VCV392" s="233"/>
      <c r="VCW392" s="233"/>
      <c r="VCX392" s="233"/>
      <c r="VCY392" s="233"/>
      <c r="VCZ392" s="233"/>
      <c r="VDA392" s="233"/>
      <c r="VDB392" s="233"/>
      <c r="VDC392" s="233"/>
      <c r="VDD392" s="233"/>
      <c r="VDE392" s="233"/>
      <c r="VDF392" s="233"/>
      <c r="VDG392" s="233"/>
      <c r="VDH392" s="233"/>
      <c r="VDI392" s="233"/>
      <c r="VDJ392" s="233"/>
      <c r="VDK392" s="233"/>
      <c r="VDL392" s="233"/>
      <c r="VDM392" s="233"/>
      <c r="VDN392" s="233"/>
      <c r="VDO392" s="233"/>
      <c r="VDP392" s="233"/>
      <c r="VDQ392" s="233"/>
      <c r="VDR392" s="233"/>
      <c r="VDS392" s="233"/>
      <c r="VDT392" s="233"/>
      <c r="VDU392" s="233"/>
      <c r="VDV392" s="233"/>
      <c r="VDW392" s="233"/>
      <c r="VDX392" s="233"/>
      <c r="VDY392" s="233"/>
      <c r="VDZ392" s="233"/>
      <c r="VEA392" s="233"/>
      <c r="VEB392" s="233"/>
      <c r="VEC392" s="233"/>
      <c r="VED392" s="233"/>
      <c r="VEE392" s="233"/>
      <c r="VEF392" s="233"/>
      <c r="VEG392" s="233"/>
      <c r="VEH392" s="233"/>
      <c r="VEI392" s="233"/>
      <c r="VEJ392" s="233"/>
      <c r="VEK392" s="233"/>
      <c r="VEL392" s="233"/>
      <c r="VEM392" s="233"/>
      <c r="VEN392" s="233"/>
      <c r="VEO392" s="233"/>
      <c r="VEP392" s="233"/>
      <c r="VEQ392" s="233"/>
      <c r="VER392" s="233"/>
      <c r="VES392" s="233"/>
      <c r="VET392" s="233"/>
      <c r="VEU392" s="233"/>
      <c r="VEV392" s="233"/>
      <c r="VEW392" s="233"/>
      <c r="VEX392" s="233"/>
      <c r="VEY392" s="233"/>
      <c r="VEZ392" s="233"/>
      <c r="VFA392" s="233"/>
      <c r="VFB392" s="233"/>
      <c r="VFC392" s="233"/>
      <c r="VFD392" s="233"/>
      <c r="VFE392" s="233"/>
      <c r="VFF392" s="233"/>
      <c r="VFG392" s="233"/>
      <c r="VFH392" s="233"/>
      <c r="VFI392" s="233"/>
      <c r="VFJ392" s="233"/>
      <c r="VFK392" s="233"/>
      <c r="VFL392" s="233"/>
      <c r="VFM392" s="233"/>
      <c r="VFN392" s="233"/>
      <c r="VFO392" s="233"/>
      <c r="VFP392" s="233"/>
      <c r="VFQ392" s="233"/>
      <c r="VFR392" s="233"/>
      <c r="VFS392" s="233"/>
      <c r="VFT392" s="233"/>
      <c r="VFU392" s="233"/>
      <c r="VFV392" s="233"/>
      <c r="VFW392" s="233"/>
      <c r="VFX392" s="233"/>
      <c r="VFY392" s="233"/>
      <c r="VFZ392" s="233"/>
      <c r="VGA392" s="233"/>
      <c r="VGB392" s="233"/>
      <c r="VGC392" s="233"/>
      <c r="VGD392" s="233"/>
      <c r="VGE392" s="233"/>
      <c r="VGF392" s="233"/>
      <c r="VGG392" s="233"/>
      <c r="VGH392" s="233"/>
      <c r="VGI392" s="233"/>
      <c r="VGJ392" s="233"/>
      <c r="VGK392" s="233"/>
      <c r="VGL392" s="233"/>
      <c r="VGM392" s="233"/>
      <c r="VGN392" s="233"/>
      <c r="VGO392" s="233"/>
      <c r="VGP392" s="233"/>
      <c r="VGQ392" s="233"/>
      <c r="VGR392" s="233"/>
      <c r="VGS392" s="233"/>
      <c r="VGT392" s="233"/>
      <c r="VGU392" s="233"/>
      <c r="VGV392" s="233"/>
      <c r="VGW392" s="233"/>
      <c r="VGX392" s="233"/>
      <c r="VGY392" s="233"/>
      <c r="VGZ392" s="233"/>
      <c r="VHA392" s="233"/>
      <c r="VHB392" s="233"/>
      <c r="VHC392" s="233"/>
      <c r="VHD392" s="233"/>
      <c r="VHE392" s="233"/>
      <c r="VHF392" s="233"/>
      <c r="VHG392" s="233"/>
      <c r="VHH392" s="233"/>
      <c r="VHI392" s="233"/>
      <c r="VHJ392" s="233"/>
      <c r="VHK392" s="233"/>
      <c r="VHL392" s="233"/>
      <c r="VHM392" s="233"/>
      <c r="VHN392" s="233"/>
      <c r="VHO392" s="233"/>
      <c r="VHP392" s="233"/>
      <c r="VHQ392" s="233"/>
      <c r="VHR392" s="233"/>
      <c r="VHS392" s="233"/>
      <c r="VHT392" s="233"/>
      <c r="VHU392" s="233"/>
      <c r="VHV392" s="233"/>
      <c r="VHW392" s="233"/>
      <c r="VHX392" s="233"/>
      <c r="VHY392" s="233"/>
      <c r="VHZ392" s="233"/>
      <c r="VIA392" s="233"/>
      <c r="VIB392" s="233"/>
      <c r="VIC392" s="233"/>
      <c r="VID392" s="233"/>
      <c r="VIE392" s="233"/>
      <c r="VIF392" s="233"/>
      <c r="VIG392" s="233"/>
      <c r="VIH392" s="233"/>
      <c r="VII392" s="233"/>
      <c r="VIJ392" s="233"/>
      <c r="VIK392" s="233"/>
      <c r="VIL392" s="233"/>
      <c r="VIM392" s="233"/>
      <c r="VIN392" s="233"/>
      <c r="VIO392" s="233"/>
      <c r="VIP392" s="233"/>
      <c r="VIQ392" s="233"/>
      <c r="VIR392" s="233"/>
      <c r="VIS392" s="233"/>
      <c r="VIT392" s="233"/>
      <c r="VIU392" s="233"/>
      <c r="VIV392" s="233"/>
      <c r="VIW392" s="233"/>
      <c r="VIX392" s="233"/>
      <c r="VIY392" s="233"/>
      <c r="VIZ392" s="233"/>
      <c r="VJA392" s="233"/>
      <c r="VJB392" s="233"/>
      <c r="VJC392" s="233"/>
      <c r="VJD392" s="233"/>
      <c r="VJE392" s="233"/>
      <c r="VJF392" s="233"/>
      <c r="VJG392" s="233"/>
      <c r="VJH392" s="233"/>
      <c r="VJI392" s="233"/>
      <c r="VJJ392" s="233"/>
      <c r="VJK392" s="233"/>
      <c r="VJL392" s="233"/>
      <c r="VJM392" s="233"/>
      <c r="VJN392" s="233"/>
      <c r="VJO392" s="233"/>
      <c r="VJP392" s="233"/>
      <c r="VJQ392" s="233"/>
      <c r="VJR392" s="233"/>
      <c r="VJS392" s="233"/>
      <c r="VJT392" s="233"/>
      <c r="VJU392" s="233"/>
      <c r="VJV392" s="233"/>
      <c r="VJW392" s="233"/>
      <c r="VJX392" s="233"/>
      <c r="VJY392" s="233"/>
      <c r="VJZ392" s="233"/>
      <c r="VKA392" s="233"/>
      <c r="VKB392" s="233"/>
      <c r="VKC392" s="233"/>
      <c r="VKD392" s="233"/>
      <c r="VKE392" s="233"/>
      <c r="VKF392" s="233"/>
      <c r="VKG392" s="233"/>
      <c r="VKH392" s="233"/>
      <c r="VKI392" s="233"/>
      <c r="VKJ392" s="233"/>
      <c r="VKK392" s="233"/>
      <c r="VKL392" s="233"/>
      <c r="VKM392" s="233"/>
      <c r="VKN392" s="233"/>
      <c r="VKO392" s="233"/>
      <c r="VKP392" s="233"/>
      <c r="VKQ392" s="233"/>
      <c r="VKR392" s="233"/>
      <c r="VKS392" s="233"/>
      <c r="VKT392" s="233"/>
      <c r="VKU392" s="233"/>
      <c r="VKV392" s="233"/>
      <c r="VKW392" s="233"/>
      <c r="VKX392" s="233"/>
      <c r="VKY392" s="233"/>
      <c r="VKZ392" s="233"/>
      <c r="VLA392" s="233"/>
      <c r="VLB392" s="233"/>
      <c r="VLC392" s="233"/>
      <c r="VLD392" s="233"/>
      <c r="VLE392" s="233"/>
      <c r="VLF392" s="233"/>
      <c r="VLG392" s="233"/>
      <c r="VLH392" s="233"/>
      <c r="VLI392" s="233"/>
      <c r="VLJ392" s="233"/>
      <c r="VLK392" s="233"/>
      <c r="VLL392" s="233"/>
      <c r="VLM392" s="233"/>
      <c r="VLN392" s="233"/>
      <c r="VLO392" s="233"/>
      <c r="VLP392" s="233"/>
      <c r="VLQ392" s="233"/>
      <c r="VLR392" s="233"/>
      <c r="VLS392" s="233"/>
      <c r="VLT392" s="233"/>
      <c r="VLU392" s="233"/>
      <c r="VLV392" s="233"/>
      <c r="VLW392" s="233"/>
      <c r="VLX392" s="233"/>
      <c r="VLY392" s="233"/>
      <c r="VLZ392" s="233"/>
      <c r="VMA392" s="233"/>
      <c r="VMB392" s="233"/>
      <c r="VMC392" s="233"/>
      <c r="VMD392" s="233"/>
      <c r="VME392" s="233"/>
      <c r="VMF392" s="233"/>
      <c r="VMG392" s="233"/>
      <c r="VMH392" s="233"/>
      <c r="VMI392" s="233"/>
      <c r="VMJ392" s="233"/>
      <c r="VMK392" s="233"/>
      <c r="VML392" s="233"/>
      <c r="VMM392" s="233"/>
      <c r="VMN392" s="233"/>
      <c r="VMO392" s="233"/>
      <c r="VMP392" s="233"/>
      <c r="VMQ392" s="233"/>
      <c r="VMR392" s="233"/>
      <c r="VMS392" s="233"/>
      <c r="VMT392" s="233"/>
      <c r="VMU392" s="233"/>
      <c r="VMV392" s="233"/>
      <c r="VMW392" s="233"/>
      <c r="VMX392" s="233"/>
      <c r="VMY392" s="233"/>
      <c r="VMZ392" s="233"/>
      <c r="VNA392" s="233"/>
      <c r="VNB392" s="233"/>
      <c r="VNC392" s="233"/>
      <c r="VND392" s="233"/>
      <c r="VNE392" s="233"/>
      <c r="VNF392" s="233"/>
      <c r="VNG392" s="233"/>
      <c r="VNH392" s="233"/>
      <c r="VNI392" s="233"/>
      <c r="VNJ392" s="233"/>
      <c r="VNK392" s="233"/>
      <c r="VNL392" s="233"/>
      <c r="VNM392" s="233"/>
      <c r="VNN392" s="233"/>
      <c r="VNO392" s="233"/>
      <c r="VNP392" s="233"/>
      <c r="VNQ392" s="233"/>
      <c r="VNR392" s="233"/>
      <c r="VNS392" s="233"/>
      <c r="VNT392" s="233"/>
      <c r="VNU392" s="233"/>
      <c r="VNV392" s="233"/>
      <c r="VNW392" s="233"/>
      <c r="VNX392" s="233"/>
      <c r="VNY392" s="233"/>
      <c r="VNZ392" s="233"/>
      <c r="VOA392" s="233"/>
      <c r="VOB392" s="233"/>
      <c r="VOC392" s="233"/>
      <c r="VOD392" s="233"/>
      <c r="VOE392" s="233"/>
      <c r="VOF392" s="233"/>
      <c r="VOG392" s="233"/>
      <c r="VOH392" s="233"/>
      <c r="VOI392" s="233"/>
      <c r="VOJ392" s="233"/>
      <c r="VOK392" s="233"/>
      <c r="VOL392" s="233"/>
      <c r="VOM392" s="233"/>
      <c r="VON392" s="233"/>
      <c r="VOO392" s="233"/>
      <c r="VOP392" s="233"/>
      <c r="VOQ392" s="233"/>
      <c r="VOR392" s="233"/>
      <c r="VOS392" s="233"/>
      <c r="VOT392" s="233"/>
      <c r="VOU392" s="233"/>
      <c r="VOV392" s="233"/>
      <c r="VOW392" s="233"/>
      <c r="VOX392" s="233"/>
      <c r="VOY392" s="233"/>
      <c r="VOZ392" s="233"/>
      <c r="VPA392" s="233"/>
      <c r="VPB392" s="233"/>
      <c r="VPC392" s="233"/>
      <c r="VPD392" s="233"/>
      <c r="VPE392" s="233"/>
      <c r="VPF392" s="233"/>
      <c r="VPG392" s="233"/>
      <c r="VPH392" s="233"/>
      <c r="VPI392" s="233"/>
      <c r="VPJ392" s="233"/>
      <c r="VPK392" s="233"/>
      <c r="VPL392" s="233"/>
      <c r="VPM392" s="233"/>
      <c r="VPN392" s="233"/>
      <c r="VPO392" s="233"/>
      <c r="VPP392" s="233"/>
      <c r="VPQ392" s="233"/>
      <c r="VPR392" s="233"/>
      <c r="VPS392" s="233"/>
      <c r="VPT392" s="233"/>
      <c r="VPU392" s="233"/>
      <c r="VPV392" s="233"/>
      <c r="VPW392" s="233"/>
      <c r="VPX392" s="233"/>
      <c r="VPY392" s="233"/>
      <c r="VPZ392" s="233"/>
      <c r="VQA392" s="233"/>
      <c r="VQB392" s="233"/>
      <c r="VQC392" s="233"/>
      <c r="VQD392" s="233"/>
      <c r="VQE392" s="233"/>
      <c r="VQF392" s="233"/>
      <c r="VQG392" s="233"/>
      <c r="VQH392" s="233"/>
      <c r="VQI392" s="233"/>
      <c r="VQJ392" s="233"/>
      <c r="VQK392" s="233"/>
      <c r="VQL392" s="233"/>
      <c r="VQM392" s="233"/>
      <c r="VQN392" s="233"/>
      <c r="VQO392" s="233"/>
      <c r="VQP392" s="233"/>
      <c r="VQQ392" s="233"/>
      <c r="VQR392" s="233"/>
      <c r="VQS392" s="233"/>
      <c r="VQT392" s="233"/>
      <c r="VQU392" s="233"/>
      <c r="VQV392" s="233"/>
      <c r="VQW392" s="233"/>
      <c r="VQX392" s="233"/>
      <c r="VQY392" s="233"/>
      <c r="VQZ392" s="233"/>
      <c r="VRA392" s="233"/>
      <c r="VRB392" s="233"/>
      <c r="VRC392" s="233"/>
      <c r="VRD392" s="233"/>
      <c r="VRE392" s="233"/>
      <c r="VRF392" s="233"/>
      <c r="VRG392" s="233"/>
      <c r="VRH392" s="233"/>
      <c r="VRI392" s="233"/>
      <c r="VRJ392" s="233"/>
      <c r="VRK392" s="233"/>
      <c r="VRL392" s="233"/>
      <c r="VRM392" s="233"/>
      <c r="VRN392" s="233"/>
      <c r="VRO392" s="233"/>
      <c r="VRP392" s="233"/>
      <c r="VRQ392" s="233"/>
      <c r="VRR392" s="233"/>
      <c r="VRS392" s="233"/>
      <c r="VRT392" s="233"/>
      <c r="VRU392" s="233"/>
      <c r="VRV392" s="233"/>
      <c r="VRW392" s="233"/>
      <c r="VRX392" s="233"/>
      <c r="VRY392" s="233"/>
      <c r="VRZ392" s="233"/>
      <c r="VSA392" s="233"/>
      <c r="VSB392" s="233"/>
      <c r="VSC392" s="233"/>
      <c r="VSD392" s="233"/>
      <c r="VSE392" s="233"/>
      <c r="VSF392" s="233"/>
      <c r="VSG392" s="233"/>
      <c r="VSH392" s="233"/>
      <c r="VSI392" s="233"/>
      <c r="VSJ392" s="233"/>
      <c r="VSK392" s="233"/>
      <c r="VSL392" s="233"/>
      <c r="VSM392" s="233"/>
      <c r="VSN392" s="233"/>
      <c r="VSO392" s="233"/>
      <c r="VSP392" s="233"/>
      <c r="VSQ392" s="233"/>
      <c r="VSR392" s="233"/>
      <c r="VSS392" s="233"/>
      <c r="VST392" s="233"/>
      <c r="VSU392" s="233"/>
      <c r="VSV392" s="233"/>
      <c r="VSW392" s="233"/>
      <c r="VSX392" s="233"/>
      <c r="VSY392" s="233"/>
      <c r="VSZ392" s="233"/>
      <c r="VTA392" s="233"/>
      <c r="VTB392" s="233"/>
      <c r="VTC392" s="233"/>
      <c r="VTD392" s="233"/>
      <c r="VTE392" s="233"/>
      <c r="VTF392" s="233"/>
      <c r="VTG392" s="233"/>
      <c r="VTH392" s="233"/>
      <c r="VTI392" s="233"/>
      <c r="VTJ392" s="233"/>
      <c r="VTK392" s="233"/>
      <c r="VTL392" s="233"/>
      <c r="VTM392" s="233"/>
      <c r="VTN392" s="233"/>
      <c r="VTO392" s="233"/>
      <c r="VTP392" s="233"/>
      <c r="VTQ392" s="233"/>
      <c r="VTR392" s="233"/>
      <c r="VTS392" s="233"/>
      <c r="VTT392" s="233"/>
      <c r="VTU392" s="233"/>
      <c r="VTV392" s="233"/>
      <c r="VTW392" s="233"/>
      <c r="VTX392" s="233"/>
      <c r="VTY392" s="233"/>
      <c r="VTZ392" s="233"/>
      <c r="VUA392" s="233"/>
      <c r="VUB392" s="233"/>
      <c r="VUC392" s="233"/>
      <c r="VUD392" s="233"/>
      <c r="VUE392" s="233"/>
      <c r="VUF392" s="233"/>
      <c r="VUG392" s="233"/>
      <c r="VUH392" s="233"/>
      <c r="VUI392" s="233"/>
      <c r="VUJ392" s="233"/>
      <c r="VUK392" s="233"/>
      <c r="VUL392" s="233"/>
      <c r="VUM392" s="233"/>
      <c r="VUN392" s="233"/>
      <c r="VUO392" s="233"/>
      <c r="VUP392" s="233"/>
      <c r="VUQ392" s="233"/>
      <c r="VUR392" s="233"/>
      <c r="VUS392" s="233"/>
      <c r="VUT392" s="233"/>
      <c r="VUU392" s="233"/>
      <c r="VUV392" s="233"/>
      <c r="VUW392" s="233"/>
      <c r="VUX392" s="233"/>
      <c r="VUY392" s="233"/>
      <c r="VUZ392" s="233"/>
      <c r="VVA392" s="233"/>
      <c r="VVB392" s="233"/>
      <c r="VVC392" s="233"/>
      <c r="VVD392" s="233"/>
      <c r="VVE392" s="233"/>
      <c r="VVF392" s="233"/>
      <c r="VVG392" s="233"/>
      <c r="VVH392" s="233"/>
      <c r="VVI392" s="233"/>
      <c r="VVJ392" s="233"/>
      <c r="VVK392" s="233"/>
      <c r="VVL392" s="233"/>
      <c r="VVM392" s="233"/>
      <c r="VVN392" s="233"/>
      <c r="VVO392" s="233"/>
      <c r="VVP392" s="233"/>
      <c r="VVQ392" s="233"/>
      <c r="VVR392" s="233"/>
      <c r="VVS392" s="233"/>
      <c r="VVT392" s="233"/>
      <c r="VVU392" s="233"/>
      <c r="VVV392" s="233"/>
      <c r="VVW392" s="233"/>
      <c r="VVX392" s="233"/>
      <c r="VVY392" s="233"/>
      <c r="VVZ392" s="233"/>
      <c r="VWA392" s="233"/>
      <c r="VWB392" s="233"/>
      <c r="VWC392" s="233"/>
      <c r="VWD392" s="233"/>
      <c r="VWE392" s="233"/>
      <c r="VWF392" s="233"/>
      <c r="VWG392" s="233"/>
      <c r="VWH392" s="233"/>
      <c r="VWI392" s="233"/>
      <c r="VWJ392" s="233"/>
      <c r="VWK392" s="233"/>
      <c r="VWL392" s="233"/>
      <c r="VWM392" s="233"/>
      <c r="VWN392" s="233"/>
      <c r="VWO392" s="233"/>
      <c r="VWP392" s="233"/>
      <c r="VWQ392" s="233"/>
      <c r="VWR392" s="233"/>
      <c r="VWS392" s="233"/>
      <c r="VWT392" s="233"/>
      <c r="VWU392" s="233"/>
      <c r="VWV392" s="233"/>
      <c r="VWW392" s="233"/>
      <c r="VWX392" s="233"/>
      <c r="VWY392" s="233"/>
      <c r="VWZ392" s="233"/>
      <c r="VXA392" s="233"/>
      <c r="VXB392" s="233"/>
      <c r="VXC392" s="233"/>
      <c r="VXD392" s="233"/>
      <c r="VXE392" s="233"/>
      <c r="VXF392" s="233"/>
      <c r="VXG392" s="233"/>
      <c r="VXH392" s="233"/>
      <c r="VXI392" s="233"/>
      <c r="VXJ392" s="233"/>
      <c r="VXK392" s="233"/>
      <c r="VXL392" s="233"/>
      <c r="VXM392" s="233"/>
      <c r="VXN392" s="233"/>
      <c r="VXO392" s="233"/>
      <c r="VXP392" s="233"/>
      <c r="VXQ392" s="233"/>
      <c r="VXR392" s="233"/>
      <c r="VXS392" s="233"/>
      <c r="VXT392" s="233"/>
      <c r="VXU392" s="233"/>
      <c r="VXV392" s="233"/>
      <c r="VXW392" s="233"/>
      <c r="VXX392" s="233"/>
      <c r="VXY392" s="233"/>
      <c r="VXZ392" s="233"/>
      <c r="VYA392" s="233"/>
      <c r="VYB392" s="233"/>
      <c r="VYC392" s="233"/>
      <c r="VYD392" s="233"/>
      <c r="VYE392" s="233"/>
      <c r="VYF392" s="233"/>
      <c r="VYG392" s="233"/>
      <c r="VYH392" s="233"/>
      <c r="VYI392" s="233"/>
      <c r="VYJ392" s="233"/>
      <c r="VYK392" s="233"/>
      <c r="VYL392" s="233"/>
      <c r="VYM392" s="233"/>
      <c r="VYN392" s="233"/>
      <c r="VYO392" s="233"/>
      <c r="VYP392" s="233"/>
      <c r="VYQ392" s="233"/>
      <c r="VYR392" s="233"/>
      <c r="VYS392" s="233"/>
      <c r="VYT392" s="233"/>
      <c r="VYU392" s="233"/>
      <c r="VYV392" s="233"/>
      <c r="VYW392" s="233"/>
      <c r="VYX392" s="233"/>
      <c r="VYY392" s="233"/>
      <c r="VYZ392" s="233"/>
      <c r="VZA392" s="233"/>
      <c r="VZB392" s="233"/>
      <c r="VZC392" s="233"/>
      <c r="VZD392" s="233"/>
      <c r="VZE392" s="233"/>
      <c r="VZF392" s="233"/>
      <c r="VZG392" s="233"/>
      <c r="VZH392" s="233"/>
      <c r="VZI392" s="233"/>
      <c r="VZJ392" s="233"/>
      <c r="VZK392" s="233"/>
      <c r="VZL392" s="233"/>
      <c r="VZM392" s="233"/>
      <c r="VZN392" s="233"/>
      <c r="VZO392" s="233"/>
      <c r="VZP392" s="233"/>
      <c r="VZQ392" s="233"/>
      <c r="VZR392" s="233"/>
      <c r="VZS392" s="233"/>
      <c r="VZT392" s="233"/>
      <c r="VZU392" s="233"/>
      <c r="VZV392" s="233"/>
      <c r="VZW392" s="233"/>
      <c r="VZX392" s="233"/>
      <c r="VZY392" s="233"/>
      <c r="VZZ392" s="233"/>
      <c r="WAA392" s="233"/>
      <c r="WAB392" s="233"/>
      <c r="WAC392" s="233"/>
      <c r="WAD392" s="233"/>
      <c r="WAE392" s="233"/>
      <c r="WAF392" s="233"/>
      <c r="WAG392" s="233"/>
      <c r="WAH392" s="233"/>
      <c r="WAI392" s="233"/>
      <c r="WAJ392" s="233"/>
      <c r="WAK392" s="233"/>
      <c r="WAL392" s="233"/>
      <c r="WAM392" s="233"/>
      <c r="WAN392" s="233"/>
      <c r="WAO392" s="233"/>
      <c r="WAP392" s="233"/>
      <c r="WAQ392" s="233"/>
      <c r="WAR392" s="233"/>
      <c r="WAS392" s="233"/>
      <c r="WAT392" s="233"/>
      <c r="WAU392" s="233"/>
      <c r="WAV392" s="233"/>
      <c r="WAW392" s="233"/>
      <c r="WAX392" s="233"/>
      <c r="WAY392" s="233"/>
      <c r="WAZ392" s="233"/>
      <c r="WBA392" s="233"/>
      <c r="WBB392" s="233"/>
      <c r="WBC392" s="233"/>
      <c r="WBD392" s="233"/>
      <c r="WBE392" s="233"/>
      <c r="WBF392" s="233"/>
      <c r="WBG392" s="233"/>
      <c r="WBH392" s="233"/>
      <c r="WBI392" s="233"/>
      <c r="WBJ392" s="233"/>
      <c r="WBK392" s="233"/>
      <c r="WBL392" s="233"/>
      <c r="WBM392" s="233"/>
      <c r="WBN392" s="233"/>
      <c r="WBO392" s="233"/>
      <c r="WBP392" s="233"/>
      <c r="WBQ392" s="233"/>
      <c r="WBR392" s="233"/>
      <c r="WBS392" s="233"/>
      <c r="WBT392" s="233"/>
      <c r="WBU392" s="233"/>
      <c r="WBV392" s="233"/>
      <c r="WBW392" s="233"/>
      <c r="WBX392" s="233"/>
      <c r="WBY392" s="233"/>
      <c r="WBZ392" s="233"/>
      <c r="WCA392" s="233"/>
      <c r="WCB392" s="233"/>
      <c r="WCC392" s="233"/>
      <c r="WCD392" s="233"/>
      <c r="WCE392" s="233"/>
      <c r="WCF392" s="233"/>
      <c r="WCG392" s="233"/>
      <c r="WCH392" s="233"/>
      <c r="WCI392" s="233"/>
      <c r="WCJ392" s="233"/>
      <c r="WCK392" s="233"/>
      <c r="WCL392" s="233"/>
      <c r="WCM392" s="233"/>
      <c r="WCN392" s="233"/>
      <c r="WCO392" s="233"/>
      <c r="WCP392" s="233"/>
      <c r="WCQ392" s="233"/>
      <c r="WCR392" s="233"/>
      <c r="WCS392" s="233"/>
      <c r="WCT392" s="233"/>
      <c r="WCU392" s="233"/>
      <c r="WCV392" s="233"/>
      <c r="WCW392" s="233"/>
      <c r="WCX392" s="233"/>
      <c r="WCY392" s="233"/>
      <c r="WCZ392" s="233"/>
      <c r="WDA392" s="233"/>
      <c r="WDB392" s="233"/>
      <c r="WDC392" s="233"/>
      <c r="WDD392" s="233"/>
      <c r="WDE392" s="233"/>
      <c r="WDF392" s="233"/>
      <c r="WDG392" s="233"/>
      <c r="WDH392" s="233"/>
      <c r="WDI392" s="233"/>
      <c r="WDJ392" s="233"/>
      <c r="WDK392" s="233"/>
      <c r="WDL392" s="233"/>
      <c r="WDM392" s="233"/>
      <c r="WDN392" s="233"/>
      <c r="WDO392" s="233"/>
      <c r="WDP392" s="233"/>
      <c r="WDQ392" s="233"/>
      <c r="WDR392" s="233"/>
      <c r="WDS392" s="233"/>
      <c r="WDT392" s="233"/>
      <c r="WDU392" s="233"/>
      <c r="WDV392" s="233"/>
      <c r="WDW392" s="233"/>
      <c r="WDX392" s="233"/>
      <c r="WDY392" s="233"/>
      <c r="WDZ392" s="233"/>
      <c r="WEA392" s="233"/>
      <c r="WEB392" s="233"/>
      <c r="WEC392" s="233"/>
      <c r="WED392" s="233"/>
      <c r="WEE392" s="233"/>
      <c r="WEF392" s="233"/>
      <c r="WEG392" s="233"/>
      <c r="WEH392" s="233"/>
      <c r="WEI392" s="233"/>
      <c r="WEJ392" s="233"/>
      <c r="WEK392" s="233"/>
      <c r="WEL392" s="233"/>
      <c r="WEM392" s="233"/>
      <c r="WEN392" s="233"/>
      <c r="WEO392" s="233"/>
      <c r="WEP392" s="233"/>
      <c r="WEQ392" s="233"/>
      <c r="WER392" s="233"/>
      <c r="WES392" s="233"/>
      <c r="WET392" s="233"/>
      <c r="WEU392" s="233"/>
      <c r="WEV392" s="233"/>
      <c r="WEW392" s="233"/>
      <c r="WEX392" s="233"/>
      <c r="WEY392" s="233"/>
      <c r="WEZ392" s="233"/>
      <c r="WFA392" s="233"/>
      <c r="WFB392" s="233"/>
      <c r="WFC392" s="233"/>
      <c r="WFD392" s="233"/>
      <c r="WFE392" s="233"/>
      <c r="WFF392" s="233"/>
      <c r="WFG392" s="233"/>
      <c r="WFH392" s="233"/>
      <c r="WFI392" s="233"/>
      <c r="WFJ392" s="233"/>
      <c r="WFK392" s="233"/>
      <c r="WFL392" s="233"/>
      <c r="WFM392" s="233"/>
      <c r="WFN392" s="233"/>
      <c r="WFO392" s="233"/>
      <c r="WFP392" s="233"/>
      <c r="WFQ392" s="233"/>
      <c r="WFR392" s="233"/>
      <c r="WFS392" s="233"/>
      <c r="WFT392" s="233"/>
      <c r="WFU392" s="233"/>
      <c r="WFV392" s="233"/>
      <c r="WFW392" s="233"/>
      <c r="WFX392" s="233"/>
      <c r="WFY392" s="233"/>
      <c r="WFZ392" s="233"/>
      <c r="WGA392" s="233"/>
      <c r="WGB392" s="233"/>
      <c r="WGC392" s="233"/>
      <c r="WGD392" s="233"/>
      <c r="WGE392" s="233"/>
      <c r="WGF392" s="233"/>
      <c r="WGG392" s="233"/>
      <c r="WGH392" s="233"/>
      <c r="WGI392" s="233"/>
      <c r="WGJ392" s="233"/>
      <c r="WGK392" s="233"/>
      <c r="WGL392" s="233"/>
      <c r="WGM392" s="233"/>
      <c r="WGN392" s="233"/>
      <c r="WGO392" s="233"/>
      <c r="WGP392" s="233"/>
      <c r="WGQ392" s="233"/>
      <c r="WGR392" s="233"/>
      <c r="WGS392" s="233"/>
      <c r="WGT392" s="233"/>
      <c r="WGU392" s="233"/>
      <c r="WGV392" s="233"/>
      <c r="WGW392" s="233"/>
      <c r="WGX392" s="233"/>
      <c r="WGY392" s="233"/>
      <c r="WGZ392" s="233"/>
      <c r="WHA392" s="233"/>
      <c r="WHB392" s="233"/>
      <c r="WHC392" s="233"/>
      <c r="WHD392" s="233"/>
      <c r="WHE392" s="233"/>
      <c r="WHF392" s="233"/>
      <c r="WHG392" s="233"/>
      <c r="WHH392" s="233"/>
      <c r="WHI392" s="233"/>
      <c r="WHJ392" s="233"/>
      <c r="WHK392" s="233"/>
      <c r="WHL392" s="233"/>
      <c r="WHM392" s="233"/>
      <c r="WHN392" s="233"/>
      <c r="WHO392" s="233"/>
      <c r="WHP392" s="233"/>
      <c r="WHQ392" s="233"/>
      <c r="WHR392" s="233"/>
      <c r="WHS392" s="233"/>
      <c r="WHT392" s="233"/>
      <c r="WHU392" s="233"/>
      <c r="WHV392" s="233"/>
      <c r="WHW392" s="233"/>
      <c r="WHX392" s="233"/>
      <c r="WHY392" s="233"/>
      <c r="WHZ392" s="233"/>
      <c r="WIA392" s="233"/>
      <c r="WIB392" s="233"/>
      <c r="WIC392" s="233"/>
      <c r="WID392" s="233"/>
      <c r="WIE392" s="233"/>
      <c r="WIF392" s="233"/>
      <c r="WIG392" s="233"/>
      <c r="WIH392" s="233"/>
      <c r="WII392" s="233"/>
      <c r="WIJ392" s="233"/>
      <c r="WIK392" s="233"/>
      <c r="WIL392" s="233"/>
      <c r="WIM392" s="233"/>
      <c r="WIN392" s="233"/>
      <c r="WIO392" s="233"/>
      <c r="WIP392" s="233"/>
      <c r="WIQ392" s="233"/>
      <c r="WIR392" s="233"/>
      <c r="WIS392" s="233"/>
      <c r="WIT392" s="233"/>
      <c r="WIU392" s="233"/>
      <c r="WIV392" s="233"/>
      <c r="WIW392" s="233"/>
      <c r="WIX392" s="233"/>
      <c r="WIY392" s="233"/>
      <c r="WIZ392" s="233"/>
      <c r="WJA392" s="233"/>
      <c r="WJB392" s="233"/>
      <c r="WJC392" s="233"/>
      <c r="WJD392" s="233"/>
      <c r="WJE392" s="233"/>
      <c r="WJF392" s="233"/>
      <c r="WJG392" s="233"/>
      <c r="WJH392" s="233"/>
      <c r="WJI392" s="233"/>
      <c r="WJJ392" s="233"/>
      <c r="WJK392" s="233"/>
      <c r="WJL392" s="233"/>
      <c r="WJM392" s="233"/>
      <c r="WJN392" s="233"/>
      <c r="WJO392" s="233"/>
      <c r="WJP392" s="233"/>
      <c r="WJQ392" s="233"/>
      <c r="WJR392" s="233"/>
      <c r="WJS392" s="233"/>
      <c r="WJT392" s="233"/>
      <c r="WJU392" s="233"/>
      <c r="WJV392" s="233"/>
      <c r="WJW392" s="233"/>
      <c r="WJX392" s="233"/>
      <c r="WJY392" s="233"/>
      <c r="WJZ392" s="233"/>
      <c r="WKA392" s="233"/>
      <c r="WKB392" s="233"/>
      <c r="WKC392" s="233"/>
      <c r="WKD392" s="233"/>
      <c r="WKE392" s="233"/>
      <c r="WKF392" s="233"/>
      <c r="WKG392" s="233"/>
      <c r="WKH392" s="233"/>
      <c r="WKI392" s="233"/>
      <c r="WKJ392" s="233"/>
      <c r="WKK392" s="233"/>
      <c r="WKL392" s="233"/>
      <c r="WKM392" s="233"/>
      <c r="WKN392" s="233"/>
      <c r="WKO392" s="233"/>
      <c r="WKP392" s="233"/>
      <c r="WKQ392" s="233"/>
      <c r="WKR392" s="233"/>
      <c r="WKS392" s="233"/>
      <c r="WKT392" s="233"/>
      <c r="WKU392" s="233"/>
      <c r="WKV392" s="233"/>
      <c r="WKW392" s="233"/>
      <c r="WKX392" s="233"/>
      <c r="WKY392" s="233"/>
      <c r="WKZ392" s="233"/>
      <c r="WLA392" s="233"/>
      <c r="WLB392" s="233"/>
      <c r="WLC392" s="233"/>
      <c r="WLD392" s="233"/>
      <c r="WLE392" s="233"/>
      <c r="WLF392" s="233"/>
      <c r="WLG392" s="233"/>
      <c r="WLH392" s="233"/>
      <c r="WLI392" s="233"/>
      <c r="WLJ392" s="233"/>
      <c r="WLK392" s="233"/>
      <c r="WLL392" s="233"/>
      <c r="WLM392" s="233"/>
      <c r="WLN392" s="233"/>
      <c r="WLO392" s="233"/>
      <c r="WLP392" s="233"/>
      <c r="WLQ392" s="233"/>
      <c r="WLR392" s="233"/>
      <c r="WLS392" s="233"/>
      <c r="WLT392" s="233"/>
      <c r="WLU392" s="233"/>
      <c r="WLV392" s="233"/>
      <c r="WLW392" s="233"/>
      <c r="WLX392" s="233"/>
      <c r="WLY392" s="233"/>
      <c r="WLZ392" s="233"/>
      <c r="WMA392" s="233"/>
      <c r="WMB392" s="233"/>
      <c r="WMC392" s="233"/>
      <c r="WMD392" s="233"/>
      <c r="WME392" s="233"/>
      <c r="WMF392" s="233"/>
      <c r="WMG392" s="233"/>
      <c r="WMH392" s="233"/>
      <c r="WMI392" s="233"/>
      <c r="WMJ392" s="233"/>
      <c r="WMK392" s="233"/>
      <c r="WML392" s="233"/>
      <c r="WMM392" s="233"/>
      <c r="WMN392" s="233"/>
      <c r="WMO392" s="233"/>
      <c r="WMP392" s="233"/>
      <c r="WMQ392" s="233"/>
      <c r="WMR392" s="233"/>
      <c r="WMS392" s="233"/>
      <c r="WMT392" s="233"/>
      <c r="WMU392" s="233"/>
      <c r="WMV392" s="233"/>
      <c r="WMW392" s="233"/>
      <c r="WMX392" s="233"/>
      <c r="WMY392" s="233"/>
      <c r="WMZ392" s="233"/>
      <c r="WNA392" s="233"/>
      <c r="WNB392" s="233"/>
      <c r="WNC392" s="233"/>
      <c r="WND392" s="233"/>
      <c r="WNE392" s="233"/>
      <c r="WNF392" s="233"/>
      <c r="WNG392" s="233"/>
      <c r="WNH392" s="233"/>
      <c r="WNI392" s="233"/>
      <c r="WNJ392" s="233"/>
      <c r="WNK392" s="233"/>
      <c r="WNL392" s="233"/>
      <c r="WNM392" s="233"/>
      <c r="WNN392" s="233"/>
      <c r="WNO392" s="233"/>
      <c r="WNP392" s="233"/>
      <c r="WNQ392" s="233"/>
      <c r="WNR392" s="233"/>
      <c r="WNS392" s="233"/>
      <c r="WNT392" s="233"/>
      <c r="WNU392" s="233"/>
      <c r="WNV392" s="233"/>
      <c r="WNW392" s="233"/>
      <c r="WNX392" s="233"/>
      <c r="WNY392" s="233"/>
      <c r="WNZ392" s="233"/>
      <c r="WOA392" s="233"/>
      <c r="WOB392" s="233"/>
      <c r="WOC392" s="233"/>
      <c r="WOD392" s="233"/>
      <c r="WOE392" s="233"/>
      <c r="WOF392" s="233"/>
      <c r="WOG392" s="233"/>
      <c r="WOH392" s="233"/>
      <c r="WOI392" s="233"/>
      <c r="WOJ392" s="233"/>
      <c r="WOK392" s="233"/>
      <c r="WOL392" s="233"/>
      <c r="WOM392" s="233"/>
      <c r="WON392" s="233"/>
      <c r="WOO392" s="233"/>
      <c r="WOP392" s="233"/>
      <c r="WOQ392" s="233"/>
      <c r="WOR392" s="233"/>
      <c r="WOS392" s="233"/>
      <c r="WOT392" s="233"/>
      <c r="WOU392" s="233"/>
      <c r="WOV392" s="233"/>
      <c r="WOW392" s="233"/>
      <c r="WOX392" s="233"/>
      <c r="WOY392" s="233"/>
      <c r="WOZ392" s="233"/>
      <c r="WPA392" s="233"/>
      <c r="WPB392" s="233"/>
      <c r="WPC392" s="233"/>
      <c r="WPD392" s="233"/>
      <c r="WPE392" s="233"/>
      <c r="WPF392" s="233"/>
      <c r="WPG392" s="233"/>
      <c r="WPH392" s="233"/>
      <c r="WPI392" s="233"/>
      <c r="WPJ392" s="233"/>
      <c r="WPK392" s="233"/>
      <c r="WPL392" s="233"/>
      <c r="WPM392" s="233"/>
      <c r="WPN392" s="233"/>
      <c r="WPO392" s="233"/>
      <c r="WPP392" s="233"/>
      <c r="WPQ392" s="233"/>
      <c r="WPR392" s="233"/>
      <c r="WPS392" s="233"/>
      <c r="WPT392" s="233"/>
      <c r="WPU392" s="233"/>
      <c r="WPV392" s="233"/>
      <c r="WPW392" s="233"/>
      <c r="WPX392" s="233"/>
      <c r="WPY392" s="233"/>
      <c r="WPZ392" s="233"/>
      <c r="WQA392" s="233"/>
      <c r="WQB392" s="233"/>
      <c r="WQC392" s="233"/>
      <c r="WQD392" s="233"/>
      <c r="WQE392" s="233"/>
      <c r="WQF392" s="233"/>
      <c r="WQG392" s="233"/>
      <c r="WQH392" s="233"/>
      <c r="WQI392" s="233"/>
      <c r="WQJ392" s="233"/>
      <c r="WQK392" s="233"/>
      <c r="WQL392" s="233"/>
      <c r="WQM392" s="233"/>
      <c r="WQN392" s="233"/>
      <c r="WQO392" s="233"/>
      <c r="WQP392" s="233"/>
      <c r="WQQ392" s="233"/>
      <c r="WQR392" s="233"/>
      <c r="WQS392" s="233"/>
      <c r="WQT392" s="233"/>
      <c r="WQU392" s="233"/>
      <c r="WQV392" s="233"/>
      <c r="WQW392" s="233"/>
      <c r="WQX392" s="233"/>
      <c r="WQY392" s="233"/>
      <c r="WQZ392" s="233"/>
      <c r="WRA392" s="233"/>
      <c r="WRB392" s="233"/>
      <c r="WRC392" s="233"/>
      <c r="WRD392" s="233"/>
      <c r="WRE392" s="233"/>
      <c r="WRF392" s="233"/>
      <c r="WRG392" s="233"/>
      <c r="WRH392" s="233"/>
      <c r="WRI392" s="233"/>
      <c r="WRJ392" s="233"/>
      <c r="WRK392" s="233"/>
      <c r="WRL392" s="233"/>
      <c r="WRM392" s="233"/>
      <c r="WRN392" s="233"/>
      <c r="WRO392" s="233"/>
      <c r="WRP392" s="233"/>
      <c r="WRQ392" s="233"/>
      <c r="WRR392" s="233"/>
      <c r="WRS392" s="233"/>
      <c r="WRT392" s="233"/>
      <c r="WRU392" s="233"/>
      <c r="WRV392" s="233"/>
      <c r="WRW392" s="233"/>
      <c r="WRX392" s="233"/>
      <c r="WRY392" s="233"/>
      <c r="WRZ392" s="233"/>
      <c r="WSA392" s="233"/>
      <c r="WSB392" s="233"/>
      <c r="WSC392" s="233"/>
      <c r="WSD392" s="233"/>
      <c r="WSE392" s="233"/>
      <c r="WSF392" s="233"/>
      <c r="WSG392" s="233"/>
      <c r="WSH392" s="233"/>
      <c r="WSI392" s="233"/>
      <c r="WSJ392" s="233"/>
      <c r="WSK392" s="233"/>
      <c r="WSL392" s="233"/>
      <c r="WSM392" s="233"/>
      <c r="WSN392" s="233"/>
      <c r="WSO392" s="233"/>
      <c r="WSP392" s="233"/>
      <c r="WSQ392" s="233"/>
      <c r="WSR392" s="233"/>
      <c r="WSS392" s="233"/>
      <c r="WST392" s="233"/>
      <c r="WSU392" s="233"/>
      <c r="WSV392" s="233"/>
      <c r="WSW392" s="233"/>
      <c r="WSX392" s="233"/>
      <c r="WSY392" s="233"/>
      <c r="WSZ392" s="233"/>
      <c r="WTA392" s="233"/>
      <c r="WTB392" s="233"/>
      <c r="WTC392" s="233"/>
      <c r="WTD392" s="233"/>
      <c r="WTE392" s="233"/>
      <c r="WTF392" s="233"/>
      <c r="WTG392" s="233"/>
      <c r="WTH392" s="233"/>
      <c r="WTI392" s="233"/>
      <c r="WTJ392" s="233"/>
      <c r="WTK392" s="233"/>
      <c r="WTL392" s="233"/>
      <c r="WTM392" s="233"/>
      <c r="WTN392" s="233"/>
      <c r="WTO392" s="233"/>
      <c r="WTP392" s="233"/>
      <c r="WTQ392" s="233"/>
      <c r="WTR392" s="233"/>
      <c r="WTS392" s="233"/>
      <c r="WTT392" s="233"/>
      <c r="WTU392" s="233"/>
      <c r="WTV392" s="233"/>
      <c r="WTW392" s="233"/>
      <c r="WTX392" s="233"/>
      <c r="WTY392" s="233"/>
      <c r="WTZ392" s="233"/>
      <c r="WUA392" s="233"/>
      <c r="WUB392" s="233"/>
      <c r="WUC392" s="233"/>
      <c r="WUD392" s="233"/>
      <c r="WUE392" s="233"/>
      <c r="WUF392" s="233"/>
      <c r="WUG392" s="233"/>
      <c r="WUH392" s="233"/>
      <c r="WUI392" s="233"/>
      <c r="WUJ392" s="233"/>
      <c r="WUK392" s="233"/>
      <c r="WUL392" s="233"/>
      <c r="WUM392" s="233"/>
      <c r="WUN392" s="233"/>
      <c r="WUO392" s="233"/>
      <c r="WUP392" s="233"/>
      <c r="WUQ392" s="233"/>
      <c r="WUR392" s="233"/>
      <c r="WUS392" s="233"/>
      <c r="WUT392" s="233"/>
      <c r="WUU392" s="233"/>
      <c r="WUV392" s="233"/>
      <c r="WUW392" s="233"/>
      <c r="WUX392" s="233"/>
      <c r="WUY392" s="233"/>
      <c r="WUZ392" s="233"/>
      <c r="WVA392" s="233"/>
      <c r="WVB392" s="233"/>
      <c r="WVC392" s="233"/>
      <c r="WVD392" s="233"/>
      <c r="WVE392" s="233"/>
      <c r="WVF392" s="233"/>
      <c r="WVG392" s="233"/>
      <c r="WVH392" s="233"/>
      <c r="WVI392" s="233"/>
      <c r="WVJ392" s="233"/>
      <c r="WVK392" s="233"/>
      <c r="WVL392" s="233"/>
      <c r="WVM392" s="233"/>
      <c r="WVN392" s="233"/>
      <c r="WVO392" s="233"/>
      <c r="WVP392" s="233"/>
      <c r="WVQ392" s="233"/>
      <c r="WVR392" s="233"/>
      <c r="WVS392" s="233"/>
      <c r="WVT392" s="233"/>
      <c r="WVU392" s="233"/>
      <c r="WVV392" s="233"/>
      <c r="WVW392" s="233"/>
      <c r="WVX392" s="233"/>
      <c r="WVY392" s="233"/>
      <c r="WVZ392" s="233"/>
      <c r="WWA392" s="233"/>
      <c r="WWB392" s="233"/>
      <c r="WWC392" s="233"/>
      <c r="WWD392" s="233"/>
      <c r="WWE392" s="233"/>
      <c r="WWF392" s="233"/>
      <c r="WWG392" s="233"/>
      <c r="WWH392" s="233"/>
      <c r="WWI392" s="233"/>
      <c r="WWJ392" s="233"/>
      <c r="WWK392" s="233"/>
      <c r="WWL392" s="233"/>
      <c r="WWM392" s="233"/>
      <c r="WWN392" s="233"/>
      <c r="WWO392" s="233"/>
      <c r="WWP392" s="233"/>
      <c r="WWQ392" s="233"/>
      <c r="WWR392" s="233"/>
      <c r="WWS392" s="233"/>
      <c r="WWT392" s="233"/>
      <c r="WWU392" s="233"/>
      <c r="WWV392" s="233"/>
      <c r="WWW392" s="233"/>
      <c r="WWX392" s="233"/>
      <c r="WWY392" s="233"/>
      <c r="WWZ392" s="233"/>
      <c r="WXA392" s="233"/>
      <c r="WXB392" s="233"/>
      <c r="WXC392" s="233"/>
      <c r="WXD392" s="233"/>
      <c r="WXE392" s="233"/>
      <c r="WXF392" s="233"/>
      <c r="WXG392" s="233"/>
      <c r="WXH392" s="233"/>
      <c r="WXI392" s="233"/>
      <c r="WXJ392" s="233"/>
      <c r="WXK392" s="233"/>
      <c r="WXL392" s="233"/>
      <c r="WXM392" s="233"/>
      <c r="WXN392" s="233"/>
      <c r="WXO392" s="233"/>
      <c r="WXP392" s="233"/>
      <c r="WXQ392" s="233"/>
      <c r="WXR392" s="233"/>
      <c r="WXS392" s="233"/>
      <c r="WXT392" s="233"/>
      <c r="WXU392" s="233"/>
      <c r="WXV392" s="233"/>
      <c r="WXW392" s="233"/>
      <c r="WXX392" s="233"/>
      <c r="WXY392" s="233"/>
      <c r="WXZ392" s="233"/>
      <c r="WYA392" s="233"/>
      <c r="WYB392" s="233"/>
      <c r="WYC392" s="233"/>
      <c r="WYD392" s="233"/>
      <c r="WYE392" s="233"/>
      <c r="WYF392" s="233"/>
      <c r="WYG392" s="233"/>
      <c r="WYH392" s="233"/>
      <c r="WYI392" s="233"/>
      <c r="WYJ392" s="233"/>
      <c r="WYK392" s="233"/>
      <c r="WYL392" s="233"/>
      <c r="WYM392" s="233"/>
      <c r="WYN392" s="233"/>
      <c r="WYO392" s="233"/>
      <c r="WYP392" s="233"/>
      <c r="WYQ392" s="233"/>
      <c r="WYR392" s="233"/>
      <c r="WYS392" s="233"/>
      <c r="WYT392" s="233"/>
      <c r="WYU392" s="233"/>
      <c r="WYV392" s="233"/>
      <c r="WYW392" s="233"/>
      <c r="WYX392" s="233"/>
      <c r="WYY392" s="233"/>
      <c r="WYZ392" s="233"/>
      <c r="WZA392" s="233"/>
      <c r="WZB392" s="233"/>
      <c r="WZC392" s="233"/>
      <c r="WZD392" s="233"/>
      <c r="WZE392" s="233"/>
      <c r="WZF392" s="233"/>
      <c r="WZG392" s="233"/>
      <c r="WZH392" s="233"/>
      <c r="WZI392" s="233"/>
      <c r="WZJ392" s="233"/>
      <c r="WZK392" s="233"/>
      <c r="WZL392" s="233"/>
      <c r="WZM392" s="233"/>
      <c r="WZN392" s="233"/>
      <c r="WZO392" s="233"/>
      <c r="WZP392" s="233"/>
      <c r="WZQ392" s="233"/>
      <c r="WZR392" s="233"/>
      <c r="WZS392" s="233"/>
      <c r="WZT392" s="233"/>
      <c r="WZU392" s="233"/>
      <c r="WZV392" s="233"/>
      <c r="WZW392" s="233"/>
      <c r="WZX392" s="233"/>
      <c r="WZY392" s="233"/>
      <c r="WZZ392" s="233"/>
      <c r="XAA392" s="233"/>
      <c r="XAB392" s="233"/>
      <c r="XAC392" s="233"/>
      <c r="XAD392" s="233"/>
      <c r="XAE392" s="233"/>
      <c r="XAF392" s="233"/>
      <c r="XAG392" s="233"/>
      <c r="XAH392" s="233"/>
      <c r="XAI392" s="233"/>
      <c r="XAJ392" s="233"/>
      <c r="XAK392" s="233"/>
      <c r="XAL392" s="233"/>
      <c r="XAM392" s="233"/>
      <c r="XAN392" s="233"/>
      <c r="XAO392" s="233"/>
      <c r="XAP392" s="233"/>
      <c r="XAQ392" s="233"/>
      <c r="XAR392" s="233"/>
      <c r="XAS392" s="233"/>
      <c r="XAT392" s="233"/>
      <c r="XAU392" s="233"/>
      <c r="XAV392" s="233"/>
      <c r="XAW392" s="233"/>
      <c r="XAX392" s="233"/>
      <c r="XAY392" s="233"/>
      <c r="XAZ392" s="233"/>
      <c r="XBA392" s="233"/>
      <c r="XBB392" s="233"/>
      <c r="XBC392" s="233"/>
      <c r="XBD392" s="233"/>
      <c r="XBE392" s="233"/>
      <c r="XBF392" s="233"/>
      <c r="XBG392" s="233"/>
      <c r="XBH392" s="233"/>
      <c r="XBI392" s="233"/>
      <c r="XBJ392" s="233"/>
      <c r="XBK392" s="233"/>
      <c r="XBL392" s="233"/>
      <c r="XBM392" s="233"/>
      <c r="XBN392" s="233"/>
      <c r="XBO392" s="233"/>
      <c r="XBP392" s="233"/>
      <c r="XBQ392" s="233"/>
      <c r="XBR392" s="233"/>
      <c r="XBS392" s="233"/>
      <c r="XBT392" s="233"/>
      <c r="XBU392" s="233"/>
      <c r="XBV392" s="233"/>
      <c r="XBW392" s="233"/>
      <c r="XBX392" s="233"/>
      <c r="XBY392" s="233"/>
      <c r="XBZ392" s="233"/>
      <c r="XCA392" s="233"/>
      <c r="XCB392" s="233"/>
      <c r="XCC392" s="233"/>
      <c r="XCD392" s="233"/>
      <c r="XCE392" s="233"/>
      <c r="XCF392" s="233"/>
      <c r="XCG392" s="233"/>
      <c r="XCH392" s="233"/>
      <c r="XCI392" s="233"/>
      <c r="XCJ392" s="233"/>
      <c r="XCK392" s="233"/>
      <c r="XCL392" s="233"/>
      <c r="XCM392" s="233"/>
      <c r="XCN392" s="233"/>
      <c r="XCO392" s="233"/>
      <c r="XCP392" s="233"/>
      <c r="XCQ392" s="233"/>
      <c r="XCR392" s="233"/>
      <c r="XCS392" s="233"/>
      <c r="XCT392" s="233"/>
      <c r="XCU392" s="233"/>
      <c r="XCV392" s="233"/>
      <c r="XCW392" s="233"/>
      <c r="XCX392" s="233"/>
      <c r="XCY392" s="233"/>
      <c r="XCZ392" s="233"/>
      <c r="XDA392" s="233"/>
      <c r="XDB392" s="233"/>
      <c r="XDC392" s="233"/>
      <c r="XDD392" s="233"/>
      <c r="XDE392" s="233"/>
      <c r="XDF392" s="233"/>
      <c r="XDG392" s="233"/>
      <c r="XDH392" s="233"/>
      <c r="XDI392" s="233"/>
      <c r="XDJ392" s="233"/>
      <c r="XDK392" s="233"/>
      <c r="XDL392" s="233"/>
      <c r="XDM392" s="233"/>
      <c r="XDN392" s="233"/>
      <c r="XDO392" s="233"/>
      <c r="XDP392" s="233"/>
      <c r="XDQ392" s="233"/>
      <c r="XDR392" s="233"/>
      <c r="XDS392" s="233"/>
      <c r="XDT392" s="233"/>
      <c r="XDU392" s="233"/>
      <c r="XDV392" s="233"/>
      <c r="XDW392" s="233"/>
      <c r="XDX392" s="233"/>
      <c r="XDY392" s="233"/>
      <c r="XDZ392" s="233"/>
      <c r="XEA392" s="233"/>
      <c r="XEB392" s="233"/>
      <c r="XEC392" s="233"/>
      <c r="XED392" s="233"/>
      <c r="XEE392" s="233"/>
      <c r="XEF392" s="233"/>
      <c r="XEG392" s="233"/>
      <c r="XEH392" s="233"/>
      <c r="XEI392" s="233"/>
      <c r="XEJ392" s="233"/>
      <c r="XEK392" s="233"/>
      <c r="XEL392" s="233"/>
      <c r="XEM392" s="233"/>
      <c r="XEN392" s="233"/>
      <c r="XEO392" s="233"/>
      <c r="XEP392" s="233"/>
      <c r="XEQ392" s="233"/>
      <c r="XER392" s="233"/>
      <c r="XES392" s="233"/>
      <c r="XET392" s="233"/>
      <c r="XEU392" s="233"/>
      <c r="XEV392" s="233"/>
      <c r="XEW392" s="233"/>
      <c r="XEX392" s="233"/>
      <c r="XEY392" s="233"/>
      <c r="XEZ392" s="233"/>
      <c r="XFA392" s="233"/>
      <c r="XFB392" s="233"/>
      <c r="XFC392" s="233"/>
      <c r="XFD392" s="233"/>
    </row>
    <row r="393" spans="1:16384">
      <c r="A393" s="828" t="s">
        <v>1727</v>
      </c>
    </row>
    <row r="394" spans="1:16384" ht="15.75" thickBot="1">
      <c r="A394" s="909" t="s">
        <v>1726</v>
      </c>
      <c r="B394" s="921"/>
      <c r="C394" s="921"/>
      <c r="D394" s="921"/>
      <c r="E394" s="921"/>
      <c r="F394" s="921"/>
    </row>
    <row r="395" spans="1:16384" ht="15.75" thickBot="1">
      <c r="A395" s="906" t="s">
        <v>329</v>
      </c>
      <c r="B395" s="908" t="s">
        <v>461</v>
      </c>
      <c r="C395" s="909"/>
      <c r="D395" s="909"/>
      <c r="E395" s="909" t="s">
        <v>462</v>
      </c>
      <c r="F395" s="909"/>
    </row>
    <row r="396" spans="1:16384">
      <c r="A396" s="907"/>
      <c r="B396" s="838" t="s">
        <v>463</v>
      </c>
      <c r="C396" s="831" t="s">
        <v>469</v>
      </c>
      <c r="D396" s="832" t="s">
        <v>470</v>
      </c>
      <c r="E396" s="830" t="s">
        <v>466</v>
      </c>
      <c r="F396" s="832" t="s">
        <v>467</v>
      </c>
    </row>
    <row r="397" spans="1:16384">
      <c r="A397" s="840" t="s">
        <v>545</v>
      </c>
      <c r="B397" s="829" t="s">
        <v>546</v>
      </c>
      <c r="C397" s="851" t="s">
        <v>547</v>
      </c>
      <c r="D397" s="834" t="s">
        <v>548</v>
      </c>
      <c r="E397" s="833" t="s">
        <v>549</v>
      </c>
      <c r="F397" s="834" t="s">
        <v>550</v>
      </c>
    </row>
    <row r="398" spans="1:16384" ht="15.75" thickBot="1">
      <c r="A398" s="841"/>
      <c r="B398" s="839">
        <f>SUM(B397/A397)</f>
        <v>0.18159203980099503</v>
      </c>
      <c r="C398" s="836">
        <f>SUM(C397/A397)</f>
        <v>0.36981757877280264</v>
      </c>
      <c r="D398" s="837">
        <f>SUM(D397/A397)</f>
        <v>0.44859038142620233</v>
      </c>
      <c r="E398" s="835">
        <f>SUM(E397/A397)</f>
        <v>0.19320066334991709</v>
      </c>
      <c r="F398" s="837">
        <f>SUM(F397/A397)</f>
        <v>0.80679933665008297</v>
      </c>
    </row>
    <row r="401" spans="1:5">
      <c r="A401" s="6" t="s">
        <v>1705</v>
      </c>
      <c r="B401" s="6"/>
    </row>
    <row r="402" spans="1:5">
      <c r="A402" s="6" t="s">
        <v>1706</v>
      </c>
      <c r="B402" s="6"/>
    </row>
    <row r="403" spans="1:5">
      <c r="A403" s="6" t="s">
        <v>1729</v>
      </c>
      <c r="B403" s="6"/>
    </row>
    <row r="404" spans="1:5" ht="84.75" customHeight="1">
      <c r="A404" s="724" t="s">
        <v>330</v>
      </c>
      <c r="B404" s="724" t="s">
        <v>1</v>
      </c>
      <c r="C404" s="95" t="s">
        <v>593</v>
      </c>
      <c r="D404" s="843" t="s">
        <v>606</v>
      </c>
      <c r="E404" s="33" t="s">
        <v>293</v>
      </c>
    </row>
    <row r="405" spans="1:5">
      <c r="A405" s="10" t="s">
        <v>82</v>
      </c>
      <c r="B405" s="249" t="s">
        <v>665</v>
      </c>
      <c r="C405" s="49">
        <v>2892</v>
      </c>
      <c r="D405" s="10">
        <v>13</v>
      </c>
      <c r="E405" s="848">
        <f>SUM(D405/C405*1000)</f>
        <v>4.4951590594744122</v>
      </c>
    </row>
    <row r="406" spans="1:5">
      <c r="A406" s="10" t="s">
        <v>4</v>
      </c>
      <c r="B406" s="249" t="s">
        <v>667</v>
      </c>
      <c r="C406" s="49">
        <v>9763</v>
      </c>
      <c r="D406" s="10">
        <v>27</v>
      </c>
      <c r="E406" s="780">
        <f t="shared" ref="E406:E430" si="9">SUM(D406/C406*1000)</f>
        <v>2.7655433780600225</v>
      </c>
    </row>
    <row r="407" spans="1:5">
      <c r="A407" s="10" t="s">
        <v>5</v>
      </c>
      <c r="B407" s="249" t="s">
        <v>669</v>
      </c>
      <c r="C407" s="49">
        <v>21560</v>
      </c>
      <c r="D407" s="10">
        <v>48</v>
      </c>
      <c r="E407" s="780">
        <f t="shared" si="9"/>
        <v>2.2263450834879408</v>
      </c>
    </row>
    <row r="408" spans="1:5">
      <c r="A408" s="10" t="s">
        <v>6</v>
      </c>
      <c r="B408" s="249" t="s">
        <v>671</v>
      </c>
      <c r="C408" s="49">
        <v>19022</v>
      </c>
      <c r="D408" s="10">
        <v>51</v>
      </c>
      <c r="E408" s="780">
        <f t="shared" si="9"/>
        <v>2.6811060876879402</v>
      </c>
    </row>
    <row r="409" spans="1:5">
      <c r="A409" s="10" t="s">
        <v>7</v>
      </c>
      <c r="B409" s="249" t="s">
        <v>673</v>
      </c>
      <c r="C409" s="49">
        <v>17462</v>
      </c>
      <c r="D409" s="10">
        <v>22</v>
      </c>
      <c r="E409" s="847">
        <f t="shared" si="9"/>
        <v>1.259878593517352</v>
      </c>
    </row>
    <row r="410" spans="1:5">
      <c r="A410" s="10" t="s">
        <v>8</v>
      </c>
      <c r="B410" s="249" t="s">
        <v>675</v>
      </c>
      <c r="C410" s="49">
        <v>8172</v>
      </c>
      <c r="D410" s="10">
        <v>13</v>
      </c>
      <c r="E410" s="847">
        <f t="shared" si="9"/>
        <v>1.5907978463044541</v>
      </c>
    </row>
    <row r="411" spans="1:5">
      <c r="A411" s="10" t="s">
        <v>9</v>
      </c>
      <c r="B411" s="249" t="s">
        <v>677</v>
      </c>
      <c r="C411" s="49">
        <v>14756</v>
      </c>
      <c r="D411" s="10">
        <v>28</v>
      </c>
      <c r="E411" s="780">
        <f t="shared" si="9"/>
        <v>1.8975332068311195</v>
      </c>
    </row>
    <row r="412" spans="1:5">
      <c r="A412" s="10" t="s">
        <v>11</v>
      </c>
      <c r="B412" s="249" t="s">
        <v>679</v>
      </c>
      <c r="C412" s="49">
        <v>11057</v>
      </c>
      <c r="D412" s="10">
        <v>9</v>
      </c>
      <c r="E412" s="845">
        <f t="shared" si="9"/>
        <v>0.81396400470290309</v>
      </c>
    </row>
    <row r="413" spans="1:5">
      <c r="A413" s="10" t="s">
        <v>12</v>
      </c>
      <c r="B413" s="249" t="s">
        <v>681</v>
      </c>
      <c r="C413" s="49">
        <v>8027</v>
      </c>
      <c r="D413" s="10">
        <v>25</v>
      </c>
      <c r="E413" s="780">
        <f t="shared" si="9"/>
        <v>3.1144886009717205</v>
      </c>
    </row>
    <row r="414" spans="1:5">
      <c r="A414" s="10" t="s">
        <v>13</v>
      </c>
      <c r="B414" s="249" t="s">
        <v>683</v>
      </c>
      <c r="C414" s="49">
        <v>12808</v>
      </c>
      <c r="D414" s="10">
        <v>37</v>
      </c>
      <c r="E414" s="780">
        <f t="shared" si="9"/>
        <v>2.8888194878201126</v>
      </c>
    </row>
    <row r="415" spans="1:5">
      <c r="A415" s="10" t="s">
        <v>14</v>
      </c>
      <c r="B415" s="249" t="s">
        <v>685</v>
      </c>
      <c r="C415" s="49">
        <v>22175</v>
      </c>
      <c r="D415" s="10">
        <v>88</v>
      </c>
      <c r="E415" s="780">
        <f t="shared" si="9"/>
        <v>3.9684329199549038</v>
      </c>
    </row>
    <row r="416" spans="1:5">
      <c r="A416" s="10" t="s">
        <v>15</v>
      </c>
      <c r="B416" s="249" t="s">
        <v>687</v>
      </c>
      <c r="C416" s="49">
        <v>8208</v>
      </c>
      <c r="D416" s="10">
        <v>20</v>
      </c>
      <c r="E416" s="780">
        <f t="shared" si="9"/>
        <v>2.4366471734892787</v>
      </c>
    </row>
    <row r="417" spans="1:5">
      <c r="A417" s="10" t="s">
        <v>16</v>
      </c>
      <c r="B417" s="249" t="s">
        <v>689</v>
      </c>
      <c r="C417" s="842">
        <v>8239</v>
      </c>
      <c r="D417" s="10">
        <v>37</v>
      </c>
      <c r="E417" s="848">
        <f t="shared" si="9"/>
        <v>4.490836266537201</v>
      </c>
    </row>
    <row r="418" spans="1:5">
      <c r="A418" s="10" t="s">
        <v>17</v>
      </c>
      <c r="B418" s="249" t="s">
        <v>691</v>
      </c>
      <c r="C418" s="49">
        <v>11330</v>
      </c>
      <c r="D418" s="10">
        <v>35</v>
      </c>
      <c r="E418" s="780">
        <f t="shared" si="9"/>
        <v>3.0891438658428951</v>
      </c>
    </row>
    <row r="419" spans="1:5" ht="25.5">
      <c r="A419" s="10" t="s">
        <v>18</v>
      </c>
      <c r="B419" s="249" t="s">
        <v>693</v>
      </c>
      <c r="C419" s="49">
        <v>12251</v>
      </c>
      <c r="D419" s="10">
        <v>35</v>
      </c>
      <c r="E419" s="780">
        <f t="shared" si="9"/>
        <v>2.8569096400293854</v>
      </c>
    </row>
    <row r="420" spans="1:5">
      <c r="A420" s="10" t="s">
        <v>19</v>
      </c>
      <c r="B420" s="249" t="s">
        <v>695</v>
      </c>
      <c r="C420" s="842">
        <v>24865</v>
      </c>
      <c r="D420" s="10">
        <v>84</v>
      </c>
      <c r="E420" s="780">
        <f t="shared" si="9"/>
        <v>3.3782425095515785</v>
      </c>
    </row>
    <row r="421" spans="1:5">
      <c r="A421" s="10" t="s">
        <v>20</v>
      </c>
      <c r="B421" s="249" t="s">
        <v>697</v>
      </c>
      <c r="C421" s="49">
        <v>14430</v>
      </c>
      <c r="D421" s="10">
        <v>59</v>
      </c>
      <c r="E421" s="848">
        <f t="shared" si="9"/>
        <v>4.0887040887040884</v>
      </c>
    </row>
    <row r="422" spans="1:5">
      <c r="A422" s="10" t="s">
        <v>21</v>
      </c>
      <c r="B422" s="249" t="s">
        <v>699</v>
      </c>
      <c r="C422" s="49">
        <v>15858</v>
      </c>
      <c r="D422" s="10">
        <v>85</v>
      </c>
      <c r="E422" s="846">
        <f t="shared" si="9"/>
        <v>5.3600706268129654</v>
      </c>
    </row>
    <row r="423" spans="1:5">
      <c r="A423" s="10" t="s">
        <v>22</v>
      </c>
      <c r="B423" s="249" t="s">
        <v>701</v>
      </c>
      <c r="C423" s="49">
        <v>8413</v>
      </c>
      <c r="D423" s="10">
        <v>29</v>
      </c>
      <c r="E423" s="780">
        <f t="shared" si="9"/>
        <v>3.4470462379650542</v>
      </c>
    </row>
    <row r="424" spans="1:5">
      <c r="A424" s="10" t="s">
        <v>23</v>
      </c>
      <c r="B424" s="249" t="s">
        <v>703</v>
      </c>
      <c r="C424" s="49">
        <v>6448</v>
      </c>
      <c r="D424" s="10">
        <v>18</v>
      </c>
      <c r="E424" s="780">
        <f t="shared" si="9"/>
        <v>2.791563275434243</v>
      </c>
    </row>
    <row r="425" spans="1:5">
      <c r="A425" s="10" t="s">
        <v>10</v>
      </c>
      <c r="B425" s="249" t="s">
        <v>705</v>
      </c>
      <c r="C425" s="49">
        <v>3497</v>
      </c>
      <c r="D425" s="10">
        <v>9</v>
      </c>
      <c r="E425" s="780">
        <f t="shared" si="9"/>
        <v>2.5736345438947668</v>
      </c>
    </row>
    <row r="426" spans="1:5">
      <c r="A426" s="10" t="s">
        <v>229</v>
      </c>
      <c r="B426" s="15" t="s">
        <v>24</v>
      </c>
      <c r="C426" s="49">
        <v>11765</v>
      </c>
      <c r="D426" s="10">
        <v>12</v>
      </c>
      <c r="E426" s="847">
        <f t="shared" si="9"/>
        <v>1.0199745006374841</v>
      </c>
    </row>
    <row r="427" spans="1:5">
      <c r="A427" s="10" t="s">
        <v>230</v>
      </c>
      <c r="B427" s="15" t="s">
        <v>25</v>
      </c>
      <c r="C427" s="49">
        <v>12084</v>
      </c>
      <c r="D427" s="10">
        <v>35</v>
      </c>
      <c r="E427" s="780">
        <f t="shared" si="9"/>
        <v>2.896391923204237</v>
      </c>
    </row>
    <row r="428" spans="1:5">
      <c r="A428" s="10" t="s">
        <v>231</v>
      </c>
      <c r="B428" s="15" t="s">
        <v>26</v>
      </c>
      <c r="C428" s="49">
        <v>40322</v>
      </c>
      <c r="D428" s="10">
        <v>112</v>
      </c>
      <c r="E428" s="780">
        <f t="shared" si="9"/>
        <v>2.7776399980159714</v>
      </c>
    </row>
    <row r="429" spans="1:5">
      <c r="A429" s="10" t="s">
        <v>232</v>
      </c>
      <c r="B429" s="252" t="s">
        <v>27</v>
      </c>
      <c r="C429" s="49">
        <v>8891</v>
      </c>
      <c r="D429" s="10">
        <v>37</v>
      </c>
      <c r="E429" s="848">
        <f t="shared" si="9"/>
        <v>4.1615116409852666</v>
      </c>
    </row>
    <row r="430" spans="1:5">
      <c r="A430" s="3" t="s">
        <v>260</v>
      </c>
      <c r="B430" s="3" t="s">
        <v>710</v>
      </c>
      <c r="C430" s="49">
        <f>SUM(C405:C429)</f>
        <v>334295</v>
      </c>
      <c r="D430" s="34">
        <v>968</v>
      </c>
      <c r="E430" s="780">
        <f t="shared" si="9"/>
        <v>2.8956460611136872</v>
      </c>
    </row>
    <row r="432" spans="1:5">
      <c r="A432" s="572" t="s">
        <v>1730</v>
      </c>
    </row>
    <row r="433" spans="1:7">
      <c r="A433" s="33" t="s">
        <v>1697</v>
      </c>
      <c r="B433" s="33" t="s">
        <v>1696</v>
      </c>
      <c r="C433" s="33" t="s">
        <v>1698</v>
      </c>
      <c r="D433" s="33" t="s">
        <v>1731</v>
      </c>
      <c r="E433" s="33" t="s">
        <v>1732</v>
      </c>
    </row>
    <row r="434" spans="1:7">
      <c r="A434" s="780">
        <f>MIN(E405:E429)</f>
        <v>0.81396400470290309</v>
      </c>
      <c r="B434" s="780">
        <f>AVERAGE(E405:E429)</f>
        <v>2.9228153823966916</v>
      </c>
      <c r="C434" s="780">
        <f>MAX(E405:E429)</f>
        <v>5.3600706268129654</v>
      </c>
      <c r="D434" s="780">
        <f>STDEV(E405:E429)</f>
        <v>1.1186802200413897</v>
      </c>
      <c r="E434" s="33" t="s">
        <v>1733</v>
      </c>
      <c r="F434" s="844"/>
      <c r="G434" s="844"/>
    </row>
  </sheetData>
  <mergeCells count="33">
    <mergeCell ref="A346:B346"/>
    <mergeCell ref="A394:F394"/>
    <mergeCell ref="A395:A396"/>
    <mergeCell ref="B395:D395"/>
    <mergeCell ref="E395:F395"/>
    <mergeCell ref="A307:B307"/>
    <mergeCell ref="A317:A319"/>
    <mergeCell ref="B317:B319"/>
    <mergeCell ref="C317:H317"/>
    <mergeCell ref="C318:C319"/>
    <mergeCell ref="D318:F318"/>
    <mergeCell ref="G318:H318"/>
    <mergeCell ref="A268:B268"/>
    <mergeCell ref="A278:A280"/>
    <mergeCell ref="B278:B280"/>
    <mergeCell ref="C278:H278"/>
    <mergeCell ref="C279:C280"/>
    <mergeCell ref="D279:F279"/>
    <mergeCell ref="G279:H279"/>
    <mergeCell ref="A177:A189"/>
    <mergeCell ref="A193:A217"/>
    <mergeCell ref="A239:A241"/>
    <mergeCell ref="B239:B241"/>
    <mergeCell ref="C239:H239"/>
    <mergeCell ref="C240:C241"/>
    <mergeCell ref="D240:F240"/>
    <mergeCell ref="G240:H240"/>
    <mergeCell ref="A149:A173"/>
    <mergeCell ref="A4:A6"/>
    <mergeCell ref="B4:D4"/>
    <mergeCell ref="B5:B6"/>
    <mergeCell ref="C5:D5"/>
    <mergeCell ref="A141:A145"/>
  </mergeCells>
  <pageMargins left="0.7" right="0.7" top="0.75" bottom="0.75" header="0.3" footer="0.3"/>
  <pageSetup paperSize="9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7"/>
  <sheetViews>
    <sheetView topLeftCell="A12" workbookViewId="0">
      <selection sqref="A1:H37"/>
    </sheetView>
  </sheetViews>
  <sheetFormatPr defaultRowHeight="12.75"/>
  <cols>
    <col min="1" max="1" width="9.140625" style="234"/>
    <col min="2" max="2" width="18.85546875" style="234" customWidth="1"/>
    <col min="3" max="3" width="11.85546875" style="234" customWidth="1"/>
    <col min="4" max="8" width="9.140625" style="234"/>
    <col min="9" max="9" width="21.7109375" style="234" customWidth="1"/>
    <col min="10" max="16384" width="9.140625" style="234"/>
  </cols>
  <sheetData>
    <row r="1" spans="1:8" ht="16.5">
      <c r="A1" s="232" t="s">
        <v>455</v>
      </c>
    </row>
    <row r="3" spans="1:8" ht="14.25">
      <c r="A3" s="233" t="s">
        <v>456</v>
      </c>
    </row>
    <row r="4" spans="1:8" ht="14.25">
      <c r="A4" s="233" t="s">
        <v>457</v>
      </c>
    </row>
    <row r="6" spans="1:8">
      <c r="A6" s="235" t="s">
        <v>458</v>
      </c>
    </row>
    <row r="8" spans="1:8">
      <c r="A8" s="920" t="s">
        <v>439</v>
      </c>
      <c r="B8" s="920" t="s">
        <v>1</v>
      </c>
      <c r="C8" s="920" t="s">
        <v>468</v>
      </c>
      <c r="D8" s="920"/>
      <c r="E8" s="920"/>
      <c r="F8" s="920"/>
      <c r="G8" s="920"/>
      <c r="H8" s="920"/>
    </row>
    <row r="9" spans="1:8">
      <c r="A9" s="920"/>
      <c r="B9" s="920"/>
      <c r="C9" s="920" t="s">
        <v>460</v>
      </c>
      <c r="D9" s="920" t="s">
        <v>461</v>
      </c>
      <c r="E9" s="920"/>
      <c r="F9" s="920"/>
      <c r="G9" s="920" t="s">
        <v>462</v>
      </c>
      <c r="H9" s="920"/>
    </row>
    <row r="10" spans="1:8">
      <c r="A10" s="920"/>
      <c r="B10" s="920"/>
      <c r="C10" s="920"/>
      <c r="D10" s="242" t="s">
        <v>463</v>
      </c>
      <c r="E10" s="242" t="s">
        <v>469</v>
      </c>
      <c r="F10" s="242" t="s">
        <v>470</v>
      </c>
      <c r="G10" s="242" t="s">
        <v>466</v>
      </c>
      <c r="H10" s="242" t="s">
        <v>467</v>
      </c>
    </row>
    <row r="11" spans="1:8">
      <c r="A11" s="242" t="s">
        <v>31</v>
      </c>
      <c r="B11" s="242" t="s">
        <v>32</v>
      </c>
      <c r="C11" s="242" t="s">
        <v>33</v>
      </c>
      <c r="D11" s="242" t="s">
        <v>34</v>
      </c>
      <c r="E11" s="242" t="s">
        <v>36</v>
      </c>
      <c r="F11" s="242" t="s">
        <v>37</v>
      </c>
      <c r="G11" s="242" t="s">
        <v>38</v>
      </c>
      <c r="H11" s="242" t="s">
        <v>39</v>
      </c>
    </row>
    <row r="12" spans="1:8" ht="13.5" thickBot="1">
      <c r="A12" s="242" t="s">
        <v>31</v>
      </c>
      <c r="B12" s="241" t="s">
        <v>3</v>
      </c>
      <c r="C12" s="243" t="s">
        <v>39</v>
      </c>
      <c r="D12" s="243" t="s">
        <v>30</v>
      </c>
      <c r="E12" s="243" t="s">
        <v>32</v>
      </c>
      <c r="F12" s="243" t="s">
        <v>37</v>
      </c>
      <c r="G12" s="243" t="s">
        <v>31</v>
      </c>
      <c r="H12" s="243" t="s">
        <v>38</v>
      </c>
    </row>
    <row r="13" spans="1:8" ht="13.5" thickBot="1">
      <c r="A13" s="242" t="s">
        <v>32</v>
      </c>
      <c r="B13" s="241" t="s">
        <v>88</v>
      </c>
      <c r="C13" s="243" t="s">
        <v>440</v>
      </c>
      <c r="D13" s="243" t="s">
        <v>30</v>
      </c>
      <c r="E13" s="243" t="s">
        <v>30</v>
      </c>
      <c r="F13" s="243" t="s">
        <v>440</v>
      </c>
      <c r="G13" s="243" t="s">
        <v>42</v>
      </c>
      <c r="H13" s="243" t="s">
        <v>40</v>
      </c>
    </row>
    <row r="14" spans="1:8" ht="13.5" thickBot="1">
      <c r="A14" s="242" t="s">
        <v>33</v>
      </c>
      <c r="B14" s="241" t="s">
        <v>89</v>
      </c>
      <c r="C14" s="243" t="s">
        <v>42</v>
      </c>
      <c r="D14" s="243" t="s">
        <v>30</v>
      </c>
      <c r="E14" s="243" t="s">
        <v>32</v>
      </c>
      <c r="F14" s="243" t="s">
        <v>39</v>
      </c>
      <c r="G14" s="243" t="s">
        <v>30</v>
      </c>
      <c r="H14" s="243" t="s">
        <v>42</v>
      </c>
    </row>
    <row r="15" spans="1:8" ht="13.5" thickBot="1">
      <c r="A15" s="242" t="s">
        <v>34</v>
      </c>
      <c r="B15" s="241" t="s">
        <v>90</v>
      </c>
      <c r="C15" s="243" t="s">
        <v>471</v>
      </c>
      <c r="D15" s="243" t="s">
        <v>30</v>
      </c>
      <c r="E15" s="243" t="s">
        <v>38</v>
      </c>
      <c r="F15" s="243" t="s">
        <v>472</v>
      </c>
      <c r="G15" s="243" t="s">
        <v>43</v>
      </c>
      <c r="H15" s="243" t="s">
        <v>440</v>
      </c>
    </row>
    <row r="16" spans="1:8" ht="13.5" thickBot="1">
      <c r="A16" s="242" t="s">
        <v>36</v>
      </c>
      <c r="B16" s="241" t="s">
        <v>91</v>
      </c>
      <c r="C16" s="243" t="s">
        <v>473</v>
      </c>
      <c r="D16" s="243" t="s">
        <v>30</v>
      </c>
      <c r="E16" s="243" t="s">
        <v>40</v>
      </c>
      <c r="F16" s="243" t="s">
        <v>474</v>
      </c>
      <c r="G16" s="243" t="s">
        <v>43</v>
      </c>
      <c r="H16" s="243" t="s">
        <v>475</v>
      </c>
    </row>
    <row r="17" spans="1:8" ht="13.5" thickBot="1">
      <c r="A17" s="242" t="s">
        <v>37</v>
      </c>
      <c r="B17" s="241" t="s">
        <v>92</v>
      </c>
      <c r="C17" s="243" t="s">
        <v>42</v>
      </c>
      <c r="D17" s="243" t="s">
        <v>30</v>
      </c>
      <c r="E17" s="243" t="s">
        <v>32</v>
      </c>
      <c r="F17" s="243" t="s">
        <v>39</v>
      </c>
      <c r="G17" s="243" t="s">
        <v>32</v>
      </c>
      <c r="H17" s="243" t="s">
        <v>39</v>
      </c>
    </row>
    <row r="18" spans="1:8" ht="13.5" thickBot="1">
      <c r="A18" s="242" t="s">
        <v>38</v>
      </c>
      <c r="B18" s="241" t="s">
        <v>24</v>
      </c>
      <c r="C18" s="243" t="s">
        <v>476</v>
      </c>
      <c r="D18" s="243" t="s">
        <v>30</v>
      </c>
      <c r="E18" s="243" t="s">
        <v>30</v>
      </c>
      <c r="F18" s="243" t="s">
        <v>476</v>
      </c>
      <c r="G18" s="243" t="s">
        <v>42</v>
      </c>
      <c r="H18" s="243" t="s">
        <v>43</v>
      </c>
    </row>
    <row r="19" spans="1:8" ht="13.5" thickBot="1">
      <c r="A19" s="242" t="s">
        <v>39</v>
      </c>
      <c r="B19" s="241" t="s">
        <v>93</v>
      </c>
      <c r="C19" s="243" t="s">
        <v>477</v>
      </c>
      <c r="D19" s="243" t="s">
        <v>37</v>
      </c>
      <c r="E19" s="243" t="s">
        <v>45</v>
      </c>
      <c r="F19" s="243" t="s">
        <v>478</v>
      </c>
      <c r="G19" s="243" t="s">
        <v>446</v>
      </c>
      <c r="H19" s="243" t="s">
        <v>473</v>
      </c>
    </row>
    <row r="20" spans="1:8" ht="13.5" thickBot="1">
      <c r="A20" s="242" t="s">
        <v>40</v>
      </c>
      <c r="B20" s="241" t="s">
        <v>107</v>
      </c>
      <c r="C20" s="243" t="s">
        <v>37</v>
      </c>
      <c r="D20" s="243" t="s">
        <v>31</v>
      </c>
      <c r="E20" s="243" t="s">
        <v>33</v>
      </c>
      <c r="F20" s="243" t="s">
        <v>32</v>
      </c>
      <c r="G20" s="243" t="s">
        <v>32</v>
      </c>
      <c r="H20" s="243" t="s">
        <v>34</v>
      </c>
    </row>
    <row r="21" spans="1:8" ht="13.5" thickBot="1">
      <c r="A21" s="242" t="s">
        <v>42</v>
      </c>
      <c r="B21" s="241" t="s">
        <v>94</v>
      </c>
      <c r="C21" s="243" t="s">
        <v>38</v>
      </c>
      <c r="D21" s="243" t="s">
        <v>30</v>
      </c>
      <c r="E21" s="243" t="s">
        <v>30</v>
      </c>
      <c r="F21" s="243" t="s">
        <v>38</v>
      </c>
      <c r="G21" s="243" t="s">
        <v>31</v>
      </c>
      <c r="H21" s="243" t="s">
        <v>37</v>
      </c>
    </row>
    <row r="22" spans="1:8" ht="13.5" thickBot="1">
      <c r="A22" s="242" t="s">
        <v>43</v>
      </c>
      <c r="B22" s="241" t="s">
        <v>95</v>
      </c>
      <c r="C22" s="243" t="s">
        <v>34</v>
      </c>
      <c r="D22" s="243" t="s">
        <v>30</v>
      </c>
      <c r="E22" s="243" t="s">
        <v>30</v>
      </c>
      <c r="F22" s="243" t="s">
        <v>34</v>
      </c>
      <c r="G22" s="243" t="s">
        <v>32</v>
      </c>
      <c r="H22" s="243" t="s">
        <v>32</v>
      </c>
    </row>
    <row r="23" spans="1:8" ht="13.5" thickBot="1">
      <c r="A23" s="242" t="s">
        <v>44</v>
      </c>
      <c r="B23" s="241" t="s">
        <v>96</v>
      </c>
      <c r="C23" s="243" t="s">
        <v>45</v>
      </c>
      <c r="D23" s="243" t="s">
        <v>30</v>
      </c>
      <c r="E23" s="243" t="s">
        <v>33</v>
      </c>
      <c r="F23" s="243" t="s">
        <v>42</v>
      </c>
      <c r="G23" s="243" t="s">
        <v>34</v>
      </c>
      <c r="H23" s="243" t="s">
        <v>40</v>
      </c>
    </row>
    <row r="24" spans="1:8" ht="13.5" thickBot="1">
      <c r="A24" s="242" t="s">
        <v>45</v>
      </c>
      <c r="B24" s="241" t="s">
        <v>97</v>
      </c>
      <c r="C24" s="243" t="s">
        <v>479</v>
      </c>
      <c r="D24" s="243" t="s">
        <v>30</v>
      </c>
      <c r="E24" s="243" t="s">
        <v>36</v>
      </c>
      <c r="F24" s="243" t="s">
        <v>473</v>
      </c>
      <c r="G24" s="243" t="s">
        <v>444</v>
      </c>
      <c r="H24" s="243" t="s">
        <v>480</v>
      </c>
    </row>
    <row r="25" spans="1:8" ht="13.5" thickBot="1">
      <c r="A25" s="242" t="s">
        <v>481</v>
      </c>
      <c r="B25" s="241" t="s">
        <v>98</v>
      </c>
      <c r="C25" s="243" t="s">
        <v>38</v>
      </c>
      <c r="D25" s="243" t="s">
        <v>30</v>
      </c>
      <c r="E25" s="243" t="s">
        <v>30</v>
      </c>
      <c r="F25" s="243" t="s">
        <v>38</v>
      </c>
      <c r="G25" s="243" t="s">
        <v>33</v>
      </c>
      <c r="H25" s="243" t="s">
        <v>34</v>
      </c>
    </row>
    <row r="26" spans="1:8" ht="13.5" thickBot="1">
      <c r="A26" s="242" t="s">
        <v>444</v>
      </c>
      <c r="B26" s="241" t="s">
        <v>99</v>
      </c>
      <c r="C26" s="243" t="s">
        <v>482</v>
      </c>
      <c r="D26" s="243" t="s">
        <v>30</v>
      </c>
      <c r="E26" s="243" t="s">
        <v>38</v>
      </c>
      <c r="F26" s="243" t="s">
        <v>483</v>
      </c>
      <c r="G26" s="243" t="s">
        <v>443</v>
      </c>
      <c r="H26" s="243" t="s">
        <v>474</v>
      </c>
    </row>
    <row r="27" spans="1:8" ht="13.5" thickBot="1">
      <c r="A27" s="242" t="s">
        <v>484</v>
      </c>
      <c r="B27" s="241" t="s">
        <v>25</v>
      </c>
      <c r="C27" s="243" t="s">
        <v>474</v>
      </c>
      <c r="D27" s="243" t="s">
        <v>30</v>
      </c>
      <c r="E27" s="243" t="s">
        <v>32</v>
      </c>
      <c r="F27" s="243" t="s">
        <v>475</v>
      </c>
      <c r="G27" s="243" t="s">
        <v>40</v>
      </c>
      <c r="H27" s="243" t="s">
        <v>440</v>
      </c>
    </row>
    <row r="28" spans="1:8" ht="13.5" thickBot="1">
      <c r="A28" s="242" t="s">
        <v>485</v>
      </c>
      <c r="B28" s="241" t="s">
        <v>100</v>
      </c>
      <c r="C28" s="243" t="s">
        <v>474</v>
      </c>
      <c r="D28" s="243" t="s">
        <v>34</v>
      </c>
      <c r="E28" s="243" t="s">
        <v>38</v>
      </c>
      <c r="F28" s="243" t="s">
        <v>485</v>
      </c>
      <c r="G28" s="243" t="s">
        <v>34</v>
      </c>
      <c r="H28" s="243" t="s">
        <v>447</v>
      </c>
    </row>
    <row r="29" spans="1:8" ht="24.75" thickBot="1">
      <c r="A29" s="242" t="s">
        <v>443</v>
      </c>
      <c r="B29" s="241" t="s">
        <v>101</v>
      </c>
      <c r="C29" s="243" t="s">
        <v>38</v>
      </c>
      <c r="D29" s="243" t="s">
        <v>30</v>
      </c>
      <c r="E29" s="243" t="s">
        <v>30</v>
      </c>
      <c r="F29" s="243" t="s">
        <v>38</v>
      </c>
      <c r="G29" s="243" t="s">
        <v>32</v>
      </c>
      <c r="H29" s="243" t="s">
        <v>36</v>
      </c>
    </row>
    <row r="30" spans="1:8" ht="13.5" thickBot="1">
      <c r="A30" s="242" t="s">
        <v>440</v>
      </c>
      <c r="B30" s="241" t="s">
        <v>102</v>
      </c>
      <c r="C30" s="243" t="s">
        <v>446</v>
      </c>
      <c r="D30" s="243" t="s">
        <v>30</v>
      </c>
      <c r="E30" s="243" t="s">
        <v>31</v>
      </c>
      <c r="F30" s="243" t="s">
        <v>476</v>
      </c>
      <c r="G30" s="243" t="s">
        <v>37</v>
      </c>
      <c r="H30" s="243" t="s">
        <v>484</v>
      </c>
    </row>
    <row r="31" spans="1:8" ht="13.5" thickBot="1">
      <c r="A31" s="242" t="s">
        <v>486</v>
      </c>
      <c r="B31" s="241" t="s">
        <v>26</v>
      </c>
      <c r="C31" s="243" t="s">
        <v>486</v>
      </c>
      <c r="D31" s="243" t="s">
        <v>30</v>
      </c>
      <c r="E31" s="243" t="s">
        <v>36</v>
      </c>
      <c r="F31" s="243" t="s">
        <v>444</v>
      </c>
      <c r="G31" s="243" t="s">
        <v>37</v>
      </c>
      <c r="H31" s="243" t="s">
        <v>481</v>
      </c>
    </row>
    <row r="32" spans="1:8" ht="13.5" thickBot="1">
      <c r="A32" s="242" t="s">
        <v>476</v>
      </c>
      <c r="B32" s="241" t="s">
        <v>103</v>
      </c>
      <c r="C32" s="243" t="s">
        <v>483</v>
      </c>
      <c r="D32" s="243" t="s">
        <v>33</v>
      </c>
      <c r="E32" s="243" t="s">
        <v>39</v>
      </c>
      <c r="F32" s="243" t="s">
        <v>474</v>
      </c>
      <c r="G32" s="243" t="s">
        <v>42</v>
      </c>
      <c r="H32" s="243" t="s">
        <v>487</v>
      </c>
    </row>
    <row r="33" spans="1:8" ht="13.5" thickBot="1">
      <c r="A33" s="242" t="s">
        <v>446</v>
      </c>
      <c r="B33" s="241" t="s">
        <v>104</v>
      </c>
      <c r="C33" s="243" t="s">
        <v>38</v>
      </c>
      <c r="D33" s="243" t="s">
        <v>30</v>
      </c>
      <c r="E33" s="243" t="s">
        <v>32</v>
      </c>
      <c r="F33" s="243" t="s">
        <v>36</v>
      </c>
      <c r="G33" s="243" t="s">
        <v>33</v>
      </c>
      <c r="H33" s="243" t="s">
        <v>34</v>
      </c>
    </row>
    <row r="34" spans="1:8" ht="13.5" thickBot="1">
      <c r="A34" s="242" t="s">
        <v>472</v>
      </c>
      <c r="B34" s="241" t="s">
        <v>105</v>
      </c>
      <c r="C34" s="243" t="s">
        <v>485</v>
      </c>
      <c r="D34" s="243" t="s">
        <v>30</v>
      </c>
      <c r="E34" s="243" t="s">
        <v>30</v>
      </c>
      <c r="F34" s="243" t="s">
        <v>485</v>
      </c>
      <c r="G34" s="243" t="s">
        <v>36</v>
      </c>
      <c r="H34" s="243" t="s">
        <v>44</v>
      </c>
    </row>
    <row r="35" spans="1:8" ht="13.5" thickBot="1">
      <c r="A35" s="242" t="s">
        <v>447</v>
      </c>
      <c r="B35" s="241" t="s">
        <v>27</v>
      </c>
      <c r="C35" s="243" t="s">
        <v>45</v>
      </c>
      <c r="D35" s="243" t="s">
        <v>30</v>
      </c>
      <c r="E35" s="243" t="s">
        <v>32</v>
      </c>
      <c r="F35" s="243" t="s">
        <v>43</v>
      </c>
      <c r="G35" s="243" t="s">
        <v>30</v>
      </c>
      <c r="H35" s="243" t="s">
        <v>45</v>
      </c>
    </row>
    <row r="36" spans="1:8" ht="13.5" thickBot="1">
      <c r="A36" s="242" t="s">
        <v>488</v>
      </c>
      <c r="B36" s="241" t="s">
        <v>106</v>
      </c>
      <c r="C36" s="243" t="s">
        <v>34</v>
      </c>
      <c r="D36" s="243" t="s">
        <v>30</v>
      </c>
      <c r="E36" s="243" t="s">
        <v>30</v>
      </c>
      <c r="F36" s="243" t="s">
        <v>34</v>
      </c>
      <c r="G36" s="243" t="s">
        <v>31</v>
      </c>
      <c r="H36" s="243" t="s">
        <v>33</v>
      </c>
    </row>
    <row r="37" spans="1:8">
      <c r="A37" s="922" t="s">
        <v>2</v>
      </c>
      <c r="B37" s="922"/>
      <c r="C37" s="243" t="s">
        <v>489</v>
      </c>
      <c r="D37" s="243" t="s">
        <v>481</v>
      </c>
      <c r="E37" s="243" t="s">
        <v>490</v>
      </c>
      <c r="F37" s="243" t="s">
        <v>491</v>
      </c>
      <c r="G37" s="243" t="s">
        <v>492</v>
      </c>
      <c r="H37" s="243" t="s">
        <v>493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7"/>
  <sheetViews>
    <sheetView topLeftCell="A16" workbookViewId="0">
      <selection activeCell="C12" sqref="C12"/>
    </sheetView>
  </sheetViews>
  <sheetFormatPr defaultRowHeight="12.75"/>
  <cols>
    <col min="1" max="1" width="9.140625" style="234"/>
    <col min="2" max="2" width="20.42578125" style="234" customWidth="1"/>
    <col min="3" max="3" width="10.85546875" style="234" customWidth="1"/>
    <col min="4" max="16384" width="9.140625" style="234"/>
  </cols>
  <sheetData>
    <row r="1" spans="1:8" ht="16.5">
      <c r="A1" s="232" t="s">
        <v>455</v>
      </c>
    </row>
    <row r="3" spans="1:8" ht="14.25">
      <c r="A3" s="233" t="s">
        <v>456</v>
      </c>
    </row>
    <row r="4" spans="1:8" ht="14.25">
      <c r="A4" s="233" t="s">
        <v>457</v>
      </c>
    </row>
    <row r="6" spans="1:8">
      <c r="A6" s="235" t="s">
        <v>458</v>
      </c>
    </row>
    <row r="8" spans="1:8">
      <c r="A8" s="921" t="s">
        <v>439</v>
      </c>
      <c r="B8" s="921" t="s">
        <v>1</v>
      </c>
      <c r="C8" s="921" t="s">
        <v>494</v>
      </c>
      <c r="D8" s="921"/>
      <c r="E8" s="921"/>
      <c r="F8" s="921"/>
      <c r="G8" s="921"/>
      <c r="H8" s="921"/>
    </row>
    <row r="9" spans="1:8">
      <c r="A9" s="921"/>
      <c r="B9" s="921"/>
      <c r="C9" s="921" t="s">
        <v>460</v>
      </c>
      <c r="D9" s="921" t="s">
        <v>461</v>
      </c>
      <c r="E9" s="921"/>
      <c r="F9" s="921"/>
      <c r="G9" s="921" t="s">
        <v>462</v>
      </c>
      <c r="H9" s="921"/>
    </row>
    <row r="10" spans="1:8">
      <c r="A10" s="921"/>
      <c r="B10" s="921"/>
      <c r="C10" s="921"/>
      <c r="D10" s="243" t="s">
        <v>463</v>
      </c>
      <c r="E10" s="243" t="s">
        <v>469</v>
      </c>
      <c r="F10" s="243" t="s">
        <v>470</v>
      </c>
      <c r="G10" s="243" t="s">
        <v>466</v>
      </c>
      <c r="H10" s="243" t="s">
        <v>467</v>
      </c>
    </row>
    <row r="11" spans="1:8">
      <c r="A11" s="243" t="s">
        <v>31</v>
      </c>
      <c r="B11" s="243" t="s">
        <v>32</v>
      </c>
      <c r="C11" s="243" t="s">
        <v>33</v>
      </c>
      <c r="D11" s="243" t="s">
        <v>34</v>
      </c>
      <c r="E11" s="243" t="s">
        <v>36</v>
      </c>
      <c r="F11" s="243" t="s">
        <v>37</v>
      </c>
      <c r="G11" s="243" t="s">
        <v>38</v>
      </c>
      <c r="H11" s="243" t="s">
        <v>39</v>
      </c>
    </row>
    <row r="12" spans="1:8" ht="13.5" thickBot="1">
      <c r="A12" s="243" t="s">
        <v>31</v>
      </c>
      <c r="B12" s="240" t="s">
        <v>3</v>
      </c>
      <c r="C12" s="243" t="s">
        <v>485</v>
      </c>
      <c r="D12" s="243" t="s">
        <v>36</v>
      </c>
      <c r="E12" s="243" t="s">
        <v>38</v>
      </c>
      <c r="F12" s="243" t="s">
        <v>36</v>
      </c>
      <c r="G12" s="243" t="s">
        <v>33</v>
      </c>
      <c r="H12" s="243" t="s">
        <v>481</v>
      </c>
    </row>
    <row r="13" spans="1:8" ht="13.5" thickBot="1">
      <c r="A13" s="243" t="s">
        <v>32</v>
      </c>
      <c r="B13" s="240" t="s">
        <v>88</v>
      </c>
      <c r="C13" s="243" t="s">
        <v>495</v>
      </c>
      <c r="D13" s="243" t="s">
        <v>34</v>
      </c>
      <c r="E13" s="243" t="s">
        <v>443</v>
      </c>
      <c r="F13" s="243" t="s">
        <v>475</v>
      </c>
      <c r="G13" s="243" t="s">
        <v>38</v>
      </c>
      <c r="H13" s="243" t="s">
        <v>496</v>
      </c>
    </row>
    <row r="14" spans="1:8" ht="13.5" thickBot="1">
      <c r="A14" s="243" t="s">
        <v>33</v>
      </c>
      <c r="B14" s="240" t="s">
        <v>89</v>
      </c>
      <c r="C14" s="243" t="s">
        <v>497</v>
      </c>
      <c r="D14" s="243" t="s">
        <v>472</v>
      </c>
      <c r="E14" s="243" t="s">
        <v>498</v>
      </c>
      <c r="F14" s="243" t="s">
        <v>499</v>
      </c>
      <c r="G14" s="243" t="s">
        <v>476</v>
      </c>
      <c r="H14" s="243" t="s">
        <v>500</v>
      </c>
    </row>
    <row r="15" spans="1:8" ht="13.5" thickBot="1">
      <c r="A15" s="243" t="s">
        <v>34</v>
      </c>
      <c r="B15" s="240" t="s">
        <v>90</v>
      </c>
      <c r="C15" s="243" t="s">
        <v>501</v>
      </c>
      <c r="D15" s="243" t="s">
        <v>478</v>
      </c>
      <c r="E15" s="243" t="s">
        <v>498</v>
      </c>
      <c r="F15" s="243" t="s">
        <v>502</v>
      </c>
      <c r="G15" s="243" t="s">
        <v>503</v>
      </c>
      <c r="H15" s="243" t="s">
        <v>504</v>
      </c>
    </row>
    <row r="16" spans="1:8" ht="13.5" thickBot="1">
      <c r="A16" s="243" t="s">
        <v>36</v>
      </c>
      <c r="B16" s="240" t="s">
        <v>91</v>
      </c>
      <c r="C16" s="243" t="s">
        <v>505</v>
      </c>
      <c r="D16" s="243" t="s">
        <v>44</v>
      </c>
      <c r="E16" s="243" t="s">
        <v>488</v>
      </c>
      <c r="F16" s="243" t="s">
        <v>506</v>
      </c>
      <c r="G16" s="243" t="s">
        <v>45</v>
      </c>
      <c r="H16" s="243" t="s">
        <v>507</v>
      </c>
    </row>
    <row r="17" spans="1:8" ht="13.5" thickBot="1">
      <c r="A17" s="243" t="s">
        <v>37</v>
      </c>
      <c r="B17" s="240" t="s">
        <v>92</v>
      </c>
      <c r="C17" s="243" t="s">
        <v>475</v>
      </c>
      <c r="D17" s="243" t="s">
        <v>34</v>
      </c>
      <c r="E17" s="243" t="s">
        <v>40</v>
      </c>
      <c r="F17" s="243" t="s">
        <v>45</v>
      </c>
      <c r="G17" s="243" t="s">
        <v>30</v>
      </c>
      <c r="H17" s="243" t="s">
        <v>475</v>
      </c>
    </row>
    <row r="18" spans="1:8" ht="13.5" thickBot="1">
      <c r="A18" s="243" t="s">
        <v>38</v>
      </c>
      <c r="B18" s="240" t="s">
        <v>24</v>
      </c>
      <c r="C18" s="243" t="s">
        <v>506</v>
      </c>
      <c r="D18" s="243" t="s">
        <v>32</v>
      </c>
      <c r="E18" s="243" t="s">
        <v>42</v>
      </c>
      <c r="F18" s="243" t="s">
        <v>475</v>
      </c>
      <c r="G18" s="243" t="s">
        <v>36</v>
      </c>
      <c r="H18" s="243" t="s">
        <v>508</v>
      </c>
    </row>
    <row r="19" spans="1:8" ht="13.5" thickBot="1">
      <c r="A19" s="243" t="s">
        <v>39</v>
      </c>
      <c r="B19" s="240" t="s">
        <v>93</v>
      </c>
      <c r="C19" s="243" t="s">
        <v>509</v>
      </c>
      <c r="D19" s="243" t="s">
        <v>39</v>
      </c>
      <c r="E19" s="243" t="s">
        <v>486</v>
      </c>
      <c r="F19" s="243" t="s">
        <v>478</v>
      </c>
      <c r="G19" s="243" t="s">
        <v>40</v>
      </c>
      <c r="H19" s="243" t="s">
        <v>477</v>
      </c>
    </row>
    <row r="20" spans="1:8" ht="13.5" thickBot="1">
      <c r="A20" s="243" t="s">
        <v>40</v>
      </c>
      <c r="B20" s="240" t="s">
        <v>107</v>
      </c>
      <c r="C20" s="243" t="s">
        <v>475</v>
      </c>
      <c r="D20" s="243" t="s">
        <v>37</v>
      </c>
      <c r="E20" s="243" t="s">
        <v>40</v>
      </c>
      <c r="F20" s="243" t="s">
        <v>43</v>
      </c>
      <c r="G20" s="243" t="s">
        <v>37</v>
      </c>
      <c r="H20" s="243" t="s">
        <v>486</v>
      </c>
    </row>
    <row r="21" spans="1:8" ht="13.5" thickBot="1">
      <c r="A21" s="243" t="s">
        <v>42</v>
      </c>
      <c r="B21" s="240" t="s">
        <v>94</v>
      </c>
      <c r="C21" s="243" t="s">
        <v>442</v>
      </c>
      <c r="D21" s="243" t="s">
        <v>38</v>
      </c>
      <c r="E21" s="243" t="s">
        <v>45</v>
      </c>
      <c r="F21" s="243" t="s">
        <v>43</v>
      </c>
      <c r="G21" s="243" t="s">
        <v>34</v>
      </c>
      <c r="H21" s="243" t="s">
        <v>480</v>
      </c>
    </row>
    <row r="22" spans="1:8" ht="13.5" thickBot="1">
      <c r="A22" s="243" t="s">
        <v>43</v>
      </c>
      <c r="B22" s="240" t="s">
        <v>95</v>
      </c>
      <c r="C22" s="243" t="s">
        <v>510</v>
      </c>
      <c r="D22" s="243" t="s">
        <v>484</v>
      </c>
      <c r="E22" s="243" t="s">
        <v>487</v>
      </c>
      <c r="F22" s="243" t="s">
        <v>511</v>
      </c>
      <c r="G22" s="243" t="s">
        <v>484</v>
      </c>
      <c r="H22" s="243" t="s">
        <v>499</v>
      </c>
    </row>
    <row r="23" spans="1:8" ht="13.5" thickBot="1">
      <c r="A23" s="243" t="s">
        <v>44</v>
      </c>
      <c r="B23" s="240" t="s">
        <v>96</v>
      </c>
      <c r="C23" s="243" t="s">
        <v>512</v>
      </c>
      <c r="D23" s="243" t="s">
        <v>444</v>
      </c>
      <c r="E23" s="243" t="s">
        <v>487</v>
      </c>
      <c r="F23" s="243" t="s">
        <v>486</v>
      </c>
      <c r="G23" s="243" t="s">
        <v>45</v>
      </c>
      <c r="H23" s="243" t="s">
        <v>513</v>
      </c>
    </row>
    <row r="24" spans="1:8" ht="13.5" thickBot="1">
      <c r="A24" s="243" t="s">
        <v>45</v>
      </c>
      <c r="B24" s="240" t="s">
        <v>97</v>
      </c>
      <c r="C24" s="243" t="s">
        <v>514</v>
      </c>
      <c r="D24" s="243" t="s">
        <v>488</v>
      </c>
      <c r="E24" s="243" t="s">
        <v>515</v>
      </c>
      <c r="F24" s="243" t="s">
        <v>516</v>
      </c>
      <c r="G24" s="243" t="s">
        <v>447</v>
      </c>
      <c r="H24" s="243" t="s">
        <v>517</v>
      </c>
    </row>
    <row r="25" spans="1:8" ht="13.5" thickBot="1">
      <c r="A25" s="243" t="s">
        <v>481</v>
      </c>
      <c r="B25" s="240" t="s">
        <v>98</v>
      </c>
      <c r="C25" s="243" t="s">
        <v>507</v>
      </c>
      <c r="D25" s="243" t="s">
        <v>45</v>
      </c>
      <c r="E25" s="243" t="s">
        <v>474</v>
      </c>
      <c r="F25" s="243" t="s">
        <v>476</v>
      </c>
      <c r="G25" s="243" t="s">
        <v>42</v>
      </c>
      <c r="H25" s="243" t="s">
        <v>518</v>
      </c>
    </row>
    <row r="26" spans="1:8" ht="13.5" thickBot="1">
      <c r="A26" s="243" t="s">
        <v>444</v>
      </c>
      <c r="B26" s="240" t="s">
        <v>99</v>
      </c>
      <c r="C26" s="243" t="s">
        <v>519</v>
      </c>
      <c r="D26" s="243" t="s">
        <v>481</v>
      </c>
      <c r="E26" s="243" t="s">
        <v>482</v>
      </c>
      <c r="F26" s="243" t="s">
        <v>512</v>
      </c>
      <c r="G26" s="243" t="s">
        <v>486</v>
      </c>
      <c r="H26" s="243" t="s">
        <v>520</v>
      </c>
    </row>
    <row r="27" spans="1:8" ht="13.5" thickBot="1">
      <c r="A27" s="243" t="s">
        <v>484</v>
      </c>
      <c r="B27" s="240" t="s">
        <v>25</v>
      </c>
      <c r="C27" s="243" t="s">
        <v>521</v>
      </c>
      <c r="D27" s="243" t="s">
        <v>486</v>
      </c>
      <c r="E27" s="243" t="s">
        <v>487</v>
      </c>
      <c r="F27" s="243" t="s">
        <v>513</v>
      </c>
      <c r="G27" s="243" t="s">
        <v>446</v>
      </c>
      <c r="H27" s="243" t="s">
        <v>522</v>
      </c>
    </row>
    <row r="28" spans="1:8" ht="13.5" thickBot="1">
      <c r="A28" s="243" t="s">
        <v>485</v>
      </c>
      <c r="B28" s="240" t="s">
        <v>100</v>
      </c>
      <c r="C28" s="243" t="s">
        <v>523</v>
      </c>
      <c r="D28" s="243" t="s">
        <v>445</v>
      </c>
      <c r="E28" s="243" t="s">
        <v>524</v>
      </c>
      <c r="F28" s="243" t="s">
        <v>525</v>
      </c>
      <c r="G28" s="243" t="s">
        <v>518</v>
      </c>
      <c r="H28" s="243" t="s">
        <v>526</v>
      </c>
    </row>
    <row r="29" spans="1:8" ht="13.5" thickBot="1">
      <c r="A29" s="243" t="s">
        <v>443</v>
      </c>
      <c r="B29" s="240" t="s">
        <v>101</v>
      </c>
      <c r="C29" s="243" t="s">
        <v>527</v>
      </c>
      <c r="D29" s="243" t="s">
        <v>484</v>
      </c>
      <c r="E29" s="243" t="s">
        <v>471</v>
      </c>
      <c r="F29" s="243" t="s">
        <v>473</v>
      </c>
      <c r="G29" s="243" t="s">
        <v>481</v>
      </c>
      <c r="H29" s="243" t="s">
        <v>528</v>
      </c>
    </row>
    <row r="30" spans="1:8" ht="13.5" thickBot="1">
      <c r="A30" s="243" t="s">
        <v>440</v>
      </c>
      <c r="B30" s="240" t="s">
        <v>102</v>
      </c>
      <c r="C30" s="243" t="s">
        <v>529</v>
      </c>
      <c r="D30" s="243" t="s">
        <v>442</v>
      </c>
      <c r="E30" s="243" t="s">
        <v>530</v>
      </c>
      <c r="F30" s="243" t="s">
        <v>531</v>
      </c>
      <c r="G30" s="243" t="s">
        <v>508</v>
      </c>
      <c r="H30" s="243" t="s">
        <v>532</v>
      </c>
    </row>
    <row r="31" spans="1:8" ht="13.5" thickBot="1">
      <c r="A31" s="243" t="s">
        <v>486</v>
      </c>
      <c r="B31" s="240" t="s">
        <v>26</v>
      </c>
      <c r="C31" s="243" t="s">
        <v>533</v>
      </c>
      <c r="D31" s="243" t="s">
        <v>473</v>
      </c>
      <c r="E31" s="243" t="s">
        <v>534</v>
      </c>
      <c r="F31" s="243" t="s">
        <v>535</v>
      </c>
      <c r="G31" s="243" t="s">
        <v>473</v>
      </c>
      <c r="H31" s="243" t="s">
        <v>536</v>
      </c>
    </row>
    <row r="32" spans="1:8" ht="13.5" thickBot="1">
      <c r="A32" s="243" t="s">
        <v>476</v>
      </c>
      <c r="B32" s="240" t="s">
        <v>103</v>
      </c>
      <c r="C32" s="243" t="s">
        <v>537</v>
      </c>
      <c r="D32" s="243" t="s">
        <v>472</v>
      </c>
      <c r="E32" s="243" t="s">
        <v>478</v>
      </c>
      <c r="F32" s="243" t="s">
        <v>479</v>
      </c>
      <c r="G32" s="243" t="s">
        <v>475</v>
      </c>
      <c r="H32" s="243" t="s">
        <v>530</v>
      </c>
    </row>
    <row r="33" spans="1:8" ht="13.5" thickBot="1">
      <c r="A33" s="243" t="s">
        <v>446</v>
      </c>
      <c r="B33" s="240" t="s">
        <v>104</v>
      </c>
      <c r="C33" s="243" t="s">
        <v>538</v>
      </c>
      <c r="D33" s="243" t="s">
        <v>539</v>
      </c>
      <c r="E33" s="243" t="s">
        <v>540</v>
      </c>
      <c r="F33" s="243" t="s">
        <v>541</v>
      </c>
      <c r="G33" s="243" t="s">
        <v>513</v>
      </c>
      <c r="H33" s="243" t="s">
        <v>542</v>
      </c>
    </row>
    <row r="34" spans="1:8" ht="13.5" thickBot="1">
      <c r="A34" s="243" t="s">
        <v>472</v>
      </c>
      <c r="B34" s="240" t="s">
        <v>105</v>
      </c>
      <c r="C34" s="243" t="s">
        <v>540</v>
      </c>
      <c r="D34" s="243" t="s">
        <v>40</v>
      </c>
      <c r="E34" s="243" t="s">
        <v>487</v>
      </c>
      <c r="F34" s="243" t="s">
        <v>445</v>
      </c>
      <c r="G34" s="243" t="s">
        <v>444</v>
      </c>
      <c r="H34" s="243" t="s">
        <v>477</v>
      </c>
    </row>
    <row r="35" spans="1:8" ht="13.5" thickBot="1">
      <c r="A35" s="243" t="s">
        <v>447</v>
      </c>
      <c r="B35" s="240" t="s">
        <v>27</v>
      </c>
      <c r="C35" s="243" t="s">
        <v>526</v>
      </c>
      <c r="D35" s="243" t="s">
        <v>43</v>
      </c>
      <c r="E35" s="243" t="s">
        <v>503</v>
      </c>
      <c r="F35" s="243" t="s">
        <v>479</v>
      </c>
      <c r="G35" s="243" t="s">
        <v>443</v>
      </c>
      <c r="H35" s="243" t="s">
        <v>543</v>
      </c>
    </row>
    <row r="36" spans="1:8" ht="13.5" thickBot="1">
      <c r="A36" s="243" t="s">
        <v>488</v>
      </c>
      <c r="B36" s="240" t="s">
        <v>106</v>
      </c>
      <c r="C36" s="243" t="s">
        <v>544</v>
      </c>
      <c r="D36" s="243" t="s">
        <v>44</v>
      </c>
      <c r="E36" s="243" t="s">
        <v>444</v>
      </c>
      <c r="F36" s="243" t="s">
        <v>486</v>
      </c>
      <c r="G36" s="243" t="s">
        <v>44</v>
      </c>
      <c r="H36" s="243" t="s">
        <v>503</v>
      </c>
    </row>
    <row r="37" spans="1:8">
      <c r="A37" s="921" t="s">
        <v>2</v>
      </c>
      <c r="B37" s="921"/>
      <c r="C37" s="243" t="s">
        <v>545</v>
      </c>
      <c r="D37" s="243" t="s">
        <v>546</v>
      </c>
      <c r="E37" s="243" t="s">
        <v>547</v>
      </c>
      <c r="F37" s="243" t="s">
        <v>548</v>
      </c>
      <c r="G37" s="243" t="s">
        <v>549</v>
      </c>
      <c r="H37" s="243" t="s">
        <v>550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39"/>
  <sheetViews>
    <sheetView topLeftCell="A7" workbookViewId="0">
      <selection activeCell="B14" sqref="B14:B38"/>
    </sheetView>
  </sheetViews>
  <sheetFormatPr defaultRowHeight="12.75"/>
  <cols>
    <col min="1" max="1" width="7.28515625" style="234" customWidth="1"/>
    <col min="2" max="2" width="17.28515625" style="234" customWidth="1"/>
    <col min="3" max="3" width="15" style="234" customWidth="1"/>
    <col min="4" max="4" width="11" style="234" customWidth="1"/>
    <col min="5" max="5" width="11.140625" style="234" customWidth="1"/>
    <col min="6" max="6" width="9.85546875" style="234" customWidth="1"/>
    <col min="7" max="7" width="12.140625" style="234" customWidth="1"/>
    <col min="8" max="8" width="11" style="234" customWidth="1"/>
    <col min="9" max="16384" width="9.140625" style="234"/>
  </cols>
  <sheetData>
    <row r="1" spans="1:19" ht="16.5">
      <c r="A1" s="232" t="s">
        <v>455</v>
      </c>
    </row>
    <row r="3" spans="1:19" ht="14.25">
      <c r="A3" s="233" t="s">
        <v>551</v>
      </c>
    </row>
    <row r="4" spans="1:19" ht="14.25">
      <c r="A4" s="233" t="s">
        <v>552</v>
      </c>
    </row>
    <row r="6" spans="1:19">
      <c r="A6" s="235" t="s">
        <v>458</v>
      </c>
    </row>
    <row r="7" spans="1:19" ht="13.5" thickBot="1"/>
    <row r="8" spans="1:19" ht="13.5" thickBot="1">
      <c r="A8" s="244" t="s">
        <v>439</v>
      </c>
      <c r="B8" s="245" t="s">
        <v>1</v>
      </c>
      <c r="C8" s="910" t="s">
        <v>459</v>
      </c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2"/>
    </row>
    <row r="9" spans="1:19">
      <c r="A9" s="963"/>
      <c r="B9" s="963"/>
      <c r="C9" s="964" t="s">
        <v>553</v>
      </c>
      <c r="D9" s="965"/>
      <c r="E9" s="965"/>
      <c r="F9" s="966"/>
      <c r="G9" s="964" t="s">
        <v>461</v>
      </c>
      <c r="H9" s="965"/>
      <c r="I9" s="965"/>
      <c r="J9" s="966"/>
      <c r="K9" s="964" t="s">
        <v>462</v>
      </c>
      <c r="L9" s="966"/>
      <c r="M9" s="964" t="s">
        <v>554</v>
      </c>
      <c r="N9" s="965"/>
      <c r="O9" s="965"/>
      <c r="P9" s="965"/>
      <c r="Q9" s="966"/>
      <c r="R9" s="964" t="s">
        <v>555</v>
      </c>
      <c r="S9" s="966"/>
    </row>
    <row r="10" spans="1:19" ht="13.5" thickBot="1">
      <c r="A10" s="963"/>
      <c r="B10" s="963"/>
      <c r="C10" s="967"/>
      <c r="D10" s="968"/>
      <c r="E10" s="968"/>
      <c r="F10" s="969"/>
      <c r="G10" s="967"/>
      <c r="H10" s="968"/>
      <c r="I10" s="968"/>
      <c r="J10" s="969"/>
      <c r="K10" s="967"/>
      <c r="L10" s="969"/>
      <c r="M10" s="967"/>
      <c r="N10" s="968"/>
      <c r="O10" s="968"/>
      <c r="P10" s="968"/>
      <c r="Q10" s="969"/>
      <c r="R10" s="967"/>
      <c r="S10" s="969"/>
    </row>
    <row r="11" spans="1:19">
      <c r="A11" s="963"/>
      <c r="B11" s="963"/>
      <c r="C11" s="961" t="s">
        <v>556</v>
      </c>
      <c r="D11" s="913" t="s">
        <v>557</v>
      </c>
      <c r="E11" s="913" t="s">
        <v>558</v>
      </c>
      <c r="F11" s="913" t="s">
        <v>559</v>
      </c>
      <c r="G11" s="913" t="s">
        <v>560</v>
      </c>
      <c r="H11" s="913" t="s">
        <v>561</v>
      </c>
      <c r="I11" s="913" t="s">
        <v>562</v>
      </c>
      <c r="J11" s="961" t="s">
        <v>563</v>
      </c>
      <c r="K11" s="913" t="s">
        <v>466</v>
      </c>
      <c r="L11" s="913" t="s">
        <v>467</v>
      </c>
      <c r="M11" s="961" t="s">
        <v>564</v>
      </c>
      <c r="N11" s="961" t="s">
        <v>565</v>
      </c>
      <c r="O11" s="913" t="s">
        <v>566</v>
      </c>
      <c r="P11" s="913" t="s">
        <v>437</v>
      </c>
      <c r="Q11" s="913" t="s">
        <v>567</v>
      </c>
      <c r="R11" s="913" t="s">
        <v>568</v>
      </c>
      <c r="S11" s="913" t="s">
        <v>569</v>
      </c>
    </row>
    <row r="12" spans="1:19" ht="13.5" thickBot="1">
      <c r="A12" s="962"/>
      <c r="B12" s="962"/>
      <c r="C12" s="962"/>
      <c r="D12" s="914"/>
      <c r="E12" s="914"/>
      <c r="F12" s="914"/>
      <c r="G12" s="914"/>
      <c r="H12" s="914"/>
      <c r="I12" s="914"/>
      <c r="J12" s="962"/>
      <c r="K12" s="914"/>
      <c r="L12" s="914"/>
      <c r="M12" s="962"/>
      <c r="N12" s="962"/>
      <c r="O12" s="914"/>
      <c r="P12" s="914"/>
      <c r="Q12" s="914"/>
      <c r="R12" s="914"/>
      <c r="S12" s="914"/>
    </row>
    <row r="13" spans="1:19" ht="13.5" thickBot="1">
      <c r="A13" s="239">
        <v>1</v>
      </c>
      <c r="B13" s="237">
        <v>2</v>
      </c>
      <c r="C13" s="240">
        <v>3</v>
      </c>
      <c r="D13" s="240">
        <v>4</v>
      </c>
      <c r="E13" s="240">
        <v>5</v>
      </c>
      <c r="F13" s="240">
        <v>6</v>
      </c>
      <c r="G13" s="240">
        <v>7</v>
      </c>
      <c r="H13" s="240">
        <v>8</v>
      </c>
      <c r="I13" s="240">
        <v>9</v>
      </c>
      <c r="J13" s="240">
        <v>10</v>
      </c>
      <c r="K13" s="240">
        <v>11</v>
      </c>
      <c r="L13" s="240">
        <v>12</v>
      </c>
      <c r="M13" s="240">
        <v>13</v>
      </c>
      <c r="N13" s="240">
        <v>14</v>
      </c>
      <c r="O13" s="240">
        <v>15</v>
      </c>
      <c r="P13" s="240">
        <v>16</v>
      </c>
      <c r="Q13" s="240">
        <v>17</v>
      </c>
      <c r="R13" s="240">
        <v>18</v>
      </c>
      <c r="S13" s="240">
        <v>19</v>
      </c>
    </row>
    <row r="14" spans="1:19" ht="13.5" thickBot="1">
      <c r="A14" s="239">
        <v>1</v>
      </c>
      <c r="B14" s="241" t="s">
        <v>3</v>
      </c>
      <c r="C14" s="240">
        <v>35</v>
      </c>
      <c r="D14" s="240">
        <v>6</v>
      </c>
      <c r="E14" s="240">
        <v>27</v>
      </c>
      <c r="F14" s="240">
        <v>2</v>
      </c>
      <c r="G14" s="240">
        <v>16</v>
      </c>
      <c r="H14" s="240">
        <v>10</v>
      </c>
      <c r="I14" s="240">
        <v>6</v>
      </c>
      <c r="J14" s="240">
        <v>3</v>
      </c>
      <c r="K14" s="240">
        <v>18</v>
      </c>
      <c r="L14" s="240">
        <v>17</v>
      </c>
      <c r="M14" s="240">
        <v>4</v>
      </c>
      <c r="N14" s="240">
        <v>19</v>
      </c>
      <c r="O14" s="240">
        <v>10</v>
      </c>
      <c r="P14" s="240">
        <v>2</v>
      </c>
      <c r="Q14" s="240">
        <v>0</v>
      </c>
      <c r="R14" s="240">
        <v>0</v>
      </c>
      <c r="S14" s="240">
        <v>35</v>
      </c>
    </row>
    <row r="15" spans="1:19" ht="13.5" thickBot="1">
      <c r="A15" s="239">
        <v>2</v>
      </c>
      <c r="B15" s="241" t="s">
        <v>88</v>
      </c>
      <c r="C15" s="240">
        <v>85</v>
      </c>
      <c r="D15" s="240">
        <v>32</v>
      </c>
      <c r="E15" s="240">
        <v>48</v>
      </c>
      <c r="F15" s="240">
        <v>5</v>
      </c>
      <c r="G15" s="240">
        <v>56</v>
      </c>
      <c r="H15" s="240">
        <v>22</v>
      </c>
      <c r="I15" s="240">
        <v>6</v>
      </c>
      <c r="J15" s="240">
        <v>1</v>
      </c>
      <c r="K15" s="240">
        <v>38</v>
      </c>
      <c r="L15" s="240">
        <v>47</v>
      </c>
      <c r="M15" s="240">
        <v>29</v>
      </c>
      <c r="N15" s="240">
        <v>34</v>
      </c>
      <c r="O15" s="240">
        <v>21</v>
      </c>
      <c r="P15" s="240">
        <v>1</v>
      </c>
      <c r="Q15" s="240">
        <v>0</v>
      </c>
      <c r="R15" s="240">
        <v>7</v>
      </c>
      <c r="S15" s="240">
        <v>78</v>
      </c>
    </row>
    <row r="16" spans="1:19" ht="13.5" thickBot="1">
      <c r="A16" s="239">
        <v>3</v>
      </c>
      <c r="B16" s="241" t="s">
        <v>89</v>
      </c>
      <c r="C16" s="240">
        <v>121</v>
      </c>
      <c r="D16" s="240">
        <v>42</v>
      </c>
      <c r="E16" s="240">
        <v>70</v>
      </c>
      <c r="F16" s="240">
        <v>9</v>
      </c>
      <c r="G16" s="240">
        <v>85</v>
      </c>
      <c r="H16" s="240">
        <v>25</v>
      </c>
      <c r="I16" s="240">
        <v>9</v>
      </c>
      <c r="J16" s="240">
        <v>2</v>
      </c>
      <c r="K16" s="240">
        <v>55</v>
      </c>
      <c r="L16" s="240">
        <v>66</v>
      </c>
      <c r="M16" s="240">
        <v>13</v>
      </c>
      <c r="N16" s="240">
        <v>83</v>
      </c>
      <c r="O16" s="240">
        <v>20</v>
      </c>
      <c r="P16" s="240">
        <v>5</v>
      </c>
      <c r="Q16" s="240">
        <v>0</v>
      </c>
      <c r="R16" s="240">
        <v>8</v>
      </c>
      <c r="S16" s="240">
        <v>113</v>
      </c>
    </row>
    <row r="17" spans="1:19" ht="13.5" thickBot="1">
      <c r="A17" s="239">
        <v>4</v>
      </c>
      <c r="B17" s="241" t="s">
        <v>90</v>
      </c>
      <c r="C17" s="240">
        <v>132</v>
      </c>
      <c r="D17" s="240">
        <v>43</v>
      </c>
      <c r="E17" s="240">
        <v>72</v>
      </c>
      <c r="F17" s="240">
        <v>17</v>
      </c>
      <c r="G17" s="240">
        <v>73</v>
      </c>
      <c r="H17" s="240">
        <v>34</v>
      </c>
      <c r="I17" s="240">
        <v>25</v>
      </c>
      <c r="J17" s="240">
        <v>0</v>
      </c>
      <c r="K17" s="240">
        <v>66</v>
      </c>
      <c r="L17" s="240">
        <v>66</v>
      </c>
      <c r="M17" s="240">
        <v>24</v>
      </c>
      <c r="N17" s="240">
        <v>56</v>
      </c>
      <c r="O17" s="240">
        <v>43</v>
      </c>
      <c r="P17" s="240">
        <v>9</v>
      </c>
      <c r="Q17" s="240">
        <v>0</v>
      </c>
      <c r="R17" s="240">
        <v>13</v>
      </c>
      <c r="S17" s="240">
        <v>119</v>
      </c>
    </row>
    <row r="18" spans="1:19" ht="13.5" thickBot="1">
      <c r="A18" s="239">
        <v>5</v>
      </c>
      <c r="B18" s="241" t="s">
        <v>91</v>
      </c>
      <c r="C18" s="240">
        <v>115</v>
      </c>
      <c r="D18" s="240">
        <v>42</v>
      </c>
      <c r="E18" s="240">
        <v>67</v>
      </c>
      <c r="F18" s="240">
        <v>6</v>
      </c>
      <c r="G18" s="240">
        <v>58</v>
      </c>
      <c r="H18" s="240">
        <v>24</v>
      </c>
      <c r="I18" s="240">
        <v>28</v>
      </c>
      <c r="J18" s="240">
        <v>5</v>
      </c>
      <c r="K18" s="240">
        <v>45</v>
      </c>
      <c r="L18" s="240">
        <v>70</v>
      </c>
      <c r="M18" s="240">
        <v>11</v>
      </c>
      <c r="N18" s="240">
        <v>69</v>
      </c>
      <c r="O18" s="240">
        <v>34</v>
      </c>
      <c r="P18" s="240">
        <v>1</v>
      </c>
      <c r="Q18" s="240">
        <v>0</v>
      </c>
      <c r="R18" s="240">
        <v>6</v>
      </c>
      <c r="S18" s="240">
        <v>109</v>
      </c>
    </row>
    <row r="19" spans="1:19" ht="13.5" thickBot="1">
      <c r="A19" s="239">
        <v>6</v>
      </c>
      <c r="B19" s="241" t="s">
        <v>92</v>
      </c>
      <c r="C19" s="240">
        <v>135</v>
      </c>
      <c r="D19" s="240">
        <v>32</v>
      </c>
      <c r="E19" s="240">
        <v>78</v>
      </c>
      <c r="F19" s="240">
        <v>25</v>
      </c>
      <c r="G19" s="240">
        <v>67</v>
      </c>
      <c r="H19" s="240">
        <v>33</v>
      </c>
      <c r="I19" s="240">
        <v>25</v>
      </c>
      <c r="J19" s="240">
        <v>10</v>
      </c>
      <c r="K19" s="240">
        <v>57</v>
      </c>
      <c r="L19" s="240">
        <v>78</v>
      </c>
      <c r="M19" s="240">
        <v>17</v>
      </c>
      <c r="N19" s="240">
        <v>88</v>
      </c>
      <c r="O19" s="240">
        <v>29</v>
      </c>
      <c r="P19" s="240">
        <v>1</v>
      </c>
      <c r="Q19" s="240">
        <v>0</v>
      </c>
      <c r="R19" s="240">
        <v>1</v>
      </c>
      <c r="S19" s="240">
        <v>134</v>
      </c>
    </row>
    <row r="20" spans="1:19" ht="13.5" thickBot="1">
      <c r="A20" s="239">
        <v>7</v>
      </c>
      <c r="B20" s="241" t="s">
        <v>24</v>
      </c>
      <c r="C20" s="240">
        <v>18</v>
      </c>
      <c r="D20" s="240">
        <v>10</v>
      </c>
      <c r="E20" s="240">
        <v>8</v>
      </c>
      <c r="F20" s="240">
        <v>0</v>
      </c>
      <c r="G20" s="240">
        <v>10</v>
      </c>
      <c r="H20" s="240">
        <v>7</v>
      </c>
      <c r="I20" s="240">
        <v>1</v>
      </c>
      <c r="J20" s="240">
        <v>0</v>
      </c>
      <c r="K20" s="240">
        <v>10</v>
      </c>
      <c r="L20" s="240">
        <v>8</v>
      </c>
      <c r="M20" s="240">
        <v>7</v>
      </c>
      <c r="N20" s="240">
        <v>5</v>
      </c>
      <c r="O20" s="240">
        <v>6</v>
      </c>
      <c r="P20" s="240">
        <v>0</v>
      </c>
      <c r="Q20" s="240">
        <v>0</v>
      </c>
      <c r="R20" s="240">
        <v>1</v>
      </c>
      <c r="S20" s="240">
        <v>17</v>
      </c>
    </row>
    <row r="21" spans="1:19" ht="13.5" thickBot="1">
      <c r="A21" s="239">
        <v>8</v>
      </c>
      <c r="B21" s="241" t="s">
        <v>93</v>
      </c>
      <c r="C21" s="240">
        <v>72</v>
      </c>
      <c r="D21" s="240">
        <v>46</v>
      </c>
      <c r="E21" s="240">
        <v>22</v>
      </c>
      <c r="F21" s="240">
        <v>4</v>
      </c>
      <c r="G21" s="240">
        <v>48</v>
      </c>
      <c r="H21" s="240">
        <v>13</v>
      </c>
      <c r="I21" s="240">
        <v>9</v>
      </c>
      <c r="J21" s="240">
        <v>2</v>
      </c>
      <c r="K21" s="240">
        <v>32</v>
      </c>
      <c r="L21" s="240">
        <v>40</v>
      </c>
      <c r="M21" s="240">
        <v>26</v>
      </c>
      <c r="N21" s="240">
        <v>35</v>
      </c>
      <c r="O21" s="240">
        <v>11</v>
      </c>
      <c r="P21" s="240">
        <v>0</v>
      </c>
      <c r="Q21" s="240">
        <v>0</v>
      </c>
      <c r="R21" s="240">
        <v>2</v>
      </c>
      <c r="S21" s="240">
        <v>70</v>
      </c>
    </row>
    <row r="22" spans="1:19" ht="13.5" thickBot="1">
      <c r="A22" s="239">
        <v>9</v>
      </c>
      <c r="B22" s="241" t="s">
        <v>107</v>
      </c>
      <c r="C22" s="240">
        <v>39</v>
      </c>
      <c r="D22" s="240">
        <v>7</v>
      </c>
      <c r="E22" s="240">
        <v>29</v>
      </c>
      <c r="F22" s="240">
        <v>3</v>
      </c>
      <c r="G22" s="240">
        <v>10</v>
      </c>
      <c r="H22" s="240">
        <v>17</v>
      </c>
      <c r="I22" s="240">
        <v>11</v>
      </c>
      <c r="J22" s="240">
        <v>1</v>
      </c>
      <c r="K22" s="240">
        <v>15</v>
      </c>
      <c r="L22" s="240">
        <v>24</v>
      </c>
      <c r="M22" s="240">
        <v>12</v>
      </c>
      <c r="N22" s="240">
        <v>15</v>
      </c>
      <c r="O22" s="240">
        <v>10</v>
      </c>
      <c r="P22" s="240">
        <v>2</v>
      </c>
      <c r="Q22" s="240">
        <v>0</v>
      </c>
      <c r="R22" s="240">
        <v>0</v>
      </c>
      <c r="S22" s="240">
        <v>39</v>
      </c>
    </row>
    <row r="23" spans="1:19" ht="13.5" thickBot="1">
      <c r="A23" s="239">
        <v>10</v>
      </c>
      <c r="B23" s="241" t="s">
        <v>94</v>
      </c>
      <c r="C23" s="240">
        <v>61</v>
      </c>
      <c r="D23" s="240">
        <v>14</v>
      </c>
      <c r="E23" s="240">
        <v>28</v>
      </c>
      <c r="F23" s="240">
        <v>19</v>
      </c>
      <c r="G23" s="240">
        <v>37</v>
      </c>
      <c r="H23" s="240">
        <v>15</v>
      </c>
      <c r="I23" s="240">
        <v>8</v>
      </c>
      <c r="J23" s="240">
        <v>1</v>
      </c>
      <c r="K23" s="240">
        <v>28</v>
      </c>
      <c r="L23" s="240">
        <v>33</v>
      </c>
      <c r="M23" s="240">
        <v>14</v>
      </c>
      <c r="N23" s="240">
        <v>23</v>
      </c>
      <c r="O23" s="240">
        <v>24</v>
      </c>
      <c r="P23" s="240">
        <v>0</v>
      </c>
      <c r="Q23" s="240">
        <v>0</v>
      </c>
      <c r="R23" s="240">
        <v>9</v>
      </c>
      <c r="S23" s="240">
        <v>52</v>
      </c>
    </row>
    <row r="24" spans="1:19" ht="13.5" thickBot="1">
      <c r="A24" s="239">
        <v>11</v>
      </c>
      <c r="B24" s="241" t="s">
        <v>95</v>
      </c>
      <c r="C24" s="240">
        <v>75</v>
      </c>
      <c r="D24" s="240">
        <v>20</v>
      </c>
      <c r="E24" s="240">
        <v>51</v>
      </c>
      <c r="F24" s="240">
        <v>4</v>
      </c>
      <c r="G24" s="240">
        <v>49</v>
      </c>
      <c r="H24" s="240">
        <v>17</v>
      </c>
      <c r="I24" s="240">
        <v>5</v>
      </c>
      <c r="J24" s="240">
        <v>4</v>
      </c>
      <c r="K24" s="240">
        <v>25</v>
      </c>
      <c r="L24" s="240">
        <v>50</v>
      </c>
      <c r="M24" s="240">
        <v>9</v>
      </c>
      <c r="N24" s="240">
        <v>54</v>
      </c>
      <c r="O24" s="240">
        <v>12</v>
      </c>
      <c r="P24" s="240">
        <v>0</v>
      </c>
      <c r="Q24" s="240">
        <v>0</v>
      </c>
      <c r="R24" s="240">
        <v>4</v>
      </c>
      <c r="S24" s="240">
        <v>71</v>
      </c>
    </row>
    <row r="25" spans="1:19" ht="13.5" thickBot="1">
      <c r="A25" s="239">
        <v>12</v>
      </c>
      <c r="B25" s="241" t="s">
        <v>96</v>
      </c>
      <c r="C25" s="240">
        <v>103</v>
      </c>
      <c r="D25" s="240">
        <v>26</v>
      </c>
      <c r="E25" s="240">
        <v>47</v>
      </c>
      <c r="F25" s="240">
        <v>30</v>
      </c>
      <c r="G25" s="240">
        <v>52</v>
      </c>
      <c r="H25" s="240">
        <v>28</v>
      </c>
      <c r="I25" s="240">
        <v>16</v>
      </c>
      <c r="J25" s="240">
        <v>7</v>
      </c>
      <c r="K25" s="240">
        <v>44</v>
      </c>
      <c r="L25" s="240">
        <v>59</v>
      </c>
      <c r="M25" s="240">
        <v>20</v>
      </c>
      <c r="N25" s="240">
        <v>50</v>
      </c>
      <c r="O25" s="240">
        <v>26</v>
      </c>
      <c r="P25" s="240">
        <v>7</v>
      </c>
      <c r="Q25" s="240">
        <v>0</v>
      </c>
      <c r="R25" s="240">
        <v>7</v>
      </c>
      <c r="S25" s="240">
        <v>96</v>
      </c>
    </row>
    <row r="26" spans="1:19" ht="13.5" thickBot="1">
      <c r="A26" s="239">
        <v>13</v>
      </c>
      <c r="B26" s="241" t="s">
        <v>97</v>
      </c>
      <c r="C26" s="240">
        <v>105</v>
      </c>
      <c r="D26" s="240">
        <v>38</v>
      </c>
      <c r="E26" s="240">
        <v>50</v>
      </c>
      <c r="F26" s="240">
        <v>17</v>
      </c>
      <c r="G26" s="240">
        <v>66</v>
      </c>
      <c r="H26" s="240">
        <v>22</v>
      </c>
      <c r="I26" s="240">
        <v>15</v>
      </c>
      <c r="J26" s="240">
        <v>2</v>
      </c>
      <c r="K26" s="240">
        <v>42</v>
      </c>
      <c r="L26" s="240">
        <v>63</v>
      </c>
      <c r="M26" s="240">
        <v>21</v>
      </c>
      <c r="N26" s="240">
        <v>48</v>
      </c>
      <c r="O26" s="240">
        <v>31</v>
      </c>
      <c r="P26" s="240">
        <v>5</v>
      </c>
      <c r="Q26" s="240">
        <v>0</v>
      </c>
      <c r="R26" s="240">
        <v>4</v>
      </c>
      <c r="S26" s="240">
        <v>101</v>
      </c>
    </row>
    <row r="27" spans="1:19" ht="13.5" thickBot="1">
      <c r="A27" s="239">
        <v>14</v>
      </c>
      <c r="B27" s="241" t="s">
        <v>98</v>
      </c>
      <c r="C27" s="240">
        <v>92</v>
      </c>
      <c r="D27" s="240">
        <v>36</v>
      </c>
      <c r="E27" s="240">
        <v>47</v>
      </c>
      <c r="F27" s="240">
        <v>9</v>
      </c>
      <c r="G27" s="240">
        <v>40</v>
      </c>
      <c r="H27" s="240">
        <v>26</v>
      </c>
      <c r="I27" s="240">
        <v>21</v>
      </c>
      <c r="J27" s="240">
        <v>5</v>
      </c>
      <c r="K27" s="240">
        <v>50</v>
      </c>
      <c r="L27" s="240">
        <v>42</v>
      </c>
      <c r="M27" s="240">
        <v>20</v>
      </c>
      <c r="N27" s="240">
        <v>45</v>
      </c>
      <c r="O27" s="240">
        <v>24</v>
      </c>
      <c r="P27" s="240">
        <v>3</v>
      </c>
      <c r="Q27" s="240">
        <v>0</v>
      </c>
      <c r="R27" s="240">
        <v>5</v>
      </c>
      <c r="S27" s="240">
        <v>87</v>
      </c>
    </row>
    <row r="28" spans="1:19" ht="13.5" thickBot="1">
      <c r="A28" s="239">
        <v>15</v>
      </c>
      <c r="B28" s="241" t="s">
        <v>99</v>
      </c>
      <c r="C28" s="240">
        <v>102</v>
      </c>
      <c r="D28" s="240">
        <v>31</v>
      </c>
      <c r="E28" s="240">
        <v>61</v>
      </c>
      <c r="F28" s="240">
        <v>10</v>
      </c>
      <c r="G28" s="240">
        <v>63</v>
      </c>
      <c r="H28" s="240">
        <v>29</v>
      </c>
      <c r="I28" s="240">
        <v>10</v>
      </c>
      <c r="J28" s="240">
        <v>0</v>
      </c>
      <c r="K28" s="240">
        <v>34</v>
      </c>
      <c r="L28" s="240">
        <v>68</v>
      </c>
      <c r="M28" s="240">
        <v>8</v>
      </c>
      <c r="N28" s="240">
        <v>55</v>
      </c>
      <c r="O28" s="240">
        <v>35</v>
      </c>
      <c r="P28" s="240">
        <v>4</v>
      </c>
      <c r="Q28" s="240">
        <v>0</v>
      </c>
      <c r="R28" s="240">
        <v>6</v>
      </c>
      <c r="S28" s="240">
        <v>96</v>
      </c>
    </row>
    <row r="29" spans="1:19" ht="13.5" thickBot="1">
      <c r="A29" s="239">
        <v>16</v>
      </c>
      <c r="B29" s="241" t="s">
        <v>25</v>
      </c>
      <c r="C29" s="240">
        <v>37</v>
      </c>
      <c r="D29" s="240">
        <v>11</v>
      </c>
      <c r="E29" s="240">
        <v>21</v>
      </c>
      <c r="F29" s="240">
        <v>5</v>
      </c>
      <c r="G29" s="240">
        <v>19</v>
      </c>
      <c r="H29" s="240">
        <v>9</v>
      </c>
      <c r="I29" s="240">
        <v>8</v>
      </c>
      <c r="J29" s="240">
        <v>1</v>
      </c>
      <c r="K29" s="240">
        <v>17</v>
      </c>
      <c r="L29" s="240">
        <v>20</v>
      </c>
      <c r="M29" s="240">
        <v>6</v>
      </c>
      <c r="N29" s="240">
        <v>20</v>
      </c>
      <c r="O29" s="240">
        <v>11</v>
      </c>
      <c r="P29" s="240">
        <v>0</v>
      </c>
      <c r="Q29" s="240">
        <v>0</v>
      </c>
      <c r="R29" s="240">
        <v>1</v>
      </c>
      <c r="S29" s="240">
        <v>36</v>
      </c>
    </row>
    <row r="30" spans="1:19" ht="13.5" thickBot="1">
      <c r="A30" s="239">
        <v>17</v>
      </c>
      <c r="B30" s="241" t="s">
        <v>100</v>
      </c>
      <c r="C30" s="240">
        <v>112</v>
      </c>
      <c r="D30" s="240">
        <v>46</v>
      </c>
      <c r="E30" s="240">
        <v>55</v>
      </c>
      <c r="F30" s="240">
        <v>11</v>
      </c>
      <c r="G30" s="240">
        <v>63</v>
      </c>
      <c r="H30" s="240">
        <v>27</v>
      </c>
      <c r="I30" s="240">
        <v>16</v>
      </c>
      <c r="J30" s="240">
        <v>6</v>
      </c>
      <c r="K30" s="240">
        <v>45</v>
      </c>
      <c r="L30" s="240">
        <v>67</v>
      </c>
      <c r="M30" s="240">
        <v>32</v>
      </c>
      <c r="N30" s="240">
        <v>45</v>
      </c>
      <c r="O30" s="240">
        <v>32</v>
      </c>
      <c r="P30" s="240">
        <v>3</v>
      </c>
      <c r="Q30" s="240">
        <v>0</v>
      </c>
      <c r="R30" s="240">
        <v>14</v>
      </c>
      <c r="S30" s="240">
        <v>98</v>
      </c>
    </row>
    <row r="31" spans="1:19" ht="24.75" thickBot="1">
      <c r="A31" s="239">
        <v>18</v>
      </c>
      <c r="B31" s="241" t="s">
        <v>101</v>
      </c>
      <c r="C31" s="240">
        <v>61</v>
      </c>
      <c r="D31" s="240">
        <v>22</v>
      </c>
      <c r="E31" s="240">
        <v>37</v>
      </c>
      <c r="F31" s="240">
        <v>2</v>
      </c>
      <c r="G31" s="240">
        <v>32</v>
      </c>
      <c r="H31" s="240">
        <v>15</v>
      </c>
      <c r="I31" s="240">
        <v>13</v>
      </c>
      <c r="J31" s="240">
        <v>1</v>
      </c>
      <c r="K31" s="240">
        <v>20</v>
      </c>
      <c r="L31" s="240">
        <v>41</v>
      </c>
      <c r="M31" s="240">
        <v>10</v>
      </c>
      <c r="N31" s="240">
        <v>32</v>
      </c>
      <c r="O31" s="240">
        <v>18</v>
      </c>
      <c r="P31" s="240">
        <v>1</v>
      </c>
      <c r="Q31" s="240">
        <v>0</v>
      </c>
      <c r="R31" s="240">
        <v>5</v>
      </c>
      <c r="S31" s="240">
        <v>56</v>
      </c>
    </row>
    <row r="32" spans="1:19" ht="13.5" thickBot="1">
      <c r="A32" s="239">
        <v>19</v>
      </c>
      <c r="B32" s="241" t="s">
        <v>102</v>
      </c>
      <c r="C32" s="240">
        <v>112</v>
      </c>
      <c r="D32" s="240">
        <v>47</v>
      </c>
      <c r="E32" s="240">
        <v>48</v>
      </c>
      <c r="F32" s="240">
        <v>17</v>
      </c>
      <c r="G32" s="240">
        <v>69</v>
      </c>
      <c r="H32" s="240">
        <v>25</v>
      </c>
      <c r="I32" s="240">
        <v>17</v>
      </c>
      <c r="J32" s="240">
        <v>1</v>
      </c>
      <c r="K32" s="240">
        <v>50</v>
      </c>
      <c r="L32" s="240">
        <v>62</v>
      </c>
      <c r="M32" s="240">
        <v>17</v>
      </c>
      <c r="N32" s="240">
        <v>66</v>
      </c>
      <c r="O32" s="240">
        <v>22</v>
      </c>
      <c r="P32" s="240">
        <v>7</v>
      </c>
      <c r="Q32" s="240">
        <v>0</v>
      </c>
      <c r="R32" s="240">
        <v>9</v>
      </c>
      <c r="S32" s="240">
        <v>103</v>
      </c>
    </row>
    <row r="33" spans="1:19" ht="13.5" thickBot="1">
      <c r="A33" s="239">
        <v>20</v>
      </c>
      <c r="B33" s="241" t="s">
        <v>26</v>
      </c>
      <c r="C33" s="240">
        <v>68</v>
      </c>
      <c r="D33" s="240">
        <v>37</v>
      </c>
      <c r="E33" s="240">
        <v>24</v>
      </c>
      <c r="F33" s="240">
        <v>7</v>
      </c>
      <c r="G33" s="240">
        <v>39</v>
      </c>
      <c r="H33" s="240">
        <v>18</v>
      </c>
      <c r="I33" s="240">
        <v>9</v>
      </c>
      <c r="J33" s="240">
        <v>2</v>
      </c>
      <c r="K33" s="240">
        <v>29</v>
      </c>
      <c r="L33" s="240">
        <v>39</v>
      </c>
      <c r="M33" s="240">
        <v>8</v>
      </c>
      <c r="N33" s="240">
        <v>41</v>
      </c>
      <c r="O33" s="240">
        <v>13</v>
      </c>
      <c r="P33" s="240">
        <v>5</v>
      </c>
      <c r="Q33" s="240">
        <v>1</v>
      </c>
      <c r="R33" s="240">
        <v>3</v>
      </c>
      <c r="S33" s="240">
        <v>65</v>
      </c>
    </row>
    <row r="34" spans="1:19" ht="13.5" thickBot="1">
      <c r="A34" s="239">
        <v>21</v>
      </c>
      <c r="B34" s="241" t="s">
        <v>103</v>
      </c>
      <c r="C34" s="240">
        <v>162</v>
      </c>
      <c r="D34" s="240">
        <v>41</v>
      </c>
      <c r="E34" s="240">
        <v>108</v>
      </c>
      <c r="F34" s="240">
        <v>13</v>
      </c>
      <c r="G34" s="240">
        <v>75</v>
      </c>
      <c r="H34" s="240">
        <v>57</v>
      </c>
      <c r="I34" s="240">
        <v>30</v>
      </c>
      <c r="J34" s="240">
        <v>0</v>
      </c>
      <c r="K34" s="240">
        <v>76</v>
      </c>
      <c r="L34" s="240">
        <v>86</v>
      </c>
      <c r="M34" s="240">
        <v>14</v>
      </c>
      <c r="N34" s="240">
        <v>104</v>
      </c>
      <c r="O34" s="240">
        <v>39</v>
      </c>
      <c r="P34" s="240">
        <v>5</v>
      </c>
      <c r="Q34" s="240">
        <v>0</v>
      </c>
      <c r="R34" s="240">
        <v>15</v>
      </c>
      <c r="S34" s="240">
        <v>147</v>
      </c>
    </row>
    <row r="35" spans="1:19" ht="13.5" thickBot="1">
      <c r="A35" s="239">
        <v>22</v>
      </c>
      <c r="B35" s="241" t="s">
        <v>104</v>
      </c>
      <c r="C35" s="240">
        <v>191</v>
      </c>
      <c r="D35" s="240">
        <v>31</v>
      </c>
      <c r="E35" s="240">
        <v>135</v>
      </c>
      <c r="F35" s="240">
        <v>25</v>
      </c>
      <c r="G35" s="240">
        <v>68</v>
      </c>
      <c r="H35" s="240">
        <v>68</v>
      </c>
      <c r="I35" s="240">
        <v>47</v>
      </c>
      <c r="J35" s="240">
        <v>8</v>
      </c>
      <c r="K35" s="240">
        <v>85</v>
      </c>
      <c r="L35" s="240">
        <v>106</v>
      </c>
      <c r="M35" s="240">
        <v>14</v>
      </c>
      <c r="N35" s="240">
        <v>80</v>
      </c>
      <c r="O35" s="240">
        <v>87</v>
      </c>
      <c r="P35" s="240">
        <v>10</v>
      </c>
      <c r="Q35" s="240">
        <v>0</v>
      </c>
      <c r="R35" s="240">
        <v>51</v>
      </c>
      <c r="S35" s="240">
        <v>140</v>
      </c>
    </row>
    <row r="36" spans="1:19" ht="13.5" thickBot="1">
      <c r="A36" s="239">
        <v>23</v>
      </c>
      <c r="B36" s="241" t="s">
        <v>105</v>
      </c>
      <c r="C36" s="240">
        <v>75</v>
      </c>
      <c r="D36" s="240">
        <v>13</v>
      </c>
      <c r="E36" s="240">
        <v>29</v>
      </c>
      <c r="F36" s="240">
        <v>33</v>
      </c>
      <c r="G36" s="240">
        <v>42</v>
      </c>
      <c r="H36" s="240">
        <v>18</v>
      </c>
      <c r="I36" s="240">
        <v>12</v>
      </c>
      <c r="J36" s="240">
        <v>3</v>
      </c>
      <c r="K36" s="240">
        <v>22</v>
      </c>
      <c r="L36" s="240">
        <v>53</v>
      </c>
      <c r="M36" s="240">
        <v>18</v>
      </c>
      <c r="N36" s="240">
        <v>28</v>
      </c>
      <c r="O36" s="240">
        <v>23</v>
      </c>
      <c r="P36" s="240">
        <v>6</v>
      </c>
      <c r="Q36" s="240">
        <v>0</v>
      </c>
      <c r="R36" s="240">
        <v>8</v>
      </c>
      <c r="S36" s="240">
        <v>67</v>
      </c>
    </row>
    <row r="37" spans="1:19" ht="13.5" thickBot="1">
      <c r="A37" s="239">
        <v>24</v>
      </c>
      <c r="B37" s="241" t="s">
        <v>27</v>
      </c>
      <c r="C37" s="240">
        <v>34</v>
      </c>
      <c r="D37" s="240">
        <v>10</v>
      </c>
      <c r="E37" s="240">
        <v>24</v>
      </c>
      <c r="F37" s="240">
        <v>0</v>
      </c>
      <c r="G37" s="240">
        <v>21</v>
      </c>
      <c r="H37" s="240">
        <v>8</v>
      </c>
      <c r="I37" s="240">
        <v>5</v>
      </c>
      <c r="J37" s="240">
        <v>0</v>
      </c>
      <c r="K37" s="240">
        <v>19</v>
      </c>
      <c r="L37" s="240">
        <v>15</v>
      </c>
      <c r="M37" s="240">
        <v>19</v>
      </c>
      <c r="N37" s="240">
        <v>9</v>
      </c>
      <c r="O37" s="240">
        <v>6</v>
      </c>
      <c r="P37" s="240">
        <v>0</v>
      </c>
      <c r="Q37" s="240">
        <v>0</v>
      </c>
      <c r="R37" s="240">
        <v>0</v>
      </c>
      <c r="S37" s="240">
        <v>34</v>
      </c>
    </row>
    <row r="38" spans="1:19" ht="13.5" thickBot="1">
      <c r="A38" s="239">
        <v>25</v>
      </c>
      <c r="B38" s="241" t="s">
        <v>106</v>
      </c>
      <c r="C38" s="240">
        <v>53</v>
      </c>
      <c r="D38" s="240">
        <v>15</v>
      </c>
      <c r="E38" s="240">
        <v>38</v>
      </c>
      <c r="F38" s="240">
        <v>0</v>
      </c>
      <c r="G38" s="240">
        <v>27</v>
      </c>
      <c r="H38" s="240">
        <v>12</v>
      </c>
      <c r="I38" s="240">
        <v>14</v>
      </c>
      <c r="J38" s="240">
        <v>0</v>
      </c>
      <c r="K38" s="240">
        <v>23</v>
      </c>
      <c r="L38" s="240">
        <v>30</v>
      </c>
      <c r="M38" s="240">
        <v>17</v>
      </c>
      <c r="N38" s="240">
        <v>18</v>
      </c>
      <c r="O38" s="240">
        <v>17</v>
      </c>
      <c r="P38" s="240">
        <v>1</v>
      </c>
      <c r="Q38" s="240">
        <v>0</v>
      </c>
      <c r="R38" s="240">
        <v>1</v>
      </c>
      <c r="S38" s="240">
        <v>52</v>
      </c>
    </row>
    <row r="39" spans="1:19" ht="13.5" thickBot="1">
      <c r="A39" s="918" t="s">
        <v>2</v>
      </c>
      <c r="B39" s="919"/>
      <c r="C39" s="246">
        <v>2195</v>
      </c>
      <c r="D39" s="240">
        <v>698</v>
      </c>
      <c r="E39" s="246">
        <v>1224</v>
      </c>
      <c r="F39" s="240">
        <v>273</v>
      </c>
      <c r="G39" s="246">
        <v>1185</v>
      </c>
      <c r="H39" s="240">
        <v>579</v>
      </c>
      <c r="I39" s="240">
        <v>366</v>
      </c>
      <c r="J39" s="240">
        <v>65</v>
      </c>
      <c r="K39" s="240">
        <v>945</v>
      </c>
      <c r="L39" s="246">
        <v>1250</v>
      </c>
      <c r="M39" s="240">
        <v>390</v>
      </c>
      <c r="N39" s="246">
        <v>1122</v>
      </c>
      <c r="O39" s="240">
        <v>604</v>
      </c>
      <c r="P39" s="240">
        <v>78</v>
      </c>
      <c r="Q39" s="240">
        <v>1</v>
      </c>
      <c r="R39" s="240">
        <v>180</v>
      </c>
      <c r="S39" s="246">
        <v>2015</v>
      </c>
    </row>
  </sheetData>
  <mergeCells count="28">
    <mergeCell ref="A9:A10"/>
    <mergeCell ref="B9:B10"/>
    <mergeCell ref="C9:F10"/>
    <mergeCell ref="G9:J10"/>
    <mergeCell ref="K9:L10"/>
    <mergeCell ref="F11:F12"/>
    <mergeCell ref="C8:S8"/>
    <mergeCell ref="M9:Q10"/>
    <mergeCell ref="R9:S10"/>
    <mergeCell ref="S11:S12"/>
    <mergeCell ref="Q11:Q12"/>
    <mergeCell ref="R11:R12"/>
    <mergeCell ref="A39:B39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38"/>
  <sheetViews>
    <sheetView topLeftCell="A3" workbookViewId="0">
      <selection activeCell="D28" sqref="D28"/>
    </sheetView>
  </sheetViews>
  <sheetFormatPr defaultRowHeight="12.75"/>
  <cols>
    <col min="1" max="1" width="7.5703125" style="234" customWidth="1"/>
    <col min="2" max="2" width="23.28515625" style="234" customWidth="1"/>
    <col min="3" max="16384" width="9.140625" style="234"/>
  </cols>
  <sheetData>
    <row r="1" spans="1:19" ht="16.5">
      <c r="A1" s="232" t="s">
        <v>455</v>
      </c>
    </row>
    <row r="3" spans="1:19" ht="14.25">
      <c r="A3" s="233" t="s">
        <v>551</v>
      </c>
    </row>
    <row r="4" spans="1:19" ht="14.25">
      <c r="A4" s="233" t="s">
        <v>552</v>
      </c>
    </row>
    <row r="6" spans="1:19">
      <c r="A6" s="235" t="s">
        <v>458</v>
      </c>
    </row>
    <row r="8" spans="1:19" ht="13.5" thickBot="1"/>
    <row r="9" spans="1:19" ht="13.5" thickBot="1">
      <c r="A9" s="913" t="s">
        <v>439</v>
      </c>
      <c r="B9" s="913" t="s">
        <v>1</v>
      </c>
      <c r="C9" s="910" t="s">
        <v>468</v>
      </c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2"/>
    </row>
    <row r="10" spans="1:19" ht="13.5" thickBot="1">
      <c r="A10" s="917"/>
      <c r="B10" s="917"/>
      <c r="C10" s="910" t="s">
        <v>553</v>
      </c>
      <c r="D10" s="911"/>
      <c r="E10" s="911"/>
      <c r="F10" s="912"/>
      <c r="G10" s="910" t="s">
        <v>461</v>
      </c>
      <c r="H10" s="911"/>
      <c r="I10" s="911"/>
      <c r="J10" s="912"/>
      <c r="K10" s="910" t="s">
        <v>462</v>
      </c>
      <c r="L10" s="912"/>
      <c r="M10" s="910" t="s">
        <v>554</v>
      </c>
      <c r="N10" s="911"/>
      <c r="O10" s="911"/>
      <c r="P10" s="911"/>
      <c r="Q10" s="912"/>
      <c r="R10" s="910" t="s">
        <v>555</v>
      </c>
      <c r="S10" s="912"/>
    </row>
    <row r="11" spans="1:19" ht="48.75" thickBot="1">
      <c r="A11" s="914"/>
      <c r="B11" s="914"/>
      <c r="C11" s="240" t="s">
        <v>556</v>
      </c>
      <c r="D11" s="240" t="s">
        <v>557</v>
      </c>
      <c r="E11" s="240" t="s">
        <v>558</v>
      </c>
      <c r="F11" s="240" t="s">
        <v>559</v>
      </c>
      <c r="G11" s="240" t="s">
        <v>560</v>
      </c>
      <c r="H11" s="240" t="s">
        <v>561</v>
      </c>
      <c r="I11" s="240" t="s">
        <v>562</v>
      </c>
      <c r="J11" s="240" t="s">
        <v>563</v>
      </c>
      <c r="K11" s="240" t="s">
        <v>466</v>
      </c>
      <c r="L11" s="240" t="s">
        <v>467</v>
      </c>
      <c r="M11" s="240" t="s">
        <v>564</v>
      </c>
      <c r="N11" s="240" t="s">
        <v>565</v>
      </c>
      <c r="O11" s="240" t="s">
        <v>566</v>
      </c>
      <c r="P11" s="240" t="s">
        <v>437</v>
      </c>
      <c r="Q11" s="240" t="s">
        <v>567</v>
      </c>
      <c r="R11" s="240" t="s">
        <v>568</v>
      </c>
      <c r="S11" s="240" t="s">
        <v>569</v>
      </c>
    </row>
    <row r="12" spans="1:19" ht="13.5" thickBot="1">
      <c r="A12" s="239">
        <v>1</v>
      </c>
      <c r="B12" s="237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0">
        <v>11</v>
      </c>
      <c r="L12" s="240">
        <v>12</v>
      </c>
      <c r="M12" s="240">
        <v>13</v>
      </c>
      <c r="N12" s="240">
        <v>14</v>
      </c>
      <c r="O12" s="240">
        <v>15</v>
      </c>
      <c r="P12" s="240">
        <v>16</v>
      </c>
      <c r="Q12" s="240">
        <v>17</v>
      </c>
      <c r="R12" s="240">
        <v>18</v>
      </c>
      <c r="S12" s="240">
        <v>19</v>
      </c>
    </row>
    <row r="13" spans="1:19" ht="13.5" thickBot="1">
      <c r="A13" s="239">
        <v>1</v>
      </c>
      <c r="B13" s="241" t="s">
        <v>3</v>
      </c>
      <c r="C13" s="240">
        <v>111</v>
      </c>
      <c r="D13" s="240">
        <v>21</v>
      </c>
      <c r="E13" s="240">
        <v>77</v>
      </c>
      <c r="F13" s="240">
        <v>13</v>
      </c>
      <c r="G13" s="240">
        <v>15</v>
      </c>
      <c r="H13" s="240">
        <v>30</v>
      </c>
      <c r="I13" s="240">
        <v>44</v>
      </c>
      <c r="J13" s="240">
        <v>22</v>
      </c>
      <c r="K13" s="240">
        <v>53</v>
      </c>
      <c r="L13" s="240">
        <v>58</v>
      </c>
      <c r="M13" s="240">
        <v>6</v>
      </c>
      <c r="N13" s="240">
        <v>24</v>
      </c>
      <c r="O13" s="240">
        <v>42</v>
      </c>
      <c r="P13" s="240">
        <v>36</v>
      </c>
      <c r="Q13" s="240">
        <v>3</v>
      </c>
      <c r="R13" s="240">
        <v>16</v>
      </c>
      <c r="S13" s="240">
        <v>95</v>
      </c>
    </row>
    <row r="14" spans="1:19" ht="13.5" thickBot="1">
      <c r="A14" s="239">
        <v>2</v>
      </c>
      <c r="B14" s="241" t="s">
        <v>88</v>
      </c>
      <c r="C14" s="240">
        <v>422</v>
      </c>
      <c r="D14" s="240">
        <v>160</v>
      </c>
      <c r="E14" s="240">
        <v>238</v>
      </c>
      <c r="F14" s="240">
        <v>24</v>
      </c>
      <c r="G14" s="240">
        <v>43</v>
      </c>
      <c r="H14" s="240">
        <v>107</v>
      </c>
      <c r="I14" s="240">
        <v>199</v>
      </c>
      <c r="J14" s="240">
        <v>73</v>
      </c>
      <c r="K14" s="240">
        <v>218</v>
      </c>
      <c r="L14" s="240">
        <v>204</v>
      </c>
      <c r="M14" s="240">
        <v>18</v>
      </c>
      <c r="N14" s="240">
        <v>115</v>
      </c>
      <c r="O14" s="240">
        <v>180</v>
      </c>
      <c r="P14" s="240">
        <v>93</v>
      </c>
      <c r="Q14" s="240">
        <v>16</v>
      </c>
      <c r="R14" s="240">
        <v>118</v>
      </c>
      <c r="S14" s="240">
        <v>304</v>
      </c>
    </row>
    <row r="15" spans="1:19" ht="13.5" thickBot="1">
      <c r="A15" s="239">
        <v>3</v>
      </c>
      <c r="B15" s="241" t="s">
        <v>89</v>
      </c>
      <c r="C15" s="240">
        <v>661</v>
      </c>
      <c r="D15" s="240">
        <v>140</v>
      </c>
      <c r="E15" s="240">
        <v>350</v>
      </c>
      <c r="F15" s="240">
        <v>171</v>
      </c>
      <c r="G15" s="240">
        <v>93</v>
      </c>
      <c r="H15" s="240">
        <v>154</v>
      </c>
      <c r="I15" s="240">
        <v>319</v>
      </c>
      <c r="J15" s="240">
        <v>95</v>
      </c>
      <c r="K15" s="240">
        <v>313</v>
      </c>
      <c r="L15" s="240">
        <v>348</v>
      </c>
      <c r="M15" s="240">
        <v>17</v>
      </c>
      <c r="N15" s="240">
        <v>197</v>
      </c>
      <c r="O15" s="240">
        <v>217</v>
      </c>
      <c r="P15" s="240">
        <v>187</v>
      </c>
      <c r="Q15" s="240">
        <v>43</v>
      </c>
      <c r="R15" s="240">
        <v>193</v>
      </c>
      <c r="S15" s="240">
        <v>468</v>
      </c>
    </row>
    <row r="16" spans="1:19" ht="13.5" thickBot="1">
      <c r="A16" s="239">
        <v>4</v>
      </c>
      <c r="B16" s="241" t="s">
        <v>90</v>
      </c>
      <c r="C16" s="240">
        <v>858</v>
      </c>
      <c r="D16" s="240">
        <v>223</v>
      </c>
      <c r="E16" s="240">
        <v>576</v>
      </c>
      <c r="F16" s="240">
        <v>59</v>
      </c>
      <c r="G16" s="240">
        <v>78</v>
      </c>
      <c r="H16" s="240">
        <v>213</v>
      </c>
      <c r="I16" s="240">
        <v>363</v>
      </c>
      <c r="J16" s="240">
        <v>204</v>
      </c>
      <c r="K16" s="240">
        <v>407</v>
      </c>
      <c r="L16" s="240">
        <v>451</v>
      </c>
      <c r="M16" s="240">
        <v>26</v>
      </c>
      <c r="N16" s="240">
        <v>260</v>
      </c>
      <c r="O16" s="240">
        <v>264</v>
      </c>
      <c r="P16" s="240">
        <v>253</v>
      </c>
      <c r="Q16" s="240">
        <v>55</v>
      </c>
      <c r="R16" s="240">
        <v>138</v>
      </c>
      <c r="S16" s="240">
        <v>720</v>
      </c>
    </row>
    <row r="17" spans="1:19" ht="13.5" thickBot="1">
      <c r="A17" s="239">
        <v>5</v>
      </c>
      <c r="B17" s="241" t="s">
        <v>91</v>
      </c>
      <c r="C17" s="246">
        <v>1069</v>
      </c>
      <c r="D17" s="240">
        <v>182</v>
      </c>
      <c r="E17" s="240">
        <v>852</v>
      </c>
      <c r="F17" s="240">
        <v>35</v>
      </c>
      <c r="G17" s="240">
        <v>95</v>
      </c>
      <c r="H17" s="240">
        <v>226</v>
      </c>
      <c r="I17" s="240">
        <v>571</v>
      </c>
      <c r="J17" s="240">
        <v>177</v>
      </c>
      <c r="K17" s="240">
        <v>559</v>
      </c>
      <c r="L17" s="240">
        <v>510</v>
      </c>
      <c r="M17" s="240">
        <v>20</v>
      </c>
      <c r="N17" s="240">
        <v>293</v>
      </c>
      <c r="O17" s="240">
        <v>415</v>
      </c>
      <c r="P17" s="240">
        <v>290</v>
      </c>
      <c r="Q17" s="240">
        <v>51</v>
      </c>
      <c r="R17" s="240">
        <v>254</v>
      </c>
      <c r="S17" s="240">
        <v>815</v>
      </c>
    </row>
    <row r="18" spans="1:19" ht="13.5" thickBot="1">
      <c r="A18" s="239">
        <v>6</v>
      </c>
      <c r="B18" s="241" t="s">
        <v>92</v>
      </c>
      <c r="C18" s="240">
        <v>313</v>
      </c>
      <c r="D18" s="240">
        <v>64</v>
      </c>
      <c r="E18" s="240">
        <v>156</v>
      </c>
      <c r="F18" s="240">
        <v>93</v>
      </c>
      <c r="G18" s="240">
        <v>15</v>
      </c>
      <c r="H18" s="240">
        <v>69</v>
      </c>
      <c r="I18" s="240">
        <v>140</v>
      </c>
      <c r="J18" s="240">
        <v>89</v>
      </c>
      <c r="K18" s="240">
        <v>166</v>
      </c>
      <c r="L18" s="240">
        <v>147</v>
      </c>
      <c r="M18" s="240">
        <v>6</v>
      </c>
      <c r="N18" s="240">
        <v>93</v>
      </c>
      <c r="O18" s="240">
        <v>123</v>
      </c>
      <c r="P18" s="240">
        <v>78</v>
      </c>
      <c r="Q18" s="240">
        <v>13</v>
      </c>
      <c r="R18" s="240">
        <v>21</v>
      </c>
      <c r="S18" s="240">
        <v>292</v>
      </c>
    </row>
    <row r="19" spans="1:19" ht="13.5" thickBot="1">
      <c r="A19" s="239">
        <v>7</v>
      </c>
      <c r="B19" s="241" t="s">
        <v>24</v>
      </c>
      <c r="C19" s="240">
        <v>729</v>
      </c>
      <c r="D19" s="240">
        <v>64</v>
      </c>
      <c r="E19" s="240">
        <v>488</v>
      </c>
      <c r="F19" s="240">
        <v>177</v>
      </c>
      <c r="G19" s="240">
        <v>60</v>
      </c>
      <c r="H19" s="240">
        <v>166</v>
      </c>
      <c r="I19" s="240">
        <v>397</v>
      </c>
      <c r="J19" s="240">
        <v>106</v>
      </c>
      <c r="K19" s="240">
        <v>362</v>
      </c>
      <c r="L19" s="240">
        <v>367</v>
      </c>
      <c r="M19" s="240">
        <v>4</v>
      </c>
      <c r="N19" s="240">
        <v>103</v>
      </c>
      <c r="O19" s="240">
        <v>240</v>
      </c>
      <c r="P19" s="240">
        <v>315</v>
      </c>
      <c r="Q19" s="240">
        <v>67</v>
      </c>
      <c r="R19" s="240">
        <v>310</v>
      </c>
      <c r="S19" s="240">
        <v>419</v>
      </c>
    </row>
    <row r="20" spans="1:19" ht="13.5" thickBot="1">
      <c r="A20" s="239">
        <v>8</v>
      </c>
      <c r="B20" s="241" t="s">
        <v>93</v>
      </c>
      <c r="C20" s="246">
        <v>1556</v>
      </c>
      <c r="D20" s="240">
        <v>132</v>
      </c>
      <c r="E20" s="240">
        <v>954</v>
      </c>
      <c r="F20" s="240">
        <v>470</v>
      </c>
      <c r="G20" s="240">
        <v>167</v>
      </c>
      <c r="H20" s="240">
        <v>371</v>
      </c>
      <c r="I20" s="240">
        <v>887</v>
      </c>
      <c r="J20" s="240">
        <v>131</v>
      </c>
      <c r="K20" s="240">
        <v>846</v>
      </c>
      <c r="L20" s="240">
        <v>710</v>
      </c>
      <c r="M20" s="240">
        <v>27</v>
      </c>
      <c r="N20" s="240">
        <v>282</v>
      </c>
      <c r="O20" s="240">
        <v>681</v>
      </c>
      <c r="P20" s="240">
        <v>493</v>
      </c>
      <c r="Q20" s="240">
        <v>73</v>
      </c>
      <c r="R20" s="240">
        <v>769</v>
      </c>
      <c r="S20" s="240">
        <v>787</v>
      </c>
    </row>
    <row r="21" spans="1:19" ht="13.5" thickBot="1">
      <c r="A21" s="239">
        <v>9</v>
      </c>
      <c r="B21" s="241" t="s">
        <v>107</v>
      </c>
      <c r="C21" s="240">
        <v>140</v>
      </c>
      <c r="D21" s="240">
        <v>30</v>
      </c>
      <c r="E21" s="240">
        <v>86</v>
      </c>
      <c r="F21" s="240">
        <v>24</v>
      </c>
      <c r="G21" s="240">
        <v>8</v>
      </c>
      <c r="H21" s="240">
        <v>37</v>
      </c>
      <c r="I21" s="240">
        <v>71</v>
      </c>
      <c r="J21" s="240">
        <v>24</v>
      </c>
      <c r="K21" s="240">
        <v>61</v>
      </c>
      <c r="L21" s="240">
        <v>79</v>
      </c>
      <c r="M21" s="240">
        <v>9</v>
      </c>
      <c r="N21" s="240">
        <v>57</v>
      </c>
      <c r="O21" s="240">
        <v>35</v>
      </c>
      <c r="P21" s="240">
        <v>33</v>
      </c>
      <c r="Q21" s="240">
        <v>6</v>
      </c>
      <c r="R21" s="240">
        <v>19</v>
      </c>
      <c r="S21" s="240">
        <v>121</v>
      </c>
    </row>
    <row r="22" spans="1:19" ht="13.5" thickBot="1">
      <c r="A22" s="239">
        <v>10</v>
      </c>
      <c r="B22" s="241" t="s">
        <v>94</v>
      </c>
      <c r="C22" s="240">
        <v>310</v>
      </c>
      <c r="D22" s="240">
        <v>89</v>
      </c>
      <c r="E22" s="240">
        <v>132</v>
      </c>
      <c r="F22" s="240">
        <v>89</v>
      </c>
      <c r="G22" s="240">
        <v>29</v>
      </c>
      <c r="H22" s="240">
        <v>59</v>
      </c>
      <c r="I22" s="240">
        <v>146</v>
      </c>
      <c r="J22" s="240">
        <v>76</v>
      </c>
      <c r="K22" s="240">
        <v>193</v>
      </c>
      <c r="L22" s="240">
        <v>117</v>
      </c>
      <c r="M22" s="240">
        <v>18</v>
      </c>
      <c r="N22" s="240">
        <v>76</v>
      </c>
      <c r="O22" s="240">
        <v>123</v>
      </c>
      <c r="P22" s="240">
        <v>78</v>
      </c>
      <c r="Q22" s="240">
        <v>15</v>
      </c>
      <c r="R22" s="240">
        <v>74</v>
      </c>
      <c r="S22" s="240">
        <v>236</v>
      </c>
    </row>
    <row r="23" spans="1:19" ht="13.5" thickBot="1">
      <c r="A23" s="239">
        <v>11</v>
      </c>
      <c r="B23" s="241" t="s">
        <v>95</v>
      </c>
      <c r="C23" s="240">
        <v>287</v>
      </c>
      <c r="D23" s="240">
        <v>100</v>
      </c>
      <c r="E23" s="240">
        <v>160</v>
      </c>
      <c r="F23" s="240">
        <v>27</v>
      </c>
      <c r="G23" s="240">
        <v>37</v>
      </c>
      <c r="H23" s="240">
        <v>64</v>
      </c>
      <c r="I23" s="240">
        <v>91</v>
      </c>
      <c r="J23" s="240">
        <v>95</v>
      </c>
      <c r="K23" s="240">
        <v>132</v>
      </c>
      <c r="L23" s="240">
        <v>155</v>
      </c>
      <c r="M23" s="240">
        <v>12</v>
      </c>
      <c r="N23" s="240">
        <v>124</v>
      </c>
      <c r="O23" s="240">
        <v>69</v>
      </c>
      <c r="P23" s="240">
        <v>72</v>
      </c>
      <c r="Q23" s="240">
        <v>10</v>
      </c>
      <c r="R23" s="240">
        <v>32</v>
      </c>
      <c r="S23" s="240">
        <v>255</v>
      </c>
    </row>
    <row r="24" spans="1:19" ht="13.5" thickBot="1">
      <c r="A24" s="239">
        <v>12</v>
      </c>
      <c r="B24" s="241" t="s">
        <v>96</v>
      </c>
      <c r="C24" s="240">
        <v>531</v>
      </c>
      <c r="D24" s="240">
        <v>103</v>
      </c>
      <c r="E24" s="240">
        <v>242</v>
      </c>
      <c r="F24" s="240">
        <v>186</v>
      </c>
      <c r="G24" s="240">
        <v>38</v>
      </c>
      <c r="H24" s="240">
        <v>103</v>
      </c>
      <c r="I24" s="240">
        <v>264</v>
      </c>
      <c r="J24" s="240">
        <v>126</v>
      </c>
      <c r="K24" s="240">
        <v>307</v>
      </c>
      <c r="L24" s="240">
        <v>224</v>
      </c>
      <c r="M24" s="240">
        <v>44</v>
      </c>
      <c r="N24" s="240">
        <v>125</v>
      </c>
      <c r="O24" s="240">
        <v>197</v>
      </c>
      <c r="P24" s="240">
        <v>131</v>
      </c>
      <c r="Q24" s="240">
        <v>34</v>
      </c>
      <c r="R24" s="240">
        <v>139</v>
      </c>
      <c r="S24" s="240">
        <v>392</v>
      </c>
    </row>
    <row r="25" spans="1:19" ht="13.5" thickBot="1">
      <c r="A25" s="239">
        <v>13</v>
      </c>
      <c r="B25" s="241" t="s">
        <v>97</v>
      </c>
      <c r="C25" s="240">
        <v>865</v>
      </c>
      <c r="D25" s="240">
        <v>208</v>
      </c>
      <c r="E25" s="240">
        <v>447</v>
      </c>
      <c r="F25" s="240">
        <v>210</v>
      </c>
      <c r="G25" s="240">
        <v>82</v>
      </c>
      <c r="H25" s="240">
        <v>151</v>
      </c>
      <c r="I25" s="240">
        <v>412</v>
      </c>
      <c r="J25" s="240">
        <v>220</v>
      </c>
      <c r="K25" s="240">
        <v>496</v>
      </c>
      <c r="L25" s="240">
        <v>369</v>
      </c>
      <c r="M25" s="240">
        <v>26</v>
      </c>
      <c r="N25" s="240">
        <v>195</v>
      </c>
      <c r="O25" s="240">
        <v>343</v>
      </c>
      <c r="P25" s="240">
        <v>251</v>
      </c>
      <c r="Q25" s="240">
        <v>50</v>
      </c>
      <c r="R25" s="240">
        <v>219</v>
      </c>
      <c r="S25" s="240">
        <v>646</v>
      </c>
    </row>
    <row r="26" spans="1:19" ht="13.5" thickBot="1">
      <c r="A26" s="239">
        <v>14</v>
      </c>
      <c r="B26" s="241" t="s">
        <v>98</v>
      </c>
      <c r="C26" s="240">
        <v>433</v>
      </c>
      <c r="D26" s="240">
        <v>125</v>
      </c>
      <c r="E26" s="240">
        <v>264</v>
      </c>
      <c r="F26" s="240">
        <v>44</v>
      </c>
      <c r="G26" s="240">
        <v>43</v>
      </c>
      <c r="H26" s="240">
        <v>79</v>
      </c>
      <c r="I26" s="240">
        <v>221</v>
      </c>
      <c r="J26" s="240">
        <v>90</v>
      </c>
      <c r="K26" s="240">
        <v>261</v>
      </c>
      <c r="L26" s="240">
        <v>172</v>
      </c>
      <c r="M26" s="240">
        <v>26</v>
      </c>
      <c r="N26" s="240">
        <v>125</v>
      </c>
      <c r="O26" s="240">
        <v>160</v>
      </c>
      <c r="P26" s="240">
        <v>103</v>
      </c>
      <c r="Q26" s="240">
        <v>19</v>
      </c>
      <c r="R26" s="240">
        <v>68</v>
      </c>
      <c r="S26" s="240">
        <v>365</v>
      </c>
    </row>
    <row r="27" spans="1:19" ht="13.5" thickBot="1">
      <c r="A27" s="239">
        <v>15</v>
      </c>
      <c r="B27" s="241" t="s">
        <v>99</v>
      </c>
      <c r="C27" s="240">
        <v>444</v>
      </c>
      <c r="D27" s="240">
        <v>123</v>
      </c>
      <c r="E27" s="240">
        <v>276</v>
      </c>
      <c r="F27" s="240">
        <v>45</v>
      </c>
      <c r="G27" s="240">
        <v>69</v>
      </c>
      <c r="H27" s="240">
        <v>98</v>
      </c>
      <c r="I27" s="240">
        <v>180</v>
      </c>
      <c r="J27" s="240">
        <v>97</v>
      </c>
      <c r="K27" s="240">
        <v>220</v>
      </c>
      <c r="L27" s="240">
        <v>224</v>
      </c>
      <c r="M27" s="240">
        <v>7</v>
      </c>
      <c r="N27" s="240">
        <v>156</v>
      </c>
      <c r="O27" s="240">
        <v>176</v>
      </c>
      <c r="P27" s="240">
        <v>90</v>
      </c>
      <c r="Q27" s="240">
        <v>15</v>
      </c>
      <c r="R27" s="240">
        <v>69</v>
      </c>
      <c r="S27" s="240">
        <v>375</v>
      </c>
    </row>
    <row r="28" spans="1:19" ht="13.5" thickBot="1">
      <c r="A28" s="239">
        <v>16</v>
      </c>
      <c r="B28" s="241" t="s">
        <v>25</v>
      </c>
      <c r="C28" s="240">
        <v>498</v>
      </c>
      <c r="D28" s="240">
        <v>142</v>
      </c>
      <c r="E28" s="240">
        <v>293</v>
      </c>
      <c r="F28" s="240">
        <v>63</v>
      </c>
      <c r="G28" s="240">
        <v>52</v>
      </c>
      <c r="H28" s="240">
        <v>117</v>
      </c>
      <c r="I28" s="240">
        <v>233</v>
      </c>
      <c r="J28" s="240">
        <v>96</v>
      </c>
      <c r="K28" s="240">
        <v>232</v>
      </c>
      <c r="L28" s="240">
        <v>266</v>
      </c>
      <c r="M28" s="240">
        <v>11</v>
      </c>
      <c r="N28" s="240">
        <v>110</v>
      </c>
      <c r="O28" s="240">
        <v>142</v>
      </c>
      <c r="P28" s="240">
        <v>199</v>
      </c>
      <c r="Q28" s="240">
        <v>36</v>
      </c>
      <c r="R28" s="240">
        <v>87</v>
      </c>
      <c r="S28" s="240">
        <v>411</v>
      </c>
    </row>
    <row r="29" spans="1:19" ht="13.5" thickBot="1">
      <c r="A29" s="239">
        <v>17</v>
      </c>
      <c r="B29" s="241" t="s">
        <v>100</v>
      </c>
      <c r="C29" s="240">
        <v>483</v>
      </c>
      <c r="D29" s="240">
        <v>70</v>
      </c>
      <c r="E29" s="240">
        <v>340</v>
      </c>
      <c r="F29" s="240">
        <v>73</v>
      </c>
      <c r="G29" s="240">
        <v>62</v>
      </c>
      <c r="H29" s="240">
        <v>87</v>
      </c>
      <c r="I29" s="240">
        <v>241</v>
      </c>
      <c r="J29" s="240">
        <v>93</v>
      </c>
      <c r="K29" s="240">
        <v>231</v>
      </c>
      <c r="L29" s="240">
        <v>252</v>
      </c>
      <c r="M29" s="240">
        <v>17</v>
      </c>
      <c r="N29" s="240">
        <v>116</v>
      </c>
      <c r="O29" s="240">
        <v>197</v>
      </c>
      <c r="P29" s="240">
        <v>133</v>
      </c>
      <c r="Q29" s="240">
        <v>20</v>
      </c>
      <c r="R29" s="240">
        <v>160</v>
      </c>
      <c r="S29" s="240">
        <v>323</v>
      </c>
    </row>
    <row r="30" spans="1:19" ht="13.5" thickBot="1">
      <c r="A30" s="239">
        <v>18</v>
      </c>
      <c r="B30" s="241" t="s">
        <v>101</v>
      </c>
      <c r="C30" s="240">
        <v>582</v>
      </c>
      <c r="D30" s="240">
        <v>199</v>
      </c>
      <c r="E30" s="240">
        <v>356</v>
      </c>
      <c r="F30" s="240">
        <v>27</v>
      </c>
      <c r="G30" s="240">
        <v>56</v>
      </c>
      <c r="H30" s="240">
        <v>111</v>
      </c>
      <c r="I30" s="240">
        <v>287</v>
      </c>
      <c r="J30" s="240">
        <v>128</v>
      </c>
      <c r="K30" s="240">
        <v>296</v>
      </c>
      <c r="L30" s="240">
        <v>286</v>
      </c>
      <c r="M30" s="240">
        <v>7</v>
      </c>
      <c r="N30" s="240">
        <v>179</v>
      </c>
      <c r="O30" s="240">
        <v>220</v>
      </c>
      <c r="P30" s="240">
        <v>153</v>
      </c>
      <c r="Q30" s="240">
        <v>23</v>
      </c>
      <c r="R30" s="240">
        <v>143</v>
      </c>
      <c r="S30" s="240">
        <v>439</v>
      </c>
    </row>
    <row r="31" spans="1:19" ht="13.5" thickBot="1">
      <c r="A31" s="239">
        <v>19</v>
      </c>
      <c r="B31" s="241" t="s">
        <v>102</v>
      </c>
      <c r="C31" s="246">
        <v>1002</v>
      </c>
      <c r="D31" s="240">
        <v>57</v>
      </c>
      <c r="E31" s="240">
        <v>297</v>
      </c>
      <c r="F31" s="240">
        <v>648</v>
      </c>
      <c r="G31" s="240">
        <v>51</v>
      </c>
      <c r="H31" s="240">
        <v>211</v>
      </c>
      <c r="I31" s="240">
        <v>646</v>
      </c>
      <c r="J31" s="240">
        <v>94</v>
      </c>
      <c r="K31" s="240">
        <v>610</v>
      </c>
      <c r="L31" s="240">
        <v>392</v>
      </c>
      <c r="M31" s="240">
        <v>11</v>
      </c>
      <c r="N31" s="240">
        <v>196</v>
      </c>
      <c r="O31" s="240">
        <v>488</v>
      </c>
      <c r="P31" s="240">
        <v>260</v>
      </c>
      <c r="Q31" s="240">
        <v>47</v>
      </c>
      <c r="R31" s="240">
        <v>554</v>
      </c>
      <c r="S31" s="240">
        <v>448</v>
      </c>
    </row>
    <row r="32" spans="1:19" ht="13.5" thickBot="1">
      <c r="A32" s="239">
        <v>20</v>
      </c>
      <c r="B32" s="241" t="s">
        <v>26</v>
      </c>
      <c r="C32" s="240">
        <v>989</v>
      </c>
      <c r="D32" s="240">
        <v>36</v>
      </c>
      <c r="E32" s="240">
        <v>457</v>
      </c>
      <c r="F32" s="240">
        <v>496</v>
      </c>
      <c r="G32" s="240">
        <v>66</v>
      </c>
      <c r="H32" s="240">
        <v>229</v>
      </c>
      <c r="I32" s="240">
        <v>573</v>
      </c>
      <c r="J32" s="240">
        <v>121</v>
      </c>
      <c r="K32" s="240">
        <v>508</v>
      </c>
      <c r="L32" s="240">
        <v>481</v>
      </c>
      <c r="M32" s="240">
        <v>17</v>
      </c>
      <c r="N32" s="240">
        <v>139</v>
      </c>
      <c r="O32" s="240">
        <v>322</v>
      </c>
      <c r="P32" s="240">
        <v>370</v>
      </c>
      <c r="Q32" s="240">
        <v>141</v>
      </c>
      <c r="R32" s="240">
        <v>378</v>
      </c>
      <c r="S32" s="240">
        <v>611</v>
      </c>
    </row>
    <row r="33" spans="1:19" ht="13.5" thickBot="1">
      <c r="A33" s="239">
        <v>21</v>
      </c>
      <c r="B33" s="241" t="s">
        <v>103</v>
      </c>
      <c r="C33" s="240">
        <v>711</v>
      </c>
      <c r="D33" s="240">
        <v>72</v>
      </c>
      <c r="E33" s="240">
        <v>450</v>
      </c>
      <c r="F33" s="240">
        <v>189</v>
      </c>
      <c r="G33" s="240">
        <v>69</v>
      </c>
      <c r="H33" s="240">
        <v>165</v>
      </c>
      <c r="I33" s="240">
        <v>374</v>
      </c>
      <c r="J33" s="240">
        <v>103</v>
      </c>
      <c r="K33" s="240">
        <v>370</v>
      </c>
      <c r="L33" s="240">
        <v>341</v>
      </c>
      <c r="M33" s="240">
        <v>21</v>
      </c>
      <c r="N33" s="240">
        <v>187</v>
      </c>
      <c r="O33" s="240">
        <v>288</v>
      </c>
      <c r="P33" s="240">
        <v>170</v>
      </c>
      <c r="Q33" s="240">
        <v>45</v>
      </c>
      <c r="R33" s="240">
        <v>242</v>
      </c>
      <c r="S33" s="240">
        <v>469</v>
      </c>
    </row>
    <row r="34" spans="1:19" ht="13.5" thickBot="1">
      <c r="A34" s="239">
        <v>22</v>
      </c>
      <c r="B34" s="241" t="s">
        <v>104</v>
      </c>
      <c r="C34" s="246">
        <v>1191</v>
      </c>
      <c r="D34" s="240">
        <v>186</v>
      </c>
      <c r="E34" s="240">
        <v>881</v>
      </c>
      <c r="F34" s="240">
        <v>124</v>
      </c>
      <c r="G34" s="240">
        <v>77</v>
      </c>
      <c r="H34" s="240">
        <v>250</v>
      </c>
      <c r="I34" s="240">
        <v>667</v>
      </c>
      <c r="J34" s="240">
        <v>197</v>
      </c>
      <c r="K34" s="240">
        <v>720</v>
      </c>
      <c r="L34" s="240">
        <v>471</v>
      </c>
      <c r="M34" s="240">
        <v>30</v>
      </c>
      <c r="N34" s="240">
        <v>279</v>
      </c>
      <c r="O34" s="240">
        <v>472</v>
      </c>
      <c r="P34" s="240">
        <v>333</v>
      </c>
      <c r="Q34" s="240">
        <v>77</v>
      </c>
      <c r="R34" s="240">
        <v>501</v>
      </c>
      <c r="S34" s="240">
        <v>690</v>
      </c>
    </row>
    <row r="35" spans="1:19" ht="13.5" thickBot="1">
      <c r="A35" s="239">
        <v>23</v>
      </c>
      <c r="B35" s="241" t="s">
        <v>105</v>
      </c>
      <c r="C35" s="240">
        <v>461</v>
      </c>
      <c r="D35" s="240">
        <v>25</v>
      </c>
      <c r="E35" s="240">
        <v>244</v>
      </c>
      <c r="F35" s="240">
        <v>192</v>
      </c>
      <c r="G35" s="240">
        <v>34</v>
      </c>
      <c r="H35" s="240">
        <v>115</v>
      </c>
      <c r="I35" s="240">
        <v>268</v>
      </c>
      <c r="J35" s="240">
        <v>44</v>
      </c>
      <c r="K35" s="240">
        <v>260</v>
      </c>
      <c r="L35" s="240">
        <v>201</v>
      </c>
      <c r="M35" s="240">
        <v>51</v>
      </c>
      <c r="N35" s="240">
        <v>72</v>
      </c>
      <c r="O35" s="240">
        <v>185</v>
      </c>
      <c r="P35" s="240">
        <v>131</v>
      </c>
      <c r="Q35" s="240">
        <v>22</v>
      </c>
      <c r="R35" s="240">
        <v>241</v>
      </c>
      <c r="S35" s="240">
        <v>220</v>
      </c>
    </row>
    <row r="36" spans="1:19" ht="13.5" thickBot="1">
      <c r="A36" s="239">
        <v>24</v>
      </c>
      <c r="B36" s="241" t="s">
        <v>27</v>
      </c>
      <c r="C36" s="240">
        <v>288</v>
      </c>
      <c r="D36" s="240">
        <v>76</v>
      </c>
      <c r="E36" s="240">
        <v>205</v>
      </c>
      <c r="F36" s="240">
        <v>7</v>
      </c>
      <c r="G36" s="240">
        <v>30</v>
      </c>
      <c r="H36" s="240">
        <v>62</v>
      </c>
      <c r="I36" s="240">
        <v>136</v>
      </c>
      <c r="J36" s="240">
        <v>60</v>
      </c>
      <c r="K36" s="240">
        <v>130</v>
      </c>
      <c r="L36" s="240">
        <v>158</v>
      </c>
      <c r="M36" s="240">
        <v>14</v>
      </c>
      <c r="N36" s="240">
        <v>47</v>
      </c>
      <c r="O36" s="240">
        <v>92</v>
      </c>
      <c r="P36" s="240">
        <v>105</v>
      </c>
      <c r="Q36" s="240">
        <v>30</v>
      </c>
      <c r="R36" s="240">
        <v>3</v>
      </c>
      <c r="S36" s="240">
        <v>285</v>
      </c>
    </row>
    <row r="37" spans="1:19" ht="13.5" thickBot="1">
      <c r="A37" s="239">
        <v>25</v>
      </c>
      <c r="B37" s="241" t="s">
        <v>106</v>
      </c>
      <c r="C37" s="240">
        <v>338</v>
      </c>
      <c r="D37" s="240">
        <v>88</v>
      </c>
      <c r="E37" s="240">
        <v>239</v>
      </c>
      <c r="F37" s="240">
        <v>11</v>
      </c>
      <c r="G37" s="240">
        <v>23</v>
      </c>
      <c r="H37" s="240">
        <v>67</v>
      </c>
      <c r="I37" s="240">
        <v>179</v>
      </c>
      <c r="J37" s="240">
        <v>69</v>
      </c>
      <c r="K37" s="240">
        <v>164</v>
      </c>
      <c r="L37" s="240">
        <v>174</v>
      </c>
      <c r="M37" s="240">
        <v>23</v>
      </c>
      <c r="N37" s="240">
        <v>93</v>
      </c>
      <c r="O37" s="240">
        <v>114</v>
      </c>
      <c r="P37" s="240">
        <v>89</v>
      </c>
      <c r="Q37" s="240">
        <v>19</v>
      </c>
      <c r="R37" s="240">
        <v>11</v>
      </c>
      <c r="S37" s="240">
        <v>327</v>
      </c>
    </row>
    <row r="38" spans="1:19" ht="13.5" thickBot="1">
      <c r="A38" s="918" t="s">
        <v>2</v>
      </c>
      <c r="B38" s="919"/>
      <c r="C38" s="246">
        <v>15272</v>
      </c>
      <c r="D38" s="246">
        <v>2715</v>
      </c>
      <c r="E38" s="246">
        <v>9060</v>
      </c>
      <c r="F38" s="246">
        <v>3497</v>
      </c>
      <c r="G38" s="246">
        <v>1392</v>
      </c>
      <c r="H38" s="246">
        <v>3341</v>
      </c>
      <c r="I38" s="246">
        <v>7909</v>
      </c>
      <c r="J38" s="246">
        <v>2630</v>
      </c>
      <c r="K38" s="246">
        <v>8115</v>
      </c>
      <c r="L38" s="246">
        <v>7157</v>
      </c>
      <c r="M38" s="240">
        <v>468</v>
      </c>
      <c r="N38" s="246">
        <v>3643</v>
      </c>
      <c r="O38" s="246">
        <v>5785</v>
      </c>
      <c r="P38" s="246">
        <v>4446</v>
      </c>
      <c r="Q38" s="240">
        <v>930</v>
      </c>
      <c r="R38" s="246">
        <v>4759</v>
      </c>
      <c r="S38" s="240">
        <v>10513</v>
      </c>
    </row>
  </sheetData>
  <mergeCells count="9">
    <mergeCell ref="A38:B38"/>
    <mergeCell ref="A9:A11"/>
    <mergeCell ref="B9:B11"/>
    <mergeCell ref="C9:S9"/>
    <mergeCell ref="C10:F10"/>
    <mergeCell ref="G10:J10"/>
    <mergeCell ref="K10:L10"/>
    <mergeCell ref="M10:Q10"/>
    <mergeCell ref="R10:S1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37"/>
  <sheetViews>
    <sheetView topLeftCell="A10" workbookViewId="0">
      <selection activeCell="E5" sqref="E5"/>
    </sheetView>
  </sheetViews>
  <sheetFormatPr defaultRowHeight="12.75"/>
  <cols>
    <col min="1" max="1" width="9.140625" style="234"/>
    <col min="2" max="2" width="20.5703125" style="234" customWidth="1"/>
    <col min="3" max="16384" width="9.140625" style="234"/>
  </cols>
  <sheetData>
    <row r="1" spans="1:19" ht="16.5">
      <c r="A1" s="232" t="s">
        <v>455</v>
      </c>
    </row>
    <row r="3" spans="1:19" ht="14.25">
      <c r="A3" s="233" t="s">
        <v>551</v>
      </c>
    </row>
    <row r="4" spans="1:19" ht="14.25">
      <c r="A4" s="233" t="s">
        <v>552</v>
      </c>
    </row>
    <row r="6" spans="1:19">
      <c r="A6" s="235" t="s">
        <v>458</v>
      </c>
    </row>
    <row r="8" spans="1:19">
      <c r="A8" s="920" t="s">
        <v>439</v>
      </c>
      <c r="B8" s="920" t="s">
        <v>1</v>
      </c>
      <c r="C8" s="920" t="s">
        <v>494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</row>
    <row r="9" spans="1:19">
      <c r="A9" s="920"/>
      <c r="B9" s="920"/>
      <c r="C9" s="920" t="s">
        <v>553</v>
      </c>
      <c r="D9" s="920"/>
      <c r="E9" s="920"/>
      <c r="F9" s="920"/>
      <c r="G9" s="920" t="s">
        <v>461</v>
      </c>
      <c r="H9" s="920"/>
      <c r="I9" s="920"/>
      <c r="J9" s="920"/>
      <c r="K9" s="920" t="s">
        <v>462</v>
      </c>
      <c r="L9" s="920"/>
      <c r="M9" s="920" t="s">
        <v>554</v>
      </c>
      <c r="N9" s="920"/>
      <c r="O9" s="920"/>
      <c r="P9" s="920"/>
      <c r="Q9" s="920"/>
      <c r="R9" s="920" t="s">
        <v>555</v>
      </c>
      <c r="S9" s="920"/>
    </row>
    <row r="10" spans="1:19" ht="48">
      <c r="A10" s="920"/>
      <c r="B10" s="920"/>
      <c r="C10" s="247" t="s">
        <v>556</v>
      </c>
      <c r="D10" s="242" t="s">
        <v>557</v>
      </c>
      <c r="E10" s="242" t="s">
        <v>558</v>
      </c>
      <c r="F10" s="242" t="s">
        <v>559</v>
      </c>
      <c r="G10" s="242" t="s">
        <v>560</v>
      </c>
      <c r="H10" s="242" t="s">
        <v>561</v>
      </c>
      <c r="I10" s="242" t="s">
        <v>562</v>
      </c>
      <c r="J10" s="247" t="s">
        <v>563</v>
      </c>
      <c r="K10" s="242" t="s">
        <v>466</v>
      </c>
      <c r="L10" s="242" t="s">
        <v>467</v>
      </c>
      <c r="M10" s="248" t="s">
        <v>564</v>
      </c>
      <c r="N10" s="248" t="s">
        <v>565</v>
      </c>
      <c r="O10" s="242" t="s">
        <v>566</v>
      </c>
      <c r="P10" s="242" t="s">
        <v>437</v>
      </c>
      <c r="Q10" s="242" t="s">
        <v>567</v>
      </c>
      <c r="R10" s="242" t="s">
        <v>568</v>
      </c>
      <c r="S10" s="242" t="s">
        <v>569</v>
      </c>
    </row>
    <row r="11" spans="1:19">
      <c r="A11" s="242" t="s">
        <v>31</v>
      </c>
      <c r="B11" s="242" t="s">
        <v>32</v>
      </c>
      <c r="C11" s="242" t="s">
        <v>33</v>
      </c>
      <c r="D11" s="242" t="s">
        <v>34</v>
      </c>
      <c r="E11" s="242" t="s">
        <v>36</v>
      </c>
      <c r="F11" s="242" t="s">
        <v>37</v>
      </c>
      <c r="G11" s="242" t="s">
        <v>38</v>
      </c>
      <c r="H11" s="242" t="s">
        <v>39</v>
      </c>
      <c r="I11" s="242" t="s">
        <v>40</v>
      </c>
      <c r="J11" s="242" t="s">
        <v>42</v>
      </c>
      <c r="K11" s="242" t="s">
        <v>43</v>
      </c>
      <c r="L11" s="242" t="s">
        <v>44</v>
      </c>
      <c r="M11" s="242" t="s">
        <v>45</v>
      </c>
      <c r="N11" s="242" t="s">
        <v>481</v>
      </c>
      <c r="O11" s="242" t="s">
        <v>444</v>
      </c>
      <c r="P11" s="242" t="s">
        <v>484</v>
      </c>
      <c r="Q11" s="242" t="s">
        <v>485</v>
      </c>
      <c r="R11" s="242" t="s">
        <v>443</v>
      </c>
      <c r="S11" s="242" t="s">
        <v>440</v>
      </c>
    </row>
    <row r="12" spans="1:19" ht="13.5" thickBot="1">
      <c r="A12" s="242" t="s">
        <v>31</v>
      </c>
      <c r="B12" s="241" t="s">
        <v>3</v>
      </c>
      <c r="C12" s="243" t="s">
        <v>34</v>
      </c>
      <c r="D12" s="243" t="s">
        <v>31</v>
      </c>
      <c r="E12" s="243" t="s">
        <v>30</v>
      </c>
      <c r="F12" s="243" t="s">
        <v>33</v>
      </c>
      <c r="G12" s="243" t="s">
        <v>34</v>
      </c>
      <c r="H12" s="243" t="s">
        <v>30</v>
      </c>
      <c r="I12" s="243" t="s">
        <v>30</v>
      </c>
      <c r="J12" s="243" t="s">
        <v>30</v>
      </c>
      <c r="K12" s="243" t="s">
        <v>31</v>
      </c>
      <c r="L12" s="243" t="s">
        <v>33</v>
      </c>
      <c r="M12" s="243" t="s">
        <v>31</v>
      </c>
      <c r="N12" s="243" t="s">
        <v>33</v>
      </c>
      <c r="O12" s="243" t="s">
        <v>30</v>
      </c>
      <c r="P12" s="243" t="s">
        <v>30</v>
      </c>
      <c r="Q12" s="243" t="s">
        <v>30</v>
      </c>
      <c r="R12" s="243" t="s">
        <v>30</v>
      </c>
      <c r="S12" s="243" t="s">
        <v>34</v>
      </c>
    </row>
    <row r="13" spans="1:19" ht="13.5" thickBot="1">
      <c r="A13" s="242" t="s">
        <v>32</v>
      </c>
      <c r="B13" s="241" t="s">
        <v>88</v>
      </c>
      <c r="C13" s="243" t="s">
        <v>34</v>
      </c>
      <c r="D13" s="243" t="s">
        <v>32</v>
      </c>
      <c r="E13" s="243" t="s">
        <v>32</v>
      </c>
      <c r="F13" s="243" t="s">
        <v>30</v>
      </c>
      <c r="G13" s="243" t="s">
        <v>34</v>
      </c>
      <c r="H13" s="243" t="s">
        <v>30</v>
      </c>
      <c r="I13" s="243" t="s">
        <v>30</v>
      </c>
      <c r="J13" s="243" t="s">
        <v>30</v>
      </c>
      <c r="K13" s="243" t="s">
        <v>31</v>
      </c>
      <c r="L13" s="243" t="s">
        <v>33</v>
      </c>
      <c r="M13" s="243" t="s">
        <v>31</v>
      </c>
      <c r="N13" s="243" t="s">
        <v>33</v>
      </c>
      <c r="O13" s="243" t="s">
        <v>30</v>
      </c>
      <c r="P13" s="243" t="s">
        <v>30</v>
      </c>
      <c r="Q13" s="243" t="s">
        <v>30</v>
      </c>
      <c r="R13" s="243" t="s">
        <v>30</v>
      </c>
      <c r="S13" s="243" t="s">
        <v>34</v>
      </c>
    </row>
    <row r="14" spans="1:19" ht="13.5" thickBot="1">
      <c r="A14" s="242" t="s">
        <v>33</v>
      </c>
      <c r="B14" s="241" t="s">
        <v>89</v>
      </c>
      <c r="C14" s="243" t="s">
        <v>440</v>
      </c>
      <c r="D14" s="243" t="s">
        <v>40</v>
      </c>
      <c r="E14" s="243" t="s">
        <v>42</v>
      </c>
      <c r="F14" s="243" t="s">
        <v>30</v>
      </c>
      <c r="G14" s="243" t="s">
        <v>443</v>
      </c>
      <c r="H14" s="243" t="s">
        <v>31</v>
      </c>
      <c r="I14" s="243" t="s">
        <v>30</v>
      </c>
      <c r="J14" s="243" t="s">
        <v>30</v>
      </c>
      <c r="K14" s="243" t="s">
        <v>33</v>
      </c>
      <c r="L14" s="243" t="s">
        <v>484</v>
      </c>
      <c r="M14" s="243" t="s">
        <v>31</v>
      </c>
      <c r="N14" s="243" t="s">
        <v>444</v>
      </c>
      <c r="O14" s="243" t="s">
        <v>31</v>
      </c>
      <c r="P14" s="243" t="s">
        <v>32</v>
      </c>
      <c r="Q14" s="243" t="s">
        <v>30</v>
      </c>
      <c r="R14" s="243" t="s">
        <v>31</v>
      </c>
      <c r="S14" s="243" t="s">
        <v>443</v>
      </c>
    </row>
    <row r="15" spans="1:19" ht="13.5" thickBot="1">
      <c r="A15" s="242" t="s">
        <v>34</v>
      </c>
      <c r="B15" s="241" t="s">
        <v>90</v>
      </c>
      <c r="C15" s="243" t="s">
        <v>441</v>
      </c>
      <c r="D15" s="243" t="s">
        <v>503</v>
      </c>
      <c r="E15" s="243" t="s">
        <v>486</v>
      </c>
      <c r="F15" s="243" t="s">
        <v>31</v>
      </c>
      <c r="G15" s="243" t="s">
        <v>442</v>
      </c>
      <c r="H15" s="243" t="s">
        <v>44</v>
      </c>
      <c r="I15" s="243" t="s">
        <v>32</v>
      </c>
      <c r="J15" s="243" t="s">
        <v>43</v>
      </c>
      <c r="K15" s="243" t="s">
        <v>488</v>
      </c>
      <c r="L15" s="243" t="s">
        <v>442</v>
      </c>
      <c r="M15" s="243" t="s">
        <v>37</v>
      </c>
      <c r="N15" s="243" t="s">
        <v>487</v>
      </c>
      <c r="O15" s="243" t="s">
        <v>42</v>
      </c>
      <c r="P15" s="243" t="s">
        <v>42</v>
      </c>
      <c r="Q15" s="243" t="s">
        <v>31</v>
      </c>
      <c r="R15" s="243" t="s">
        <v>36</v>
      </c>
      <c r="S15" s="243" t="s">
        <v>513</v>
      </c>
    </row>
    <row r="16" spans="1:19" ht="13.5" thickBot="1">
      <c r="A16" s="242" t="s">
        <v>36</v>
      </c>
      <c r="B16" s="241" t="s">
        <v>91</v>
      </c>
      <c r="C16" s="243" t="s">
        <v>36</v>
      </c>
      <c r="D16" s="243" t="s">
        <v>34</v>
      </c>
      <c r="E16" s="243" t="s">
        <v>31</v>
      </c>
      <c r="F16" s="243" t="s">
        <v>30</v>
      </c>
      <c r="G16" s="243" t="s">
        <v>36</v>
      </c>
      <c r="H16" s="243" t="s">
        <v>30</v>
      </c>
      <c r="I16" s="243" t="s">
        <v>30</v>
      </c>
      <c r="J16" s="243" t="s">
        <v>30</v>
      </c>
      <c r="K16" s="243" t="s">
        <v>30</v>
      </c>
      <c r="L16" s="243" t="s">
        <v>36</v>
      </c>
      <c r="M16" s="243" t="s">
        <v>30</v>
      </c>
      <c r="N16" s="243" t="s">
        <v>36</v>
      </c>
      <c r="O16" s="243" t="s">
        <v>30</v>
      </c>
      <c r="P16" s="243" t="s">
        <v>30</v>
      </c>
      <c r="Q16" s="243" t="s">
        <v>30</v>
      </c>
      <c r="R16" s="243" t="s">
        <v>30</v>
      </c>
      <c r="S16" s="243" t="s">
        <v>36</v>
      </c>
    </row>
    <row r="17" spans="1:19" ht="13.5" thickBot="1">
      <c r="A17" s="242" t="s">
        <v>37</v>
      </c>
      <c r="B17" s="241" t="s">
        <v>92</v>
      </c>
      <c r="C17" s="243" t="s">
        <v>38</v>
      </c>
      <c r="D17" s="243" t="s">
        <v>32</v>
      </c>
      <c r="E17" s="243" t="s">
        <v>34</v>
      </c>
      <c r="F17" s="243" t="s">
        <v>31</v>
      </c>
      <c r="G17" s="243" t="s">
        <v>38</v>
      </c>
      <c r="H17" s="243" t="s">
        <v>30</v>
      </c>
      <c r="I17" s="243" t="s">
        <v>30</v>
      </c>
      <c r="J17" s="243" t="s">
        <v>30</v>
      </c>
      <c r="K17" s="243" t="s">
        <v>31</v>
      </c>
      <c r="L17" s="243" t="s">
        <v>37</v>
      </c>
      <c r="M17" s="243" t="s">
        <v>30</v>
      </c>
      <c r="N17" s="243" t="s">
        <v>38</v>
      </c>
      <c r="O17" s="243" t="s">
        <v>30</v>
      </c>
      <c r="P17" s="243" t="s">
        <v>30</v>
      </c>
      <c r="Q17" s="243" t="s">
        <v>30</v>
      </c>
      <c r="R17" s="243" t="s">
        <v>30</v>
      </c>
      <c r="S17" s="243" t="s">
        <v>38</v>
      </c>
    </row>
    <row r="18" spans="1:19" ht="13.5" thickBot="1">
      <c r="A18" s="242" t="s">
        <v>38</v>
      </c>
      <c r="B18" s="241" t="s">
        <v>24</v>
      </c>
      <c r="C18" s="243" t="s">
        <v>38</v>
      </c>
      <c r="D18" s="243" t="s">
        <v>34</v>
      </c>
      <c r="E18" s="243" t="s">
        <v>33</v>
      </c>
      <c r="F18" s="243" t="s">
        <v>30</v>
      </c>
      <c r="G18" s="243" t="s">
        <v>36</v>
      </c>
      <c r="H18" s="243" t="s">
        <v>32</v>
      </c>
      <c r="I18" s="243" t="s">
        <v>30</v>
      </c>
      <c r="J18" s="243" t="s">
        <v>30</v>
      </c>
      <c r="K18" s="243" t="s">
        <v>30</v>
      </c>
      <c r="L18" s="243" t="s">
        <v>38</v>
      </c>
      <c r="M18" s="243" t="s">
        <v>31</v>
      </c>
      <c r="N18" s="243" t="s">
        <v>34</v>
      </c>
      <c r="O18" s="243" t="s">
        <v>32</v>
      </c>
      <c r="P18" s="243" t="s">
        <v>30</v>
      </c>
      <c r="Q18" s="243" t="s">
        <v>30</v>
      </c>
      <c r="R18" s="243" t="s">
        <v>30</v>
      </c>
      <c r="S18" s="243" t="s">
        <v>38</v>
      </c>
    </row>
    <row r="19" spans="1:19" ht="13.5" thickBot="1">
      <c r="A19" s="242" t="s">
        <v>39</v>
      </c>
      <c r="B19" s="241" t="s">
        <v>93</v>
      </c>
      <c r="C19" s="243" t="s">
        <v>43</v>
      </c>
      <c r="D19" s="243" t="s">
        <v>34</v>
      </c>
      <c r="E19" s="243" t="s">
        <v>37</v>
      </c>
      <c r="F19" s="243" t="s">
        <v>31</v>
      </c>
      <c r="G19" s="243" t="s">
        <v>43</v>
      </c>
      <c r="H19" s="243" t="s">
        <v>30</v>
      </c>
      <c r="I19" s="243" t="s">
        <v>30</v>
      </c>
      <c r="J19" s="243" t="s">
        <v>30</v>
      </c>
      <c r="K19" s="243" t="s">
        <v>30</v>
      </c>
      <c r="L19" s="243" t="s">
        <v>43</v>
      </c>
      <c r="M19" s="243" t="s">
        <v>31</v>
      </c>
      <c r="N19" s="243" t="s">
        <v>39</v>
      </c>
      <c r="O19" s="243" t="s">
        <v>30</v>
      </c>
      <c r="P19" s="243" t="s">
        <v>32</v>
      </c>
      <c r="Q19" s="243" t="s">
        <v>30</v>
      </c>
      <c r="R19" s="243" t="s">
        <v>30</v>
      </c>
      <c r="S19" s="243" t="s">
        <v>43</v>
      </c>
    </row>
    <row r="20" spans="1:19" ht="13.5" thickBot="1">
      <c r="A20" s="242" t="s">
        <v>40</v>
      </c>
      <c r="B20" s="241" t="s">
        <v>107</v>
      </c>
      <c r="C20" s="243" t="s">
        <v>32</v>
      </c>
      <c r="D20" s="243" t="s">
        <v>30</v>
      </c>
      <c r="E20" s="243" t="s">
        <v>31</v>
      </c>
      <c r="F20" s="243" t="s">
        <v>31</v>
      </c>
      <c r="G20" s="243" t="s">
        <v>32</v>
      </c>
      <c r="H20" s="243" t="s">
        <v>30</v>
      </c>
      <c r="I20" s="243" t="s">
        <v>30</v>
      </c>
      <c r="J20" s="243" t="s">
        <v>30</v>
      </c>
      <c r="K20" s="243" t="s">
        <v>31</v>
      </c>
      <c r="L20" s="243" t="s">
        <v>31</v>
      </c>
      <c r="M20" s="243" t="s">
        <v>30</v>
      </c>
      <c r="N20" s="243" t="s">
        <v>32</v>
      </c>
      <c r="O20" s="243" t="s">
        <v>30</v>
      </c>
      <c r="P20" s="243" t="s">
        <v>30</v>
      </c>
      <c r="Q20" s="243" t="s">
        <v>30</v>
      </c>
      <c r="R20" s="243" t="s">
        <v>30</v>
      </c>
      <c r="S20" s="243" t="s">
        <v>32</v>
      </c>
    </row>
    <row r="21" spans="1:19" ht="13.5" thickBot="1">
      <c r="A21" s="242" t="s">
        <v>42</v>
      </c>
      <c r="B21" s="241" t="s">
        <v>94</v>
      </c>
      <c r="C21" s="243" t="s">
        <v>33</v>
      </c>
      <c r="D21" s="243" t="s">
        <v>32</v>
      </c>
      <c r="E21" s="243" t="s">
        <v>30</v>
      </c>
      <c r="F21" s="243" t="s">
        <v>31</v>
      </c>
      <c r="G21" s="243" t="s">
        <v>33</v>
      </c>
      <c r="H21" s="243" t="s">
        <v>30</v>
      </c>
      <c r="I21" s="243" t="s">
        <v>30</v>
      </c>
      <c r="J21" s="243" t="s">
        <v>30</v>
      </c>
      <c r="K21" s="243" t="s">
        <v>30</v>
      </c>
      <c r="L21" s="243" t="s">
        <v>33</v>
      </c>
      <c r="M21" s="243" t="s">
        <v>30</v>
      </c>
      <c r="N21" s="243" t="s">
        <v>33</v>
      </c>
      <c r="O21" s="243" t="s">
        <v>30</v>
      </c>
      <c r="P21" s="243" t="s">
        <v>30</v>
      </c>
      <c r="Q21" s="243" t="s">
        <v>30</v>
      </c>
      <c r="R21" s="243" t="s">
        <v>30</v>
      </c>
      <c r="S21" s="243" t="s">
        <v>33</v>
      </c>
    </row>
    <row r="22" spans="1:19" ht="13.5" thickBot="1">
      <c r="A22" s="242" t="s">
        <v>43</v>
      </c>
      <c r="B22" s="241" t="s">
        <v>95</v>
      </c>
      <c r="C22" s="243" t="s">
        <v>442</v>
      </c>
      <c r="D22" s="243" t="s">
        <v>446</v>
      </c>
      <c r="E22" s="243" t="s">
        <v>38</v>
      </c>
      <c r="F22" s="243" t="s">
        <v>32</v>
      </c>
      <c r="G22" s="243" t="s">
        <v>45</v>
      </c>
      <c r="H22" s="243" t="s">
        <v>33</v>
      </c>
      <c r="I22" s="243" t="s">
        <v>33</v>
      </c>
      <c r="J22" s="243" t="s">
        <v>44</v>
      </c>
      <c r="K22" s="243" t="s">
        <v>485</v>
      </c>
      <c r="L22" s="243" t="s">
        <v>481</v>
      </c>
      <c r="M22" s="243" t="s">
        <v>37</v>
      </c>
      <c r="N22" s="243" t="s">
        <v>440</v>
      </c>
      <c r="O22" s="243" t="s">
        <v>31</v>
      </c>
      <c r="P22" s="243" t="s">
        <v>34</v>
      </c>
      <c r="Q22" s="243" t="s">
        <v>31</v>
      </c>
      <c r="R22" s="243" t="s">
        <v>32</v>
      </c>
      <c r="S22" s="243" t="s">
        <v>487</v>
      </c>
    </row>
    <row r="23" spans="1:19" ht="13.5" thickBot="1">
      <c r="A23" s="242" t="s">
        <v>44</v>
      </c>
      <c r="B23" s="241" t="s">
        <v>96</v>
      </c>
      <c r="C23" s="243" t="s">
        <v>34</v>
      </c>
      <c r="D23" s="243" t="s">
        <v>31</v>
      </c>
      <c r="E23" s="243" t="s">
        <v>33</v>
      </c>
      <c r="F23" s="243" t="s">
        <v>30</v>
      </c>
      <c r="G23" s="243" t="s">
        <v>34</v>
      </c>
      <c r="H23" s="243" t="s">
        <v>30</v>
      </c>
      <c r="I23" s="243" t="s">
        <v>30</v>
      </c>
      <c r="J23" s="243" t="s">
        <v>30</v>
      </c>
      <c r="K23" s="243" t="s">
        <v>31</v>
      </c>
      <c r="L23" s="243" t="s">
        <v>33</v>
      </c>
      <c r="M23" s="243" t="s">
        <v>30</v>
      </c>
      <c r="N23" s="243" t="s">
        <v>34</v>
      </c>
      <c r="O23" s="243" t="s">
        <v>30</v>
      </c>
      <c r="P23" s="243" t="s">
        <v>30</v>
      </c>
      <c r="Q23" s="243" t="s">
        <v>30</v>
      </c>
      <c r="R23" s="243" t="s">
        <v>30</v>
      </c>
      <c r="S23" s="243" t="s">
        <v>34</v>
      </c>
    </row>
    <row r="24" spans="1:19" ht="13.5" thickBot="1">
      <c r="A24" s="242" t="s">
        <v>45</v>
      </c>
      <c r="B24" s="241" t="s">
        <v>97</v>
      </c>
      <c r="C24" s="243" t="s">
        <v>443</v>
      </c>
      <c r="D24" s="243" t="s">
        <v>42</v>
      </c>
      <c r="E24" s="243" t="s">
        <v>38</v>
      </c>
      <c r="F24" s="243" t="s">
        <v>31</v>
      </c>
      <c r="G24" s="243" t="s">
        <v>485</v>
      </c>
      <c r="H24" s="243" t="s">
        <v>30</v>
      </c>
      <c r="I24" s="243" t="s">
        <v>30</v>
      </c>
      <c r="J24" s="243" t="s">
        <v>31</v>
      </c>
      <c r="K24" s="243" t="s">
        <v>33</v>
      </c>
      <c r="L24" s="243" t="s">
        <v>444</v>
      </c>
      <c r="M24" s="243" t="s">
        <v>32</v>
      </c>
      <c r="N24" s="243" t="s">
        <v>42</v>
      </c>
      <c r="O24" s="243" t="s">
        <v>32</v>
      </c>
      <c r="P24" s="243" t="s">
        <v>34</v>
      </c>
      <c r="Q24" s="243" t="s">
        <v>30</v>
      </c>
      <c r="R24" s="243" t="s">
        <v>31</v>
      </c>
      <c r="S24" s="243" t="s">
        <v>485</v>
      </c>
    </row>
    <row r="25" spans="1:19" ht="13.5" thickBot="1">
      <c r="A25" s="242" t="s">
        <v>481</v>
      </c>
      <c r="B25" s="241" t="s">
        <v>98</v>
      </c>
      <c r="C25" s="243" t="s">
        <v>44</v>
      </c>
      <c r="D25" s="243" t="s">
        <v>42</v>
      </c>
      <c r="E25" s="243" t="s">
        <v>32</v>
      </c>
      <c r="F25" s="243" t="s">
        <v>30</v>
      </c>
      <c r="G25" s="243" t="s">
        <v>39</v>
      </c>
      <c r="H25" s="243" t="s">
        <v>31</v>
      </c>
      <c r="I25" s="243" t="s">
        <v>32</v>
      </c>
      <c r="J25" s="243" t="s">
        <v>31</v>
      </c>
      <c r="K25" s="243" t="s">
        <v>33</v>
      </c>
      <c r="L25" s="243" t="s">
        <v>40</v>
      </c>
      <c r="M25" s="243" t="s">
        <v>33</v>
      </c>
      <c r="N25" s="243" t="s">
        <v>38</v>
      </c>
      <c r="O25" s="243" t="s">
        <v>31</v>
      </c>
      <c r="P25" s="243" t="s">
        <v>31</v>
      </c>
      <c r="Q25" s="243" t="s">
        <v>30</v>
      </c>
      <c r="R25" s="243" t="s">
        <v>31</v>
      </c>
      <c r="S25" s="243" t="s">
        <v>43</v>
      </c>
    </row>
    <row r="26" spans="1:19" ht="13.5" thickBot="1">
      <c r="A26" s="242" t="s">
        <v>444</v>
      </c>
      <c r="B26" s="241" t="s">
        <v>99</v>
      </c>
      <c r="C26" s="243" t="s">
        <v>37</v>
      </c>
      <c r="D26" s="243" t="s">
        <v>33</v>
      </c>
      <c r="E26" s="243" t="s">
        <v>33</v>
      </c>
      <c r="F26" s="243" t="s">
        <v>30</v>
      </c>
      <c r="G26" s="243" t="s">
        <v>37</v>
      </c>
      <c r="H26" s="243" t="s">
        <v>30</v>
      </c>
      <c r="I26" s="243" t="s">
        <v>30</v>
      </c>
      <c r="J26" s="243" t="s">
        <v>30</v>
      </c>
      <c r="K26" s="243" t="s">
        <v>32</v>
      </c>
      <c r="L26" s="243" t="s">
        <v>34</v>
      </c>
      <c r="M26" s="243" t="s">
        <v>30</v>
      </c>
      <c r="N26" s="243" t="s">
        <v>36</v>
      </c>
      <c r="O26" s="243" t="s">
        <v>30</v>
      </c>
      <c r="P26" s="243" t="s">
        <v>31</v>
      </c>
      <c r="Q26" s="243" t="s">
        <v>30</v>
      </c>
      <c r="R26" s="243" t="s">
        <v>30</v>
      </c>
      <c r="S26" s="243" t="s">
        <v>37</v>
      </c>
    </row>
    <row r="27" spans="1:19" ht="13.5" thickBot="1">
      <c r="A27" s="242" t="s">
        <v>484</v>
      </c>
      <c r="B27" s="241" t="s">
        <v>25</v>
      </c>
      <c r="C27" s="243" t="s">
        <v>444</v>
      </c>
      <c r="D27" s="243" t="s">
        <v>36</v>
      </c>
      <c r="E27" s="243" t="s">
        <v>42</v>
      </c>
      <c r="F27" s="243" t="s">
        <v>30</v>
      </c>
      <c r="G27" s="243" t="s">
        <v>444</v>
      </c>
      <c r="H27" s="243" t="s">
        <v>30</v>
      </c>
      <c r="I27" s="243" t="s">
        <v>30</v>
      </c>
      <c r="J27" s="243" t="s">
        <v>30</v>
      </c>
      <c r="K27" s="243" t="s">
        <v>32</v>
      </c>
      <c r="L27" s="243" t="s">
        <v>45</v>
      </c>
      <c r="M27" s="243" t="s">
        <v>30</v>
      </c>
      <c r="N27" s="243" t="s">
        <v>481</v>
      </c>
      <c r="O27" s="243" t="s">
        <v>30</v>
      </c>
      <c r="P27" s="243" t="s">
        <v>31</v>
      </c>
      <c r="Q27" s="243" t="s">
        <v>30</v>
      </c>
      <c r="R27" s="243" t="s">
        <v>30</v>
      </c>
      <c r="S27" s="243" t="s">
        <v>444</v>
      </c>
    </row>
    <row r="28" spans="1:19" ht="13.5" thickBot="1">
      <c r="A28" s="242" t="s">
        <v>485</v>
      </c>
      <c r="B28" s="241" t="s">
        <v>100</v>
      </c>
      <c r="C28" s="243" t="s">
        <v>45</v>
      </c>
      <c r="D28" s="243" t="s">
        <v>39</v>
      </c>
      <c r="E28" s="243" t="s">
        <v>36</v>
      </c>
      <c r="F28" s="243" t="s">
        <v>30</v>
      </c>
      <c r="G28" s="243" t="s">
        <v>40</v>
      </c>
      <c r="H28" s="243" t="s">
        <v>34</v>
      </c>
      <c r="I28" s="243" t="s">
        <v>30</v>
      </c>
      <c r="J28" s="243" t="s">
        <v>30</v>
      </c>
      <c r="K28" s="243" t="s">
        <v>32</v>
      </c>
      <c r="L28" s="243" t="s">
        <v>43</v>
      </c>
      <c r="M28" s="243" t="s">
        <v>39</v>
      </c>
      <c r="N28" s="243" t="s">
        <v>34</v>
      </c>
      <c r="O28" s="243" t="s">
        <v>31</v>
      </c>
      <c r="P28" s="243" t="s">
        <v>30</v>
      </c>
      <c r="Q28" s="243" t="s">
        <v>30</v>
      </c>
      <c r="R28" s="243" t="s">
        <v>30</v>
      </c>
      <c r="S28" s="243" t="s">
        <v>45</v>
      </c>
    </row>
    <row r="29" spans="1:19" ht="16.5" customHeight="1" thickBot="1">
      <c r="A29" s="242" t="s">
        <v>443</v>
      </c>
      <c r="B29" s="241" t="s">
        <v>101</v>
      </c>
      <c r="C29" s="243" t="s">
        <v>444</v>
      </c>
      <c r="D29" s="243" t="s">
        <v>42</v>
      </c>
      <c r="E29" s="243" t="s">
        <v>36</v>
      </c>
      <c r="F29" s="243" t="s">
        <v>30</v>
      </c>
      <c r="G29" s="243" t="s">
        <v>45</v>
      </c>
      <c r="H29" s="243" t="s">
        <v>31</v>
      </c>
      <c r="I29" s="243" t="s">
        <v>31</v>
      </c>
      <c r="J29" s="243" t="s">
        <v>30</v>
      </c>
      <c r="K29" s="243" t="s">
        <v>33</v>
      </c>
      <c r="L29" s="243" t="s">
        <v>44</v>
      </c>
      <c r="M29" s="243" t="s">
        <v>31</v>
      </c>
      <c r="N29" s="243" t="s">
        <v>44</v>
      </c>
      <c r="O29" s="243" t="s">
        <v>30</v>
      </c>
      <c r="P29" s="243" t="s">
        <v>32</v>
      </c>
      <c r="Q29" s="243" t="s">
        <v>30</v>
      </c>
      <c r="R29" s="243" t="s">
        <v>30</v>
      </c>
      <c r="S29" s="243" t="s">
        <v>444</v>
      </c>
    </row>
    <row r="30" spans="1:19" ht="13.5" thickBot="1">
      <c r="A30" s="242" t="s">
        <v>440</v>
      </c>
      <c r="B30" s="241" t="s">
        <v>102</v>
      </c>
      <c r="C30" s="243" t="s">
        <v>443</v>
      </c>
      <c r="D30" s="243" t="s">
        <v>36</v>
      </c>
      <c r="E30" s="243" t="s">
        <v>38</v>
      </c>
      <c r="F30" s="243" t="s">
        <v>37</v>
      </c>
      <c r="G30" s="243" t="s">
        <v>485</v>
      </c>
      <c r="H30" s="243" t="s">
        <v>31</v>
      </c>
      <c r="I30" s="243" t="s">
        <v>30</v>
      </c>
      <c r="J30" s="243" t="s">
        <v>30</v>
      </c>
      <c r="K30" s="243" t="s">
        <v>33</v>
      </c>
      <c r="L30" s="243" t="s">
        <v>444</v>
      </c>
      <c r="M30" s="243" t="s">
        <v>31</v>
      </c>
      <c r="N30" s="243" t="s">
        <v>484</v>
      </c>
      <c r="O30" s="243" t="s">
        <v>30</v>
      </c>
      <c r="P30" s="243" t="s">
        <v>31</v>
      </c>
      <c r="Q30" s="243" t="s">
        <v>30</v>
      </c>
      <c r="R30" s="243" t="s">
        <v>30</v>
      </c>
      <c r="S30" s="243" t="s">
        <v>443</v>
      </c>
    </row>
    <row r="31" spans="1:19" ht="13.5" thickBot="1">
      <c r="A31" s="242" t="s">
        <v>486</v>
      </c>
      <c r="B31" s="241" t="s">
        <v>26</v>
      </c>
      <c r="C31" s="243" t="s">
        <v>445</v>
      </c>
      <c r="D31" s="243" t="s">
        <v>481</v>
      </c>
      <c r="E31" s="243" t="s">
        <v>42</v>
      </c>
      <c r="F31" s="243" t="s">
        <v>44</v>
      </c>
      <c r="G31" s="243" t="s">
        <v>511</v>
      </c>
      <c r="H31" s="243" t="s">
        <v>33</v>
      </c>
      <c r="I31" s="243" t="s">
        <v>31</v>
      </c>
      <c r="J31" s="243" t="s">
        <v>30</v>
      </c>
      <c r="K31" s="243" t="s">
        <v>36</v>
      </c>
      <c r="L31" s="243" t="s">
        <v>442</v>
      </c>
      <c r="M31" s="243" t="s">
        <v>33</v>
      </c>
      <c r="N31" s="243" t="s">
        <v>487</v>
      </c>
      <c r="O31" s="243" t="s">
        <v>31</v>
      </c>
      <c r="P31" s="243" t="s">
        <v>32</v>
      </c>
      <c r="Q31" s="243" t="s">
        <v>31</v>
      </c>
      <c r="R31" s="243" t="s">
        <v>31</v>
      </c>
      <c r="S31" s="243" t="s">
        <v>503</v>
      </c>
    </row>
    <row r="32" spans="1:19" ht="13.5" thickBot="1">
      <c r="A32" s="242" t="s">
        <v>476</v>
      </c>
      <c r="B32" s="241" t="s">
        <v>103</v>
      </c>
      <c r="C32" s="243" t="s">
        <v>446</v>
      </c>
      <c r="D32" s="243" t="s">
        <v>37</v>
      </c>
      <c r="E32" s="243" t="s">
        <v>44</v>
      </c>
      <c r="F32" s="243" t="s">
        <v>34</v>
      </c>
      <c r="G32" s="243" t="s">
        <v>446</v>
      </c>
      <c r="H32" s="243" t="s">
        <v>30</v>
      </c>
      <c r="I32" s="243" t="s">
        <v>30</v>
      </c>
      <c r="J32" s="243" t="s">
        <v>30</v>
      </c>
      <c r="K32" s="243" t="s">
        <v>39</v>
      </c>
      <c r="L32" s="243" t="s">
        <v>481</v>
      </c>
      <c r="M32" s="243" t="s">
        <v>32</v>
      </c>
      <c r="N32" s="243" t="s">
        <v>485</v>
      </c>
      <c r="O32" s="243" t="s">
        <v>30</v>
      </c>
      <c r="P32" s="243" t="s">
        <v>33</v>
      </c>
      <c r="Q32" s="243" t="s">
        <v>30</v>
      </c>
      <c r="R32" s="243" t="s">
        <v>32</v>
      </c>
      <c r="S32" s="243" t="s">
        <v>486</v>
      </c>
    </row>
    <row r="33" spans="1:19" ht="13.5" thickBot="1">
      <c r="A33" s="242" t="s">
        <v>446</v>
      </c>
      <c r="B33" s="241" t="s">
        <v>104</v>
      </c>
      <c r="C33" s="243" t="s">
        <v>440</v>
      </c>
      <c r="D33" s="243" t="s">
        <v>44</v>
      </c>
      <c r="E33" s="243" t="s">
        <v>37</v>
      </c>
      <c r="F33" s="243" t="s">
        <v>31</v>
      </c>
      <c r="G33" s="243" t="s">
        <v>440</v>
      </c>
      <c r="H33" s="243" t="s">
        <v>30</v>
      </c>
      <c r="I33" s="243" t="s">
        <v>30</v>
      </c>
      <c r="J33" s="243" t="s">
        <v>30</v>
      </c>
      <c r="K33" s="243" t="s">
        <v>34</v>
      </c>
      <c r="L33" s="243" t="s">
        <v>444</v>
      </c>
      <c r="M33" s="243" t="s">
        <v>31</v>
      </c>
      <c r="N33" s="243" t="s">
        <v>45</v>
      </c>
      <c r="O33" s="243" t="s">
        <v>31</v>
      </c>
      <c r="P33" s="243" t="s">
        <v>33</v>
      </c>
      <c r="Q33" s="243" t="s">
        <v>31</v>
      </c>
      <c r="R33" s="243" t="s">
        <v>30</v>
      </c>
      <c r="S33" s="243" t="s">
        <v>440</v>
      </c>
    </row>
    <row r="34" spans="1:19" ht="13.5" thickBot="1">
      <c r="A34" s="242" t="s">
        <v>472</v>
      </c>
      <c r="B34" s="241" t="s">
        <v>105</v>
      </c>
      <c r="C34" s="243" t="s">
        <v>40</v>
      </c>
      <c r="D34" s="243" t="s">
        <v>38</v>
      </c>
      <c r="E34" s="243" t="s">
        <v>32</v>
      </c>
      <c r="F34" s="243" t="s">
        <v>30</v>
      </c>
      <c r="G34" s="243" t="s">
        <v>37</v>
      </c>
      <c r="H34" s="243" t="s">
        <v>32</v>
      </c>
      <c r="I34" s="243" t="s">
        <v>31</v>
      </c>
      <c r="J34" s="243" t="s">
        <v>30</v>
      </c>
      <c r="K34" s="243" t="s">
        <v>34</v>
      </c>
      <c r="L34" s="243" t="s">
        <v>36</v>
      </c>
      <c r="M34" s="243" t="s">
        <v>37</v>
      </c>
      <c r="N34" s="243" t="s">
        <v>31</v>
      </c>
      <c r="O34" s="243" t="s">
        <v>30</v>
      </c>
      <c r="P34" s="243" t="s">
        <v>32</v>
      </c>
      <c r="Q34" s="243" t="s">
        <v>30</v>
      </c>
      <c r="R34" s="243" t="s">
        <v>30</v>
      </c>
      <c r="S34" s="243" t="s">
        <v>40</v>
      </c>
    </row>
    <row r="35" spans="1:19" ht="13.5" thickBot="1">
      <c r="A35" s="242" t="s">
        <v>447</v>
      </c>
      <c r="B35" s="241" t="s">
        <v>27</v>
      </c>
      <c r="C35" s="243" t="s">
        <v>447</v>
      </c>
      <c r="D35" s="243" t="s">
        <v>40</v>
      </c>
      <c r="E35" s="243" t="s">
        <v>444</v>
      </c>
      <c r="F35" s="243" t="s">
        <v>30</v>
      </c>
      <c r="G35" s="243" t="s">
        <v>476</v>
      </c>
      <c r="H35" s="243" t="s">
        <v>33</v>
      </c>
      <c r="I35" s="243" t="s">
        <v>30</v>
      </c>
      <c r="J35" s="243" t="s">
        <v>30</v>
      </c>
      <c r="K35" s="243" t="s">
        <v>34</v>
      </c>
      <c r="L35" s="243" t="s">
        <v>486</v>
      </c>
      <c r="M35" s="243" t="s">
        <v>34</v>
      </c>
      <c r="N35" s="243" t="s">
        <v>43</v>
      </c>
      <c r="O35" s="243" t="s">
        <v>30</v>
      </c>
      <c r="P35" s="243" t="s">
        <v>38</v>
      </c>
      <c r="Q35" s="243" t="s">
        <v>32</v>
      </c>
      <c r="R35" s="243" t="s">
        <v>30</v>
      </c>
      <c r="S35" s="243" t="s">
        <v>447</v>
      </c>
    </row>
    <row r="36" spans="1:19" ht="13.5" thickBot="1">
      <c r="A36" s="242" t="s">
        <v>488</v>
      </c>
      <c r="B36" s="241" t="s">
        <v>106</v>
      </c>
      <c r="C36" s="243" t="s">
        <v>37</v>
      </c>
      <c r="D36" s="243" t="s">
        <v>33</v>
      </c>
      <c r="E36" s="243" t="s">
        <v>33</v>
      </c>
      <c r="F36" s="243" t="s">
        <v>30</v>
      </c>
      <c r="G36" s="243" t="s">
        <v>37</v>
      </c>
      <c r="H36" s="243" t="s">
        <v>30</v>
      </c>
      <c r="I36" s="243" t="s">
        <v>30</v>
      </c>
      <c r="J36" s="243" t="s">
        <v>30</v>
      </c>
      <c r="K36" s="243" t="s">
        <v>32</v>
      </c>
      <c r="L36" s="243" t="s">
        <v>34</v>
      </c>
      <c r="M36" s="243" t="s">
        <v>34</v>
      </c>
      <c r="N36" s="243" t="s">
        <v>31</v>
      </c>
      <c r="O36" s="243" t="s">
        <v>30</v>
      </c>
      <c r="P36" s="243" t="s">
        <v>31</v>
      </c>
      <c r="Q36" s="243" t="s">
        <v>30</v>
      </c>
      <c r="R36" s="243" t="s">
        <v>30</v>
      </c>
      <c r="S36" s="243" t="s">
        <v>37</v>
      </c>
    </row>
    <row r="37" spans="1:19">
      <c r="A37" s="922" t="s">
        <v>2</v>
      </c>
      <c r="B37" s="922"/>
      <c r="C37" s="243" t="s">
        <v>448</v>
      </c>
      <c r="D37" s="243" t="s">
        <v>536</v>
      </c>
      <c r="E37" s="243" t="s">
        <v>570</v>
      </c>
      <c r="F37" s="243" t="s">
        <v>571</v>
      </c>
      <c r="G37" s="243" t="s">
        <v>572</v>
      </c>
      <c r="H37" s="243" t="s">
        <v>508</v>
      </c>
      <c r="I37" s="243" t="s">
        <v>42</v>
      </c>
      <c r="J37" s="243" t="s">
        <v>488</v>
      </c>
      <c r="K37" s="243" t="s">
        <v>534</v>
      </c>
      <c r="L37" s="243" t="s">
        <v>573</v>
      </c>
      <c r="M37" s="243" t="s">
        <v>518</v>
      </c>
      <c r="N37" s="243" t="s">
        <v>574</v>
      </c>
      <c r="O37" s="243" t="s">
        <v>486</v>
      </c>
      <c r="P37" s="243" t="s">
        <v>482</v>
      </c>
      <c r="Q37" s="243" t="s">
        <v>37</v>
      </c>
      <c r="R37" s="243" t="s">
        <v>45</v>
      </c>
      <c r="S37" s="243" t="s">
        <v>575</v>
      </c>
    </row>
  </sheetData>
  <mergeCells count="9">
    <mergeCell ref="A37:B37"/>
    <mergeCell ref="A8:A10"/>
    <mergeCell ref="B8:B10"/>
    <mergeCell ref="C8:S8"/>
    <mergeCell ref="C9:F9"/>
    <mergeCell ref="G9:J9"/>
    <mergeCell ref="K9:L9"/>
    <mergeCell ref="M9:Q9"/>
    <mergeCell ref="R9:S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42"/>
  <sheetViews>
    <sheetView topLeftCell="A238" workbookViewId="0">
      <selection activeCell="A2" sqref="A2"/>
    </sheetView>
  </sheetViews>
  <sheetFormatPr defaultRowHeight="15"/>
  <cols>
    <col min="1" max="1" width="26" customWidth="1"/>
    <col min="2" max="2" width="31" customWidth="1"/>
    <col min="3" max="3" width="32.7109375" customWidth="1"/>
    <col min="4" max="4" width="41.42578125" customWidth="1"/>
    <col min="5" max="5" width="37.28515625" customWidth="1"/>
  </cols>
  <sheetData>
    <row r="1" spans="1:1">
      <c r="A1" t="s">
        <v>1631</v>
      </c>
    </row>
    <row r="3" spans="1:1">
      <c r="A3" t="s">
        <v>1341</v>
      </c>
    </row>
    <row r="4" spans="1:1">
      <c r="A4" t="s">
        <v>1342</v>
      </c>
    </row>
    <row r="5" spans="1:1">
      <c r="A5" t="s">
        <v>1343</v>
      </c>
    </row>
    <row r="6" spans="1:1">
      <c r="A6" t="s">
        <v>1344</v>
      </c>
    </row>
    <row r="7" spans="1:1">
      <c r="A7" t="s">
        <v>1345</v>
      </c>
    </row>
    <row r="8" spans="1:1">
      <c r="A8" t="s">
        <v>1346</v>
      </c>
    </row>
    <row r="9" spans="1:1">
      <c r="A9" t="s">
        <v>1347</v>
      </c>
    </row>
    <row r="10" spans="1:1">
      <c r="A10" t="s">
        <v>1348</v>
      </c>
    </row>
    <row r="11" spans="1:1">
      <c r="A11" t="s">
        <v>1349</v>
      </c>
    </row>
    <row r="12" spans="1:1">
      <c r="A12" t="s">
        <v>1350</v>
      </c>
    </row>
    <row r="13" spans="1:1">
      <c r="A13" t="s">
        <v>1351</v>
      </c>
    </row>
    <row r="14" spans="1:1">
      <c r="A14" t="s">
        <v>1352</v>
      </c>
    </row>
    <row r="16" spans="1:1">
      <c r="A16" s="619" t="s">
        <v>1353</v>
      </c>
    </row>
    <row r="17" spans="1:4">
      <c r="A17" s="619" t="s">
        <v>1354</v>
      </c>
    </row>
    <row r="18" spans="1:4">
      <c r="A18" s="620" t="s">
        <v>1355</v>
      </c>
    </row>
    <row r="19" spans="1:4" ht="15.75" thickBot="1">
      <c r="A19" s="620"/>
    </row>
    <row r="20" spans="1:4" ht="15.75" thickTop="1">
      <c r="A20" s="970" t="s">
        <v>1</v>
      </c>
      <c r="B20" s="973" t="s">
        <v>744</v>
      </c>
      <c r="C20" s="621" t="s">
        <v>722</v>
      </c>
      <c r="D20" s="624" t="s">
        <v>1357</v>
      </c>
    </row>
    <row r="21" spans="1:4">
      <c r="A21" s="971"/>
      <c r="B21" s="974"/>
      <c r="C21" s="622" t="s">
        <v>1356</v>
      </c>
      <c r="D21" s="625" t="s">
        <v>1358</v>
      </c>
    </row>
    <row r="22" spans="1:4" ht="15.75" thickBot="1">
      <c r="A22" s="972"/>
      <c r="B22" s="975"/>
      <c r="C22" s="623"/>
      <c r="D22" s="626" t="s">
        <v>1359</v>
      </c>
    </row>
    <row r="23" spans="1:4" ht="15.75" thickBot="1">
      <c r="A23" s="627" t="s">
        <v>3</v>
      </c>
      <c r="B23" s="684">
        <v>1</v>
      </c>
      <c r="C23" s="684">
        <v>44</v>
      </c>
      <c r="D23" s="685">
        <v>0</v>
      </c>
    </row>
    <row r="24" spans="1:4" ht="15.75" thickBot="1">
      <c r="A24" s="627" t="s">
        <v>88</v>
      </c>
      <c r="B24" s="684">
        <v>3</v>
      </c>
      <c r="C24" s="684">
        <v>109</v>
      </c>
      <c r="D24" s="685">
        <v>0</v>
      </c>
    </row>
    <row r="25" spans="1:4" ht="15.75" thickBot="1">
      <c r="A25" s="627" t="s">
        <v>89</v>
      </c>
      <c r="B25" s="684">
        <v>2</v>
      </c>
      <c r="C25" s="684">
        <v>73</v>
      </c>
      <c r="D25" s="685">
        <v>0</v>
      </c>
    </row>
    <row r="26" spans="1:4" ht="15.75" thickBot="1">
      <c r="A26" s="627" t="s">
        <v>90</v>
      </c>
      <c r="B26" s="684">
        <v>3</v>
      </c>
      <c r="C26" s="684">
        <v>106</v>
      </c>
      <c r="D26" s="685">
        <v>5</v>
      </c>
    </row>
    <row r="27" spans="1:4" ht="15.75" thickBot="1">
      <c r="A27" s="627" t="s">
        <v>91</v>
      </c>
      <c r="B27" s="684">
        <v>2</v>
      </c>
      <c r="C27" s="684">
        <v>74</v>
      </c>
      <c r="D27" s="685">
        <v>2</v>
      </c>
    </row>
    <row r="28" spans="1:4" ht="15.75" thickBot="1">
      <c r="A28" s="627" t="s">
        <v>92</v>
      </c>
      <c r="B28" s="684">
        <v>3</v>
      </c>
      <c r="C28" s="684">
        <v>126</v>
      </c>
      <c r="D28" s="685">
        <v>3</v>
      </c>
    </row>
    <row r="29" spans="1:4" ht="15.75" thickBot="1">
      <c r="A29" s="627" t="s">
        <v>1360</v>
      </c>
      <c r="B29" s="684">
        <v>2</v>
      </c>
      <c r="C29" s="684">
        <v>70</v>
      </c>
      <c r="D29" s="685">
        <v>3</v>
      </c>
    </row>
    <row r="30" spans="1:4" ht="15.75" thickBot="1">
      <c r="A30" s="627" t="s">
        <v>93</v>
      </c>
      <c r="B30" s="684">
        <v>3</v>
      </c>
      <c r="C30" s="684">
        <v>100</v>
      </c>
      <c r="D30" s="685">
        <v>0</v>
      </c>
    </row>
    <row r="31" spans="1:4" ht="15.75" thickBot="1">
      <c r="A31" s="627" t="s">
        <v>107</v>
      </c>
      <c r="B31" s="684">
        <v>2</v>
      </c>
      <c r="C31" s="684">
        <v>72</v>
      </c>
      <c r="D31" s="685">
        <v>0</v>
      </c>
    </row>
    <row r="32" spans="1:4" ht="15.75" thickBot="1">
      <c r="A32" s="627" t="s">
        <v>94</v>
      </c>
      <c r="B32" s="684">
        <v>3</v>
      </c>
      <c r="C32" s="684">
        <v>122</v>
      </c>
      <c r="D32" s="685">
        <v>4</v>
      </c>
    </row>
    <row r="33" spans="1:4" ht="15.75" thickBot="1">
      <c r="A33" s="627" t="s">
        <v>95</v>
      </c>
      <c r="B33" s="684">
        <v>4</v>
      </c>
      <c r="C33" s="684">
        <v>122</v>
      </c>
      <c r="D33" s="685">
        <v>1</v>
      </c>
    </row>
    <row r="34" spans="1:4" ht="15.75" thickBot="1">
      <c r="A34" s="627" t="s">
        <v>96</v>
      </c>
      <c r="B34" s="684">
        <v>1</v>
      </c>
      <c r="C34" s="684">
        <v>69</v>
      </c>
      <c r="D34" s="685">
        <v>0</v>
      </c>
    </row>
    <row r="35" spans="1:4" ht="15.75" thickBot="1">
      <c r="A35" s="627" t="s">
        <v>97</v>
      </c>
      <c r="B35" s="684">
        <v>3</v>
      </c>
      <c r="C35" s="684">
        <v>123</v>
      </c>
      <c r="D35" s="685">
        <v>3</v>
      </c>
    </row>
    <row r="36" spans="1:4" ht="15.75" thickBot="1">
      <c r="A36" s="627" t="s">
        <v>98</v>
      </c>
      <c r="B36" s="684">
        <v>2</v>
      </c>
      <c r="C36" s="684">
        <v>59</v>
      </c>
      <c r="D36" s="685">
        <v>2</v>
      </c>
    </row>
    <row r="37" spans="1:4" ht="15.75" thickBot="1">
      <c r="A37" s="627" t="s">
        <v>99</v>
      </c>
      <c r="B37" s="684">
        <v>2</v>
      </c>
      <c r="C37" s="684">
        <v>66</v>
      </c>
      <c r="D37" s="685">
        <v>1</v>
      </c>
    </row>
    <row r="38" spans="1:4" ht="15.75" thickBot="1">
      <c r="A38" s="627" t="s">
        <v>1361</v>
      </c>
      <c r="B38" s="684">
        <v>1</v>
      </c>
      <c r="C38" s="684">
        <v>44</v>
      </c>
      <c r="D38" s="685">
        <v>4</v>
      </c>
    </row>
    <row r="39" spans="1:4" ht="15.75" thickBot="1">
      <c r="A39" s="627" t="s">
        <v>100</v>
      </c>
      <c r="B39" s="684">
        <v>4</v>
      </c>
      <c r="C39" s="684">
        <v>142</v>
      </c>
      <c r="D39" s="685">
        <v>0</v>
      </c>
    </row>
    <row r="40" spans="1:4" ht="15.75" thickBot="1">
      <c r="A40" s="627" t="s">
        <v>101</v>
      </c>
      <c r="B40" s="684">
        <v>2</v>
      </c>
      <c r="C40" s="684">
        <v>87</v>
      </c>
      <c r="D40" s="685">
        <v>1</v>
      </c>
    </row>
    <row r="41" spans="1:4" ht="15.75" thickBot="1">
      <c r="A41" s="627" t="s">
        <v>102</v>
      </c>
      <c r="B41" s="684">
        <v>8</v>
      </c>
      <c r="C41" s="684">
        <v>280</v>
      </c>
      <c r="D41" s="685">
        <v>7</v>
      </c>
    </row>
    <row r="42" spans="1:4" ht="15.75" thickBot="1">
      <c r="A42" s="627" t="s">
        <v>1362</v>
      </c>
      <c r="B42" s="684">
        <v>1</v>
      </c>
      <c r="C42" s="684">
        <v>55</v>
      </c>
      <c r="D42" s="685">
        <v>18</v>
      </c>
    </row>
    <row r="43" spans="1:4" ht="15.75" thickBot="1">
      <c r="A43" s="627" t="s">
        <v>103</v>
      </c>
      <c r="B43" s="684">
        <v>2</v>
      </c>
      <c r="C43" s="684">
        <v>67</v>
      </c>
      <c r="D43" s="685">
        <v>0</v>
      </c>
    </row>
    <row r="44" spans="1:4" ht="15.75" thickBot="1">
      <c r="A44" s="627" t="s">
        <v>104</v>
      </c>
      <c r="B44" s="684">
        <v>4</v>
      </c>
      <c r="C44" s="684">
        <v>153</v>
      </c>
      <c r="D44" s="685">
        <v>3</v>
      </c>
    </row>
    <row r="45" spans="1:4" ht="15.75" thickBot="1">
      <c r="A45" s="627" t="s">
        <v>105</v>
      </c>
      <c r="B45" s="684">
        <v>2</v>
      </c>
      <c r="C45" s="684">
        <v>78</v>
      </c>
      <c r="D45" s="685">
        <v>2</v>
      </c>
    </row>
    <row r="46" spans="1:4" ht="15.75" thickBot="1">
      <c r="A46" s="627" t="s">
        <v>1363</v>
      </c>
      <c r="B46" s="684">
        <v>1</v>
      </c>
      <c r="C46" s="684">
        <v>56</v>
      </c>
      <c r="D46" s="685">
        <v>4</v>
      </c>
    </row>
    <row r="47" spans="1:4" ht="15.75" thickBot="1">
      <c r="A47" s="627" t="s">
        <v>106</v>
      </c>
      <c r="B47" s="684">
        <v>3</v>
      </c>
      <c r="C47" s="684">
        <v>109</v>
      </c>
      <c r="D47" s="685">
        <v>1</v>
      </c>
    </row>
    <row r="48" spans="1:4" ht="15.75" thickBot="1">
      <c r="A48" s="628" t="s">
        <v>1364</v>
      </c>
      <c r="B48" s="686">
        <v>64</v>
      </c>
      <c r="C48" s="687">
        <v>2406</v>
      </c>
      <c r="D48" s="688">
        <v>64</v>
      </c>
    </row>
    <row r="49" spans="1:3" ht="15.75" thickTop="1"/>
    <row r="50" spans="1:3">
      <c r="A50" s="620"/>
    </row>
    <row r="51" spans="1:3">
      <c r="A51" s="207" t="s">
        <v>1365</v>
      </c>
    </row>
    <row r="52" spans="1:3">
      <c r="A52" s="629"/>
    </row>
    <row r="53" spans="1:3">
      <c r="A53" s="620" t="s">
        <v>1366</v>
      </c>
    </row>
    <row r="54" spans="1:3">
      <c r="A54" s="620" t="s">
        <v>1367</v>
      </c>
    </row>
    <row r="55" spans="1:3">
      <c r="A55" s="630" t="s">
        <v>1368</v>
      </c>
    </row>
    <row r="56" spans="1:3">
      <c r="A56" s="630" t="s">
        <v>1369</v>
      </c>
    </row>
    <row r="57" spans="1:3">
      <c r="A57" s="630" t="s">
        <v>1370</v>
      </c>
    </row>
    <row r="59" spans="1:3">
      <c r="A59" s="620"/>
    </row>
    <row r="60" spans="1:3">
      <c r="A60" s="619" t="s">
        <v>1371</v>
      </c>
    </row>
    <row r="61" spans="1:3">
      <c r="A61" s="619" t="s">
        <v>1372</v>
      </c>
    </row>
    <row r="62" spans="1:3">
      <c r="A62" s="631" t="s">
        <v>1373</v>
      </c>
    </row>
    <row r="63" spans="1:3" ht="15.75" thickBot="1">
      <c r="A63" s="620"/>
    </row>
    <row r="64" spans="1:3" ht="15.75" thickTop="1">
      <c r="A64" s="976" t="s">
        <v>1</v>
      </c>
      <c r="B64" s="978" t="s">
        <v>744</v>
      </c>
      <c r="C64" s="632" t="s">
        <v>722</v>
      </c>
    </row>
    <row r="65" spans="1:3" ht="15.75" thickBot="1">
      <c r="A65" s="977"/>
      <c r="B65" s="979"/>
      <c r="C65" s="633" t="s">
        <v>1356</v>
      </c>
    </row>
    <row r="66" spans="1:3" ht="15.75" thickBot="1">
      <c r="A66" s="634" t="s">
        <v>3</v>
      </c>
      <c r="B66" s="635">
        <v>1</v>
      </c>
      <c r="C66" s="636">
        <v>146</v>
      </c>
    </row>
    <row r="67" spans="1:3" ht="15.75" thickBot="1">
      <c r="A67" s="634" t="s">
        <v>88</v>
      </c>
      <c r="B67" s="635">
        <v>2</v>
      </c>
      <c r="C67" s="636">
        <v>96</v>
      </c>
    </row>
    <row r="68" spans="1:3" ht="15.75" thickBot="1">
      <c r="A68" s="634" t="s">
        <v>89</v>
      </c>
      <c r="B68" s="635">
        <v>2</v>
      </c>
      <c r="C68" s="636">
        <v>275</v>
      </c>
    </row>
    <row r="69" spans="1:3" ht="15.75" thickBot="1">
      <c r="A69" s="634" t="s">
        <v>90</v>
      </c>
      <c r="B69" s="635">
        <v>4</v>
      </c>
      <c r="C69" s="636">
        <v>383</v>
      </c>
    </row>
    <row r="70" spans="1:3" ht="15.75" thickBot="1">
      <c r="A70" s="634" t="s">
        <v>91</v>
      </c>
      <c r="B70" s="635">
        <v>1</v>
      </c>
      <c r="C70" s="636">
        <v>250</v>
      </c>
    </row>
    <row r="71" spans="1:3" ht="15.75" thickBot="1">
      <c r="A71" s="634" t="s">
        <v>92</v>
      </c>
      <c r="B71" s="635">
        <v>0</v>
      </c>
      <c r="C71" s="636">
        <v>0</v>
      </c>
    </row>
    <row r="72" spans="1:3" ht="15.75" thickBot="1">
      <c r="A72" s="634" t="s">
        <v>1360</v>
      </c>
      <c r="B72" s="635">
        <v>2</v>
      </c>
      <c r="C72" s="636">
        <v>67</v>
      </c>
    </row>
    <row r="73" spans="1:3" ht="15.75" thickBot="1">
      <c r="A73" s="634" t="s">
        <v>93</v>
      </c>
      <c r="B73" s="635">
        <v>2</v>
      </c>
      <c r="C73" s="636">
        <v>188</v>
      </c>
    </row>
    <row r="74" spans="1:3" ht="15.75" thickBot="1">
      <c r="A74" s="634" t="s">
        <v>107</v>
      </c>
      <c r="B74" s="635">
        <v>0</v>
      </c>
      <c r="C74" s="636">
        <v>0</v>
      </c>
    </row>
    <row r="75" spans="1:3" ht="15.75" thickBot="1">
      <c r="A75" s="634" t="s">
        <v>94</v>
      </c>
      <c r="B75" s="635">
        <v>2</v>
      </c>
      <c r="C75" s="636">
        <v>103</v>
      </c>
    </row>
    <row r="76" spans="1:3" ht="15.75" thickBot="1">
      <c r="A76" s="634" t="s">
        <v>95</v>
      </c>
      <c r="B76" s="635">
        <v>3</v>
      </c>
      <c r="C76" s="636">
        <v>365</v>
      </c>
    </row>
    <row r="77" spans="1:3" ht="15.75" thickBot="1">
      <c r="A77" s="634" t="s">
        <v>96</v>
      </c>
      <c r="B77" s="635">
        <v>0</v>
      </c>
      <c r="C77" s="636">
        <v>0</v>
      </c>
    </row>
    <row r="78" spans="1:3" ht="15.75" thickBot="1">
      <c r="A78" s="634" t="s">
        <v>97</v>
      </c>
      <c r="B78" s="635">
        <v>0</v>
      </c>
      <c r="C78" s="636">
        <v>0</v>
      </c>
    </row>
    <row r="79" spans="1:3" ht="15.75" thickBot="1">
      <c r="A79" s="634" t="s">
        <v>98</v>
      </c>
      <c r="B79" s="635">
        <v>0</v>
      </c>
      <c r="C79" s="636">
        <v>0</v>
      </c>
    </row>
    <row r="80" spans="1:3" ht="15.75" thickBot="1">
      <c r="A80" s="634" t="s">
        <v>99</v>
      </c>
      <c r="B80" s="635">
        <v>2</v>
      </c>
      <c r="C80" s="636">
        <v>95</v>
      </c>
    </row>
    <row r="81" spans="1:3" ht="15.75" thickBot="1">
      <c r="A81" s="634" t="s">
        <v>1361</v>
      </c>
      <c r="B81" s="635">
        <v>3</v>
      </c>
      <c r="C81" s="636">
        <v>257</v>
      </c>
    </row>
    <row r="82" spans="1:3" ht="15.75" thickBot="1">
      <c r="A82" s="634" t="s">
        <v>100</v>
      </c>
      <c r="B82" s="635">
        <v>1</v>
      </c>
      <c r="C82" s="636">
        <v>50</v>
      </c>
    </row>
    <row r="83" spans="1:3" ht="15.75" thickBot="1">
      <c r="A83" s="634" t="s">
        <v>101</v>
      </c>
      <c r="B83" s="635">
        <v>2</v>
      </c>
      <c r="C83" s="636">
        <v>192</v>
      </c>
    </row>
    <row r="84" spans="1:3" ht="15.75" thickBot="1">
      <c r="A84" s="634" t="s">
        <v>102</v>
      </c>
      <c r="B84" s="635">
        <v>3</v>
      </c>
      <c r="C84" s="636">
        <v>344</v>
      </c>
    </row>
    <row r="85" spans="1:3" ht="15.75" thickBot="1">
      <c r="A85" s="634" t="s">
        <v>1362</v>
      </c>
      <c r="B85" s="635">
        <v>2</v>
      </c>
      <c r="C85" s="636">
        <v>225</v>
      </c>
    </row>
    <row r="86" spans="1:3" ht="15.75" thickBot="1">
      <c r="A86" s="634" t="s">
        <v>103</v>
      </c>
      <c r="B86" s="635">
        <v>1</v>
      </c>
      <c r="C86" s="636">
        <v>3</v>
      </c>
    </row>
    <row r="87" spans="1:3" ht="15.75" thickBot="1">
      <c r="A87" s="634" t="s">
        <v>104</v>
      </c>
      <c r="B87" s="635">
        <v>2</v>
      </c>
      <c r="C87" s="636">
        <v>164</v>
      </c>
    </row>
    <row r="88" spans="1:3" ht="15.75" thickBot="1">
      <c r="A88" s="634" t="s">
        <v>105</v>
      </c>
      <c r="B88" s="635">
        <v>3</v>
      </c>
      <c r="C88" s="636">
        <v>170</v>
      </c>
    </row>
    <row r="89" spans="1:3" ht="15.75" thickBot="1">
      <c r="A89" s="634" t="s">
        <v>1363</v>
      </c>
      <c r="B89" s="635">
        <v>2</v>
      </c>
      <c r="C89" s="636">
        <v>127</v>
      </c>
    </row>
    <row r="90" spans="1:3" ht="15.75" thickBot="1">
      <c r="A90" s="634" t="s">
        <v>106</v>
      </c>
      <c r="B90" s="635">
        <v>1</v>
      </c>
      <c r="C90" s="636">
        <v>52</v>
      </c>
    </row>
    <row r="91" spans="1:3" ht="15.75" thickBot="1">
      <c r="A91" s="637" t="s">
        <v>1364</v>
      </c>
      <c r="B91" s="638">
        <v>41</v>
      </c>
      <c r="C91" s="639">
        <v>3552</v>
      </c>
    </row>
    <row r="92" spans="1:3" ht="15.75" thickTop="1">
      <c r="A92" s="620"/>
    </row>
    <row r="93" spans="1:3">
      <c r="A93" s="619" t="s">
        <v>1374</v>
      </c>
    </row>
    <row r="94" spans="1:3">
      <c r="A94" s="630" t="s">
        <v>1375</v>
      </c>
    </row>
    <row r="95" spans="1:3">
      <c r="A95" s="630" t="s">
        <v>1376</v>
      </c>
    </row>
    <row r="96" spans="1:3">
      <c r="A96" s="630" t="s">
        <v>1377</v>
      </c>
    </row>
    <row r="97" spans="1:8">
      <c r="A97" s="630" t="s">
        <v>1378</v>
      </c>
    </row>
    <row r="98" spans="1:8">
      <c r="A98" s="640" t="s">
        <v>1379</v>
      </c>
    </row>
    <row r="99" spans="1:8">
      <c r="A99" s="641"/>
    </row>
    <row r="100" spans="1:8">
      <c r="A100" s="641" t="s">
        <v>1380</v>
      </c>
    </row>
    <row r="101" spans="1:8">
      <c r="A101" s="630" t="s">
        <v>1381</v>
      </c>
    </row>
    <row r="102" spans="1:8">
      <c r="A102" s="630" t="s">
        <v>1382</v>
      </c>
    </row>
    <row r="103" spans="1:8">
      <c r="A103" s="620"/>
    </row>
    <row r="104" spans="1:8" ht="15.75">
      <c r="A104" s="605" t="s">
        <v>1302</v>
      </c>
    </row>
    <row r="105" spans="1:8" ht="15.75">
      <c r="A105" s="605" t="s">
        <v>1303</v>
      </c>
    </row>
    <row r="106" spans="1:8" ht="15.75" thickBot="1">
      <c r="A106" s="207" t="s">
        <v>735</v>
      </c>
    </row>
    <row r="107" spans="1:8" ht="29.25" customHeight="1">
      <c r="A107" s="980" t="s">
        <v>1304</v>
      </c>
      <c r="B107" s="607" t="s">
        <v>1305</v>
      </c>
      <c r="C107" s="982" t="s">
        <v>1307</v>
      </c>
      <c r="D107" s="983"/>
      <c r="E107" s="983"/>
      <c r="F107" s="983"/>
      <c r="G107" s="983"/>
      <c r="H107" s="984"/>
    </row>
    <row r="108" spans="1:8" ht="15.75" thickBot="1">
      <c r="A108" s="981"/>
      <c r="B108" s="608" t="s">
        <v>743</v>
      </c>
      <c r="C108" s="985"/>
      <c r="D108" s="986"/>
      <c r="E108" s="986"/>
      <c r="F108" s="986"/>
      <c r="G108" s="986"/>
      <c r="H108" s="987"/>
    </row>
    <row r="109" spans="1:8" ht="30.75" thickBot="1">
      <c r="A109" s="612" t="s">
        <v>1308</v>
      </c>
      <c r="B109" s="609" t="s">
        <v>1383</v>
      </c>
      <c r="C109" s="988" t="s">
        <v>1310</v>
      </c>
      <c r="D109" s="989"/>
      <c r="E109" s="990"/>
      <c r="F109" s="988" t="s">
        <v>1311</v>
      </c>
      <c r="G109" s="989"/>
      <c r="H109" s="990"/>
    </row>
    <row r="110" spans="1:8" ht="35.25" thickBot="1">
      <c r="A110" s="613" t="s">
        <v>1309</v>
      </c>
      <c r="B110" s="642" t="s">
        <v>1306</v>
      </c>
      <c r="C110" s="610" t="s">
        <v>1312</v>
      </c>
      <c r="D110" s="610" t="s">
        <v>1313</v>
      </c>
      <c r="E110" s="610" t="s">
        <v>1314</v>
      </c>
      <c r="F110" s="610" t="s">
        <v>1312</v>
      </c>
      <c r="G110" s="610" t="s">
        <v>1313</v>
      </c>
      <c r="H110" s="610" t="s">
        <v>1314</v>
      </c>
    </row>
    <row r="111" spans="1:8" ht="15.75" thickBot="1">
      <c r="A111" s="613" t="s">
        <v>940</v>
      </c>
      <c r="B111" s="315" t="s">
        <v>1315</v>
      </c>
      <c r="C111" s="614">
        <v>7</v>
      </c>
      <c r="D111" s="614">
        <v>7</v>
      </c>
      <c r="E111" s="614">
        <v>1</v>
      </c>
      <c r="F111" s="614">
        <v>3</v>
      </c>
      <c r="G111" s="614">
        <v>6</v>
      </c>
      <c r="H111" s="614">
        <v>4</v>
      </c>
    </row>
    <row r="112" spans="1:8" ht="45.75" thickBot="1">
      <c r="A112" s="613"/>
      <c r="B112" s="315" t="s">
        <v>1316</v>
      </c>
      <c r="C112" s="614">
        <v>0</v>
      </c>
      <c r="D112" s="614">
        <v>0</v>
      </c>
      <c r="E112" s="614">
        <v>0</v>
      </c>
      <c r="F112" s="614">
        <v>0</v>
      </c>
      <c r="G112" s="614">
        <v>0</v>
      </c>
      <c r="H112" s="614">
        <v>0</v>
      </c>
    </row>
    <row r="113" spans="1:8" ht="15.75" thickBot="1">
      <c r="A113" s="311"/>
      <c r="B113" s="315" t="s">
        <v>1317</v>
      </c>
      <c r="C113" s="614">
        <v>0</v>
      </c>
      <c r="D113" s="614">
        <v>0</v>
      </c>
      <c r="E113" s="614">
        <v>0</v>
      </c>
      <c r="F113" s="614">
        <v>4</v>
      </c>
      <c r="G113" s="614">
        <v>4</v>
      </c>
      <c r="H113" s="614">
        <v>1</v>
      </c>
    </row>
    <row r="114" spans="1:8" ht="15.75" thickBot="1">
      <c r="A114" s="207" t="s">
        <v>736</v>
      </c>
    </row>
    <row r="115" spans="1:8" ht="29.25" customHeight="1">
      <c r="A115" s="980" t="s">
        <v>1304</v>
      </c>
      <c r="B115" s="607" t="s">
        <v>1305</v>
      </c>
      <c r="C115" s="982" t="s">
        <v>1307</v>
      </c>
      <c r="D115" s="983"/>
      <c r="E115" s="983"/>
      <c r="F115" s="983"/>
      <c r="G115" s="983"/>
      <c r="H115" s="984"/>
    </row>
    <row r="116" spans="1:8" ht="15.75" thickBot="1">
      <c r="A116" s="981"/>
      <c r="B116" s="608" t="s">
        <v>743</v>
      </c>
      <c r="C116" s="985"/>
      <c r="D116" s="986"/>
      <c r="E116" s="986"/>
      <c r="F116" s="986"/>
      <c r="G116" s="986"/>
      <c r="H116" s="987"/>
    </row>
    <row r="117" spans="1:8" ht="15.75" thickBot="1">
      <c r="A117" s="615"/>
      <c r="B117" s="609" t="s">
        <v>1383</v>
      </c>
      <c r="C117" s="988" t="s">
        <v>1310</v>
      </c>
      <c r="D117" s="989"/>
      <c r="E117" s="990"/>
      <c r="F117" s="988" t="s">
        <v>1311</v>
      </c>
      <c r="G117" s="989"/>
      <c r="H117" s="990"/>
    </row>
    <row r="118" spans="1:8" ht="35.25" thickBot="1">
      <c r="A118" s="616" t="s">
        <v>1318</v>
      </c>
      <c r="B118" s="642" t="s">
        <v>1306</v>
      </c>
      <c r="C118" s="610" t="s">
        <v>1312</v>
      </c>
      <c r="D118" s="610" t="s">
        <v>1313</v>
      </c>
      <c r="E118" s="610" t="s">
        <v>1314</v>
      </c>
      <c r="F118" s="610" t="s">
        <v>1312</v>
      </c>
      <c r="G118" s="610" t="s">
        <v>1313</v>
      </c>
      <c r="H118" s="610" t="s">
        <v>1314</v>
      </c>
    </row>
    <row r="119" spans="1:8" ht="15.75" thickBot="1">
      <c r="A119" s="615" t="s">
        <v>1319</v>
      </c>
      <c r="B119" s="315" t="s">
        <v>1315</v>
      </c>
      <c r="C119" s="614">
        <v>0</v>
      </c>
      <c r="D119" s="614">
        <v>0</v>
      </c>
      <c r="E119" s="614">
        <v>0</v>
      </c>
      <c r="F119" s="614">
        <v>0</v>
      </c>
      <c r="G119" s="614">
        <v>0</v>
      </c>
      <c r="H119" s="614">
        <v>0</v>
      </c>
    </row>
    <row r="120" spans="1:8" ht="45.75" thickBot="1">
      <c r="A120" s="615" t="s">
        <v>1320</v>
      </c>
      <c r="B120" s="315" t="s">
        <v>1316</v>
      </c>
      <c r="C120" s="614">
        <v>0</v>
      </c>
      <c r="D120" s="614">
        <v>0</v>
      </c>
      <c r="E120" s="614">
        <v>0</v>
      </c>
      <c r="F120" s="614">
        <v>0</v>
      </c>
      <c r="G120" s="614">
        <v>0</v>
      </c>
      <c r="H120" s="614">
        <v>0</v>
      </c>
    </row>
    <row r="121" spans="1:8" ht="15.75" thickBot="1">
      <c r="A121" s="617"/>
      <c r="B121" s="315" t="s">
        <v>1317</v>
      </c>
      <c r="C121" s="614">
        <v>0</v>
      </c>
      <c r="D121" s="614">
        <v>0</v>
      </c>
      <c r="E121" s="614">
        <v>0</v>
      </c>
      <c r="F121" s="614">
        <v>0</v>
      </c>
      <c r="G121" s="614">
        <v>0</v>
      </c>
      <c r="H121" s="614">
        <v>0</v>
      </c>
    </row>
    <row r="122" spans="1:8" ht="15.75" thickBot="1">
      <c r="A122" s="207" t="s">
        <v>737</v>
      </c>
    </row>
    <row r="123" spans="1:8" ht="29.25" customHeight="1">
      <c r="A123" s="980" t="s">
        <v>1304</v>
      </c>
      <c r="B123" s="607" t="s">
        <v>1305</v>
      </c>
      <c r="C123" s="982" t="s">
        <v>1307</v>
      </c>
      <c r="D123" s="983"/>
      <c r="E123" s="983"/>
      <c r="F123" s="983"/>
      <c r="G123" s="983"/>
      <c r="H123" s="984"/>
    </row>
    <row r="124" spans="1:8" ht="15.75" thickBot="1">
      <c r="A124" s="981"/>
      <c r="B124" s="608" t="s">
        <v>743</v>
      </c>
      <c r="C124" s="985"/>
      <c r="D124" s="986"/>
      <c r="E124" s="986"/>
      <c r="F124" s="986"/>
      <c r="G124" s="986"/>
      <c r="H124" s="987"/>
    </row>
    <row r="125" spans="1:8" ht="15.75" thickBot="1">
      <c r="A125" s="612"/>
      <c r="B125" s="609" t="s">
        <v>1383</v>
      </c>
      <c r="C125" s="988" t="s">
        <v>1310</v>
      </c>
      <c r="D125" s="989"/>
      <c r="E125" s="990"/>
      <c r="F125" s="988" t="s">
        <v>1311</v>
      </c>
      <c r="G125" s="989"/>
      <c r="H125" s="990"/>
    </row>
    <row r="126" spans="1:8" ht="35.25" thickBot="1">
      <c r="A126" s="612" t="s">
        <v>1321</v>
      </c>
      <c r="B126" s="642" t="s">
        <v>1306</v>
      </c>
      <c r="C126" s="610" t="s">
        <v>1312</v>
      </c>
      <c r="D126" s="610" t="s">
        <v>1313</v>
      </c>
      <c r="E126" s="610" t="s">
        <v>1314</v>
      </c>
      <c r="F126" s="610" t="s">
        <v>1312</v>
      </c>
      <c r="G126" s="610" t="s">
        <v>1313</v>
      </c>
      <c r="H126" s="610" t="s">
        <v>1314</v>
      </c>
    </row>
    <row r="127" spans="1:8" ht="15.75" thickBot="1">
      <c r="A127" s="613" t="s">
        <v>1322</v>
      </c>
      <c r="B127" s="315" t="s">
        <v>1315</v>
      </c>
      <c r="C127" s="614">
        <v>0</v>
      </c>
      <c r="D127" s="614">
        <v>1</v>
      </c>
      <c r="E127" s="614">
        <v>1</v>
      </c>
      <c r="F127" s="614">
        <v>0</v>
      </c>
      <c r="G127" s="614">
        <v>0</v>
      </c>
      <c r="H127" s="614">
        <v>0</v>
      </c>
    </row>
    <row r="128" spans="1:8" ht="45.75" thickBot="1">
      <c r="A128" s="613" t="s">
        <v>1323</v>
      </c>
      <c r="B128" s="315" t="s">
        <v>1316</v>
      </c>
      <c r="C128" s="614">
        <v>0</v>
      </c>
      <c r="D128" s="614">
        <v>0</v>
      </c>
      <c r="E128" s="614">
        <v>0</v>
      </c>
      <c r="F128" s="614">
        <v>0</v>
      </c>
      <c r="G128" s="614">
        <v>0</v>
      </c>
      <c r="H128" s="614">
        <v>0</v>
      </c>
    </row>
    <row r="129" spans="1:8" ht="15.75" thickBot="1">
      <c r="A129" s="311"/>
      <c r="B129" s="315" t="s">
        <v>1317</v>
      </c>
      <c r="C129" s="614">
        <v>0</v>
      </c>
      <c r="D129" s="614">
        <v>0</v>
      </c>
      <c r="E129" s="614">
        <v>0</v>
      </c>
      <c r="F129" s="614">
        <v>0</v>
      </c>
      <c r="G129" s="614">
        <v>0</v>
      </c>
      <c r="H129" s="614">
        <v>0</v>
      </c>
    </row>
    <row r="130" spans="1:8" ht="15.75" thickBot="1">
      <c r="A130" s="207" t="s">
        <v>762</v>
      </c>
    </row>
    <row r="131" spans="1:8" ht="29.25" customHeight="1">
      <c r="A131" s="980" t="s">
        <v>1304</v>
      </c>
      <c r="B131" s="607" t="s">
        <v>1305</v>
      </c>
      <c r="C131" s="982" t="s">
        <v>1307</v>
      </c>
      <c r="D131" s="983"/>
      <c r="E131" s="983"/>
      <c r="F131" s="983"/>
      <c r="G131" s="983"/>
      <c r="H131" s="984"/>
    </row>
    <row r="132" spans="1:8" ht="15.75" thickBot="1">
      <c r="A132" s="981"/>
      <c r="B132" s="608" t="s">
        <v>743</v>
      </c>
      <c r="C132" s="985"/>
      <c r="D132" s="986"/>
      <c r="E132" s="986"/>
      <c r="F132" s="986"/>
      <c r="G132" s="986"/>
      <c r="H132" s="987"/>
    </row>
    <row r="133" spans="1:8" ht="30.75" thickBot="1">
      <c r="A133" s="612" t="s">
        <v>1324</v>
      </c>
      <c r="B133" s="609" t="s">
        <v>1383</v>
      </c>
      <c r="C133" s="988" t="s">
        <v>1310</v>
      </c>
      <c r="D133" s="989"/>
      <c r="E133" s="990"/>
      <c r="F133" s="988" t="s">
        <v>1311</v>
      </c>
      <c r="G133" s="989"/>
      <c r="H133" s="990"/>
    </row>
    <row r="134" spans="1:8" ht="35.25" thickBot="1">
      <c r="A134" s="613" t="s">
        <v>1325</v>
      </c>
      <c r="B134" s="642" t="s">
        <v>1306</v>
      </c>
      <c r="C134" s="610" t="s">
        <v>1312</v>
      </c>
      <c r="D134" s="610" t="s">
        <v>1313</v>
      </c>
      <c r="E134" s="610" t="s">
        <v>1314</v>
      </c>
      <c r="F134" s="610" t="s">
        <v>1312</v>
      </c>
      <c r="G134" s="610" t="s">
        <v>1313</v>
      </c>
      <c r="H134" s="610" t="s">
        <v>1314</v>
      </c>
    </row>
    <row r="135" spans="1:8" ht="15.75" thickBot="1">
      <c r="A135" s="613" t="s">
        <v>1326</v>
      </c>
      <c r="B135" s="315" t="s">
        <v>1315</v>
      </c>
      <c r="C135" s="610" t="s">
        <v>284</v>
      </c>
      <c r="D135" s="610" t="s">
        <v>284</v>
      </c>
      <c r="E135" s="610" t="s">
        <v>284</v>
      </c>
      <c r="F135" s="614">
        <v>9</v>
      </c>
      <c r="G135" s="614">
        <v>9</v>
      </c>
      <c r="H135" s="614">
        <v>9</v>
      </c>
    </row>
    <row r="136" spans="1:8" ht="45.75" thickBot="1">
      <c r="A136" s="613"/>
      <c r="B136" s="315" t="s">
        <v>1316</v>
      </c>
      <c r="C136" s="610" t="s">
        <v>284</v>
      </c>
      <c r="D136" s="610" t="s">
        <v>284</v>
      </c>
      <c r="E136" s="610" t="s">
        <v>284</v>
      </c>
      <c r="F136" s="614">
        <v>0</v>
      </c>
      <c r="G136" s="614">
        <v>0</v>
      </c>
      <c r="H136" s="614">
        <v>0</v>
      </c>
    </row>
    <row r="137" spans="1:8" ht="15.75" thickBot="1">
      <c r="A137" s="311"/>
      <c r="B137" s="315" t="s">
        <v>1317</v>
      </c>
      <c r="C137" s="610" t="s">
        <v>284</v>
      </c>
      <c r="D137" s="610" t="s">
        <v>284</v>
      </c>
      <c r="E137" s="610" t="s">
        <v>284</v>
      </c>
      <c r="F137" s="614">
        <v>0</v>
      </c>
      <c r="G137" s="614">
        <v>0</v>
      </c>
      <c r="H137" s="614">
        <v>0</v>
      </c>
    </row>
    <row r="138" spans="1:8" ht="15.75" thickBot="1">
      <c r="A138" s="207" t="s">
        <v>766</v>
      </c>
    </row>
    <row r="139" spans="1:8" ht="29.25" customHeight="1">
      <c r="A139" s="980" t="s">
        <v>1304</v>
      </c>
      <c r="B139" s="607" t="s">
        <v>1305</v>
      </c>
      <c r="C139" s="982" t="s">
        <v>1307</v>
      </c>
      <c r="D139" s="983"/>
      <c r="E139" s="983"/>
      <c r="F139" s="983"/>
      <c r="G139" s="983"/>
      <c r="H139" s="984"/>
    </row>
    <row r="140" spans="1:8" ht="15.75" thickBot="1">
      <c r="A140" s="981"/>
      <c r="B140" s="608" t="s">
        <v>743</v>
      </c>
      <c r="C140" s="985"/>
      <c r="D140" s="986"/>
      <c r="E140" s="986"/>
      <c r="F140" s="986"/>
      <c r="G140" s="986"/>
      <c r="H140" s="987"/>
    </row>
    <row r="141" spans="1:8" ht="30.75" thickBot="1">
      <c r="A141" s="612" t="s">
        <v>1327</v>
      </c>
      <c r="B141" s="609" t="s">
        <v>1383</v>
      </c>
      <c r="C141" s="988" t="s">
        <v>1310</v>
      </c>
      <c r="D141" s="989"/>
      <c r="E141" s="990"/>
      <c r="F141" s="988" t="s">
        <v>1311</v>
      </c>
      <c r="G141" s="989"/>
      <c r="H141" s="990"/>
    </row>
    <row r="142" spans="1:8" ht="35.25" thickBot="1">
      <c r="A142" s="613" t="s">
        <v>1328</v>
      </c>
      <c r="B142" s="642" t="s">
        <v>1306</v>
      </c>
      <c r="C142" s="610" t="s">
        <v>1312</v>
      </c>
      <c r="D142" s="610" t="s">
        <v>1313</v>
      </c>
      <c r="E142" s="610" t="s">
        <v>1314</v>
      </c>
      <c r="F142" s="610" t="s">
        <v>1312</v>
      </c>
      <c r="G142" s="610" t="s">
        <v>1313</v>
      </c>
      <c r="H142" s="610" t="s">
        <v>1314</v>
      </c>
    </row>
    <row r="143" spans="1:8" ht="15.75" thickBot="1">
      <c r="A143" s="613" t="s">
        <v>985</v>
      </c>
      <c r="B143" s="315" t="s">
        <v>1315</v>
      </c>
      <c r="C143" s="614">
        <v>20</v>
      </c>
      <c r="D143" s="614">
        <v>21</v>
      </c>
      <c r="E143" s="614">
        <v>1</v>
      </c>
      <c r="F143" s="614">
        <v>23</v>
      </c>
      <c r="G143" s="614">
        <v>33</v>
      </c>
      <c r="H143" s="614">
        <v>4</v>
      </c>
    </row>
    <row r="144" spans="1:8" ht="45.75" thickBot="1">
      <c r="A144" s="613"/>
      <c r="B144" s="315" t="s">
        <v>1316</v>
      </c>
      <c r="C144" s="614">
        <v>0</v>
      </c>
      <c r="D144" s="614">
        <v>0</v>
      </c>
      <c r="E144" s="614">
        <v>0</v>
      </c>
      <c r="F144" s="614">
        <v>0</v>
      </c>
      <c r="G144" s="614">
        <v>0</v>
      </c>
      <c r="H144" s="614">
        <v>0</v>
      </c>
    </row>
    <row r="145" spans="1:8" ht="15.75" thickBot="1">
      <c r="A145" s="311"/>
      <c r="B145" s="315" t="s">
        <v>1317</v>
      </c>
      <c r="C145" s="614">
        <v>0</v>
      </c>
      <c r="D145" s="614">
        <v>0</v>
      </c>
      <c r="E145" s="614">
        <v>0</v>
      </c>
      <c r="F145" s="614">
        <v>1</v>
      </c>
      <c r="G145" s="614">
        <v>1</v>
      </c>
      <c r="H145" s="614">
        <v>0</v>
      </c>
    </row>
    <row r="146" spans="1:8" ht="15.75" thickBot="1">
      <c r="A146" s="207" t="s">
        <v>770</v>
      </c>
    </row>
    <row r="147" spans="1:8" ht="29.25" customHeight="1">
      <c r="A147" s="980" t="s">
        <v>1304</v>
      </c>
      <c r="B147" s="607" t="s">
        <v>1305</v>
      </c>
      <c r="C147" s="982" t="s">
        <v>1307</v>
      </c>
      <c r="D147" s="983"/>
      <c r="E147" s="983"/>
      <c r="F147" s="983"/>
      <c r="G147" s="983"/>
      <c r="H147" s="984"/>
    </row>
    <row r="148" spans="1:8" ht="15.75" thickBot="1">
      <c r="A148" s="981"/>
      <c r="B148" s="608" t="s">
        <v>743</v>
      </c>
      <c r="C148" s="985"/>
      <c r="D148" s="986"/>
      <c r="E148" s="986"/>
      <c r="F148" s="986"/>
      <c r="G148" s="986"/>
      <c r="H148" s="987"/>
    </row>
    <row r="149" spans="1:8">
      <c r="A149" s="612"/>
      <c r="B149" s="609" t="s">
        <v>1383</v>
      </c>
      <c r="C149" s="991" t="s">
        <v>1310</v>
      </c>
      <c r="D149" s="992"/>
      <c r="E149" s="993"/>
      <c r="F149" s="991" t="s">
        <v>1311</v>
      </c>
      <c r="G149" s="992"/>
      <c r="H149" s="993"/>
    </row>
    <row r="150" spans="1:8" ht="45.75" thickBot="1">
      <c r="A150" s="612" t="s">
        <v>1329</v>
      </c>
      <c r="B150" s="643" t="s">
        <v>1306</v>
      </c>
      <c r="C150" s="994"/>
      <c r="D150" s="995"/>
      <c r="E150" s="996"/>
      <c r="F150" s="994"/>
      <c r="G150" s="995"/>
      <c r="H150" s="996"/>
    </row>
    <row r="151" spans="1:8" ht="35.25" thickBot="1">
      <c r="A151" s="613" t="s">
        <v>1330</v>
      </c>
      <c r="B151" s="312"/>
      <c r="C151" s="610" t="s">
        <v>1312</v>
      </c>
      <c r="D151" s="610" t="s">
        <v>1313</v>
      </c>
      <c r="E151" s="610" t="s">
        <v>1314</v>
      </c>
      <c r="F151" s="610" t="s">
        <v>1312</v>
      </c>
      <c r="G151" s="610" t="s">
        <v>1313</v>
      </c>
      <c r="H151" s="610" t="s">
        <v>1314</v>
      </c>
    </row>
    <row r="152" spans="1:8" ht="15.75" thickBot="1">
      <c r="A152" s="613" t="s">
        <v>1331</v>
      </c>
      <c r="B152" s="312" t="s">
        <v>1315</v>
      </c>
      <c r="C152" s="610" t="s">
        <v>284</v>
      </c>
      <c r="D152" s="610" t="s">
        <v>284</v>
      </c>
      <c r="E152" s="610" t="s">
        <v>284</v>
      </c>
      <c r="F152" s="614">
        <v>2</v>
      </c>
      <c r="G152" s="614">
        <v>2</v>
      </c>
      <c r="H152" s="614">
        <v>0</v>
      </c>
    </row>
    <row r="153" spans="1:8" ht="45.75" thickBot="1">
      <c r="A153" s="612"/>
      <c r="B153" s="312" t="s">
        <v>1316</v>
      </c>
      <c r="C153" s="610" t="s">
        <v>284</v>
      </c>
      <c r="D153" s="610" t="s">
        <v>284</v>
      </c>
      <c r="E153" s="610" t="s">
        <v>284</v>
      </c>
      <c r="F153" s="614">
        <v>0</v>
      </c>
      <c r="G153" s="614">
        <v>0</v>
      </c>
      <c r="H153" s="614">
        <v>0</v>
      </c>
    </row>
    <row r="154" spans="1:8" ht="15.75" thickBot="1">
      <c r="A154" s="311"/>
      <c r="B154" s="312" t="s">
        <v>1317</v>
      </c>
      <c r="C154" s="610" t="s">
        <v>284</v>
      </c>
      <c r="D154" s="610" t="s">
        <v>284</v>
      </c>
      <c r="E154" s="610" t="s">
        <v>284</v>
      </c>
      <c r="F154" s="614">
        <v>2</v>
      </c>
      <c r="G154" s="614">
        <v>2</v>
      </c>
      <c r="H154" s="614">
        <v>1</v>
      </c>
    </row>
    <row r="155" spans="1:8" ht="15.75" thickBot="1">
      <c r="A155" s="207" t="s">
        <v>772</v>
      </c>
    </row>
    <row r="156" spans="1:8" ht="29.25" customHeight="1">
      <c r="A156" s="980" t="s">
        <v>1304</v>
      </c>
      <c r="B156" s="607" t="s">
        <v>1305</v>
      </c>
      <c r="C156" s="982" t="s">
        <v>1307</v>
      </c>
      <c r="D156" s="983"/>
      <c r="E156" s="983"/>
      <c r="F156" s="983"/>
      <c r="G156" s="983"/>
      <c r="H156" s="984"/>
    </row>
    <row r="157" spans="1:8" ht="15.75" thickBot="1">
      <c r="A157" s="981"/>
      <c r="B157" s="608" t="s">
        <v>743</v>
      </c>
      <c r="C157" s="985"/>
      <c r="D157" s="986"/>
      <c r="E157" s="986"/>
      <c r="F157" s="986"/>
      <c r="G157" s="986"/>
      <c r="H157" s="987"/>
    </row>
    <row r="158" spans="1:8" ht="45.75" thickBot="1">
      <c r="A158" s="612" t="s">
        <v>1332</v>
      </c>
      <c r="B158" s="609" t="s">
        <v>1383</v>
      </c>
      <c r="C158" s="988" t="s">
        <v>1310</v>
      </c>
      <c r="D158" s="989"/>
      <c r="E158" s="990"/>
      <c r="F158" s="988" t="s">
        <v>1311</v>
      </c>
      <c r="G158" s="989"/>
      <c r="H158" s="990"/>
    </row>
    <row r="159" spans="1:8" ht="35.25" thickBot="1">
      <c r="A159" s="613" t="s">
        <v>1333</v>
      </c>
      <c r="B159" s="642" t="s">
        <v>1306</v>
      </c>
      <c r="C159" s="610" t="s">
        <v>1312</v>
      </c>
      <c r="D159" s="610" t="s">
        <v>1313</v>
      </c>
      <c r="E159" s="610" t="s">
        <v>1314</v>
      </c>
      <c r="F159" s="610" t="s">
        <v>1312</v>
      </c>
      <c r="G159" s="610" t="s">
        <v>1313</v>
      </c>
      <c r="H159" s="610" t="s">
        <v>1314</v>
      </c>
    </row>
    <row r="160" spans="1:8" ht="15.75" thickBot="1">
      <c r="A160" s="613" t="s">
        <v>1334</v>
      </c>
      <c r="B160" s="315" t="s">
        <v>1315</v>
      </c>
      <c r="C160" s="614">
        <v>4</v>
      </c>
      <c r="D160" s="614">
        <v>4</v>
      </c>
      <c r="E160" s="614">
        <v>0</v>
      </c>
      <c r="F160" s="614">
        <v>0</v>
      </c>
      <c r="G160" s="614">
        <v>0</v>
      </c>
      <c r="H160" s="614">
        <v>0</v>
      </c>
    </row>
    <row r="161" spans="1:9" ht="45.75" thickBot="1">
      <c r="A161" s="613"/>
      <c r="B161" s="315" t="s">
        <v>1316</v>
      </c>
      <c r="C161" s="614">
        <v>0</v>
      </c>
      <c r="D161" s="614">
        <v>0</v>
      </c>
      <c r="E161" s="614">
        <v>0</v>
      </c>
      <c r="F161" s="614">
        <v>0</v>
      </c>
      <c r="G161" s="614">
        <v>0</v>
      </c>
      <c r="H161" s="614">
        <v>0</v>
      </c>
    </row>
    <row r="162" spans="1:9" ht="15.75" thickBot="1">
      <c r="A162" s="311"/>
      <c r="B162" s="315" t="s">
        <v>1317</v>
      </c>
      <c r="C162" s="614">
        <v>0</v>
      </c>
      <c r="D162" s="614">
        <v>0</v>
      </c>
      <c r="E162" s="614">
        <v>0</v>
      </c>
      <c r="F162" s="614">
        <v>0</v>
      </c>
      <c r="G162" s="614">
        <v>0</v>
      </c>
      <c r="H162" s="614">
        <v>0</v>
      </c>
    </row>
    <row r="163" spans="1:9" ht="15.75" thickBot="1">
      <c r="A163" s="207" t="s">
        <v>774</v>
      </c>
    </row>
    <row r="164" spans="1:9" ht="29.25" customHeight="1">
      <c r="A164" s="980" t="s">
        <v>1304</v>
      </c>
      <c r="B164" s="607" t="s">
        <v>1305</v>
      </c>
      <c r="C164" s="982" t="s">
        <v>1307</v>
      </c>
      <c r="D164" s="983"/>
      <c r="E164" s="983"/>
      <c r="F164" s="983"/>
      <c r="G164" s="983"/>
      <c r="H164" s="984"/>
    </row>
    <row r="165" spans="1:9" ht="15.75" thickBot="1">
      <c r="A165" s="981"/>
      <c r="B165" s="608" t="s">
        <v>743</v>
      </c>
      <c r="C165" s="985"/>
      <c r="D165" s="986"/>
      <c r="E165" s="986"/>
      <c r="F165" s="986"/>
      <c r="G165" s="986"/>
      <c r="H165" s="987"/>
    </row>
    <row r="166" spans="1:9" ht="30.75" thickBot="1">
      <c r="A166" s="612" t="s">
        <v>1335</v>
      </c>
      <c r="B166" s="609" t="s">
        <v>1383</v>
      </c>
      <c r="C166" s="988" t="s">
        <v>1310</v>
      </c>
      <c r="D166" s="989"/>
      <c r="E166" s="990"/>
      <c r="F166" s="988" t="s">
        <v>1311</v>
      </c>
      <c r="G166" s="989"/>
      <c r="H166" s="990"/>
    </row>
    <row r="167" spans="1:9" ht="35.25" thickBot="1">
      <c r="A167" s="613" t="s">
        <v>1336</v>
      </c>
      <c r="B167" s="642" t="s">
        <v>1306</v>
      </c>
      <c r="C167" s="610" t="s">
        <v>1312</v>
      </c>
      <c r="D167" s="610" t="s">
        <v>1313</v>
      </c>
      <c r="E167" s="610" t="s">
        <v>1314</v>
      </c>
      <c r="F167" s="610" t="s">
        <v>1312</v>
      </c>
      <c r="G167" s="610" t="s">
        <v>1313</v>
      </c>
      <c r="H167" s="610" t="s">
        <v>1314</v>
      </c>
    </row>
    <row r="168" spans="1:9" ht="15.75" thickBot="1">
      <c r="A168" s="613" t="s">
        <v>1337</v>
      </c>
      <c r="B168" s="315" t="s">
        <v>1315</v>
      </c>
      <c r="C168" s="614" t="s">
        <v>1339</v>
      </c>
      <c r="D168" s="614" t="s">
        <v>1339</v>
      </c>
      <c r="E168" s="614" t="s">
        <v>1339</v>
      </c>
      <c r="F168" s="614">
        <v>0</v>
      </c>
      <c r="G168" s="614">
        <v>0</v>
      </c>
      <c r="H168" s="614">
        <v>0</v>
      </c>
    </row>
    <row r="169" spans="1:9" ht="45.75" thickBot="1">
      <c r="A169" s="618" t="s">
        <v>1338</v>
      </c>
      <c r="B169" s="315" t="s">
        <v>1316</v>
      </c>
      <c r="C169" s="614" t="s">
        <v>1339</v>
      </c>
      <c r="D169" s="614" t="s">
        <v>1339</v>
      </c>
      <c r="E169" s="614" t="s">
        <v>1339</v>
      </c>
      <c r="F169" s="614">
        <v>0</v>
      </c>
      <c r="G169" s="614">
        <v>0</v>
      </c>
      <c r="H169" s="614">
        <v>0</v>
      </c>
    </row>
    <row r="170" spans="1:9" ht="15.75" thickBot="1">
      <c r="A170" s="311"/>
      <c r="B170" s="315" t="s">
        <v>1317</v>
      </c>
      <c r="C170" s="614" t="s">
        <v>1339</v>
      </c>
      <c r="D170" s="614" t="s">
        <v>1339</v>
      </c>
      <c r="E170" s="614" t="s">
        <v>1339</v>
      </c>
      <c r="F170" s="614">
        <v>0</v>
      </c>
      <c r="G170" s="614">
        <v>0</v>
      </c>
      <c r="H170" s="614">
        <v>0</v>
      </c>
    </row>
    <row r="171" spans="1:9">
      <c r="A171" s="207"/>
    </row>
    <row r="172" spans="1:9">
      <c r="A172" t="s">
        <v>1340</v>
      </c>
    </row>
    <row r="174" spans="1:9">
      <c r="A174" s="207" t="s">
        <v>1384</v>
      </c>
    </row>
    <row r="175" spans="1:9" ht="15.75" thickBot="1">
      <c r="A175" s="207" t="s">
        <v>1385</v>
      </c>
    </row>
    <row r="176" spans="1:9" ht="45">
      <c r="A176" s="997" t="s">
        <v>1386</v>
      </c>
      <c r="B176" s="997" t="s">
        <v>1387</v>
      </c>
      <c r="C176" s="644" t="s">
        <v>1388</v>
      </c>
      <c r="D176" s="997" t="s">
        <v>1390</v>
      </c>
      <c r="E176" s="646" t="s">
        <v>1391</v>
      </c>
      <c r="F176" s="646" t="s">
        <v>1391</v>
      </c>
      <c r="G176" s="997" t="s">
        <v>1394</v>
      </c>
      <c r="H176" s="997" t="s">
        <v>796</v>
      </c>
      <c r="I176" s="997" t="s">
        <v>1395</v>
      </c>
    </row>
    <row r="177" spans="1:9" ht="30.75" thickBot="1">
      <c r="A177" s="998"/>
      <c r="B177" s="998"/>
      <c r="C177" s="645" t="s">
        <v>1389</v>
      </c>
      <c r="D177" s="998"/>
      <c r="E177" s="647" t="s">
        <v>1392</v>
      </c>
      <c r="F177" s="647" t="s">
        <v>1393</v>
      </c>
      <c r="G177" s="998"/>
      <c r="H177" s="998"/>
      <c r="I177" s="998"/>
    </row>
    <row r="178" spans="1:9" ht="15.75" thickBot="1">
      <c r="A178" s="648" t="s">
        <v>735</v>
      </c>
      <c r="B178" s="649" t="s">
        <v>1396</v>
      </c>
      <c r="C178" s="650">
        <v>30</v>
      </c>
      <c r="D178" s="650" t="s">
        <v>1053</v>
      </c>
      <c r="E178" s="650">
        <v>4</v>
      </c>
      <c r="F178" s="650">
        <v>24</v>
      </c>
      <c r="G178" s="650">
        <v>2</v>
      </c>
      <c r="H178" s="649" t="s">
        <v>26</v>
      </c>
      <c r="I178" s="650">
        <v>2017</v>
      </c>
    </row>
    <row r="179" spans="1:9" ht="15.75" thickBot="1">
      <c r="A179" s="648" t="s">
        <v>736</v>
      </c>
      <c r="B179" s="649" t="s">
        <v>1397</v>
      </c>
      <c r="C179" s="650">
        <v>28</v>
      </c>
      <c r="D179" s="650" t="s">
        <v>1053</v>
      </c>
      <c r="E179" s="650">
        <v>9</v>
      </c>
      <c r="F179" s="650">
        <v>19</v>
      </c>
      <c r="G179" s="650">
        <v>0</v>
      </c>
      <c r="H179" s="649" t="s">
        <v>1398</v>
      </c>
      <c r="I179" s="650">
        <v>2017</v>
      </c>
    </row>
    <row r="180" spans="1:9" ht="15.75" thickBot="1">
      <c r="A180" s="648" t="s">
        <v>737</v>
      </c>
      <c r="B180" s="649" t="s">
        <v>1399</v>
      </c>
      <c r="C180" s="650">
        <v>19</v>
      </c>
      <c r="D180" s="650" t="s">
        <v>1053</v>
      </c>
      <c r="E180" s="650">
        <v>5</v>
      </c>
      <c r="F180" s="650">
        <v>14</v>
      </c>
      <c r="G180" s="650">
        <v>0</v>
      </c>
      <c r="H180" s="649" t="s">
        <v>1400</v>
      </c>
      <c r="I180" s="650">
        <v>2017</v>
      </c>
    </row>
    <row r="181" spans="1:9" ht="15.75" thickBot="1">
      <c r="A181" s="648" t="s">
        <v>762</v>
      </c>
      <c r="B181" s="649" t="s">
        <v>1401</v>
      </c>
      <c r="C181" s="650">
        <v>34</v>
      </c>
      <c r="D181" s="650" t="s">
        <v>1053</v>
      </c>
      <c r="E181" s="650">
        <v>18</v>
      </c>
      <c r="F181" s="650">
        <v>16</v>
      </c>
      <c r="G181" s="650">
        <v>0</v>
      </c>
      <c r="H181" s="649" t="s">
        <v>1402</v>
      </c>
      <c r="I181" s="650">
        <v>2017</v>
      </c>
    </row>
    <row r="182" spans="1:9" ht="15.75" thickBot="1">
      <c r="A182" s="648" t="s">
        <v>766</v>
      </c>
      <c r="B182" s="649" t="s">
        <v>1403</v>
      </c>
      <c r="C182" s="650">
        <v>59</v>
      </c>
      <c r="D182" s="650" t="s">
        <v>1053</v>
      </c>
      <c r="E182" s="650">
        <v>25</v>
      </c>
      <c r="F182" s="650">
        <v>34</v>
      </c>
      <c r="G182" s="650">
        <v>0</v>
      </c>
      <c r="H182" s="649" t="s">
        <v>1404</v>
      </c>
      <c r="I182" s="650">
        <v>2017</v>
      </c>
    </row>
    <row r="183" spans="1:9" ht="15.75" thickBot="1">
      <c r="A183" s="648" t="s">
        <v>770</v>
      </c>
      <c r="B183" s="649" t="s">
        <v>1405</v>
      </c>
      <c r="C183" s="611"/>
      <c r="D183" s="650" t="s">
        <v>1053</v>
      </c>
      <c r="E183" s="650">
        <v>3</v>
      </c>
      <c r="F183" s="650">
        <v>9</v>
      </c>
      <c r="G183" s="650">
        <v>0</v>
      </c>
      <c r="H183" s="649" t="s">
        <v>1406</v>
      </c>
      <c r="I183" s="650">
        <v>2017</v>
      </c>
    </row>
    <row r="184" spans="1:9" ht="15.75" thickBot="1">
      <c r="A184" s="648" t="s">
        <v>772</v>
      </c>
      <c r="B184" s="649" t="s">
        <v>1407</v>
      </c>
      <c r="C184" s="650">
        <v>30</v>
      </c>
      <c r="D184" s="650" t="s">
        <v>1053</v>
      </c>
      <c r="E184" s="650">
        <v>9</v>
      </c>
      <c r="F184" s="650">
        <v>21</v>
      </c>
      <c r="G184" s="650">
        <v>0</v>
      </c>
      <c r="H184" s="649" t="s">
        <v>1408</v>
      </c>
      <c r="I184" s="650">
        <v>2017</v>
      </c>
    </row>
    <row r="185" spans="1:9" ht="15.75" thickBot="1">
      <c r="A185" s="648" t="s">
        <v>774</v>
      </c>
      <c r="B185" s="649" t="s">
        <v>1409</v>
      </c>
      <c r="C185" s="650">
        <v>41</v>
      </c>
      <c r="D185" s="650" t="s">
        <v>1053</v>
      </c>
      <c r="E185" s="650">
        <v>6</v>
      </c>
      <c r="F185" s="650">
        <v>35</v>
      </c>
      <c r="G185" s="650">
        <v>0</v>
      </c>
      <c r="H185" s="649" t="s">
        <v>1410</v>
      </c>
      <c r="I185" s="650">
        <v>2017</v>
      </c>
    </row>
    <row r="186" spans="1:9" ht="15.75" thickBot="1">
      <c r="A186" s="648" t="s">
        <v>786</v>
      </c>
      <c r="B186" s="649" t="s">
        <v>1411</v>
      </c>
      <c r="C186" s="650">
        <v>23</v>
      </c>
      <c r="D186" s="650" t="s">
        <v>1053</v>
      </c>
      <c r="E186" s="650">
        <v>9</v>
      </c>
      <c r="F186" s="650">
        <v>14</v>
      </c>
      <c r="G186" s="650">
        <v>0</v>
      </c>
      <c r="H186" s="649" t="s">
        <v>1412</v>
      </c>
      <c r="I186" s="650">
        <v>2017</v>
      </c>
    </row>
    <row r="187" spans="1:9" ht="15.75" thickBot="1">
      <c r="A187" s="648" t="s">
        <v>788</v>
      </c>
      <c r="B187" s="649" t="s">
        <v>1413</v>
      </c>
      <c r="C187" s="650">
        <v>24</v>
      </c>
      <c r="D187" s="650" t="s">
        <v>1053</v>
      </c>
      <c r="E187" s="650">
        <v>10</v>
      </c>
      <c r="F187" s="650">
        <v>14</v>
      </c>
      <c r="G187" s="650">
        <v>0</v>
      </c>
      <c r="H187" s="649" t="s">
        <v>1414</v>
      </c>
      <c r="I187" s="650">
        <v>2017</v>
      </c>
    </row>
    <row r="188" spans="1:9" ht="15.75" thickBot="1">
      <c r="A188" s="648" t="s">
        <v>790</v>
      </c>
      <c r="B188" s="649" t="s">
        <v>1415</v>
      </c>
      <c r="C188" s="650">
        <v>28</v>
      </c>
      <c r="D188" s="650" t="s">
        <v>1053</v>
      </c>
      <c r="E188" s="650">
        <v>14</v>
      </c>
      <c r="F188" s="650">
        <v>14</v>
      </c>
      <c r="G188" s="650">
        <v>0</v>
      </c>
      <c r="H188" s="649" t="s">
        <v>24</v>
      </c>
      <c r="I188" s="650">
        <v>2017</v>
      </c>
    </row>
    <row r="189" spans="1:9" ht="15.75" customHeight="1"/>
    <row r="190" spans="1:9">
      <c r="A190" s="207" t="s">
        <v>1416</v>
      </c>
    </row>
    <row r="191" spans="1:9">
      <c r="A191" s="207" t="s">
        <v>1417</v>
      </c>
    </row>
    <row r="192" spans="1:9" ht="15.75" thickBot="1">
      <c r="A192" s="207" t="s">
        <v>1418</v>
      </c>
    </row>
    <row r="193" spans="1:3">
      <c r="A193" s="1008" t="s">
        <v>439</v>
      </c>
      <c r="B193" s="1008" t="s">
        <v>1419</v>
      </c>
      <c r="C193" s="651" t="s">
        <v>1420</v>
      </c>
    </row>
    <row r="194" spans="1:3" ht="15.75" thickBot="1">
      <c r="A194" s="1009"/>
      <c r="B194" s="1009"/>
      <c r="C194" s="652" t="s">
        <v>1421</v>
      </c>
    </row>
    <row r="195" spans="1:3" ht="63.75">
      <c r="A195" s="999">
        <v>1</v>
      </c>
      <c r="B195" s="653" t="s">
        <v>1422</v>
      </c>
      <c r="C195" s="656" t="s">
        <v>1426</v>
      </c>
    </row>
    <row r="196" spans="1:3" ht="89.25">
      <c r="A196" s="1000"/>
      <c r="B196" s="653" t="s">
        <v>1423</v>
      </c>
      <c r="C196" s="656" t="s">
        <v>1427</v>
      </c>
    </row>
    <row r="197" spans="1:3">
      <c r="A197" s="1000"/>
      <c r="B197" s="654" t="s">
        <v>1424</v>
      </c>
      <c r="C197" s="657"/>
    </row>
    <row r="198" spans="1:3" ht="15.75" thickBot="1">
      <c r="A198" s="1001"/>
      <c r="B198" s="655" t="s">
        <v>1425</v>
      </c>
      <c r="C198" s="315"/>
    </row>
    <row r="199" spans="1:3" ht="51">
      <c r="A199" s="999">
        <v>2</v>
      </c>
      <c r="B199" s="653" t="s">
        <v>1428</v>
      </c>
      <c r="C199" s="656" t="s">
        <v>1433</v>
      </c>
    </row>
    <row r="200" spans="1:3" ht="51">
      <c r="A200" s="1000"/>
      <c r="B200" s="653" t="s">
        <v>1429</v>
      </c>
      <c r="C200" s="656" t="s">
        <v>1434</v>
      </c>
    </row>
    <row r="201" spans="1:3">
      <c r="A201" s="1000"/>
      <c r="B201" s="653" t="s">
        <v>1430</v>
      </c>
      <c r="C201" s="657"/>
    </row>
    <row r="202" spans="1:3">
      <c r="A202" s="1000"/>
      <c r="B202" s="654" t="s">
        <v>1431</v>
      </c>
      <c r="C202" s="657"/>
    </row>
    <row r="203" spans="1:3" ht="15.75" thickBot="1">
      <c r="A203" s="1001"/>
      <c r="B203" s="655" t="s">
        <v>1432</v>
      </c>
      <c r="C203" s="315"/>
    </row>
    <row r="204" spans="1:3" ht="38.25">
      <c r="A204" s="999">
        <v>3</v>
      </c>
      <c r="B204" s="653" t="s">
        <v>1435</v>
      </c>
      <c r="C204" s="656" t="s">
        <v>1438</v>
      </c>
    </row>
    <row r="205" spans="1:3" ht="76.5">
      <c r="A205" s="1000"/>
      <c r="B205" s="654" t="s">
        <v>1436</v>
      </c>
      <c r="C205" s="656" t="s">
        <v>1439</v>
      </c>
    </row>
    <row r="206" spans="1:3" ht="15.75" thickBot="1">
      <c r="A206" s="1001"/>
      <c r="B206" s="655" t="s">
        <v>1437</v>
      </c>
      <c r="C206" s="315"/>
    </row>
    <row r="207" spans="1:3" ht="71.25" customHeight="1">
      <c r="A207" s="999">
        <v>4</v>
      </c>
      <c r="B207" s="653" t="s">
        <v>1440</v>
      </c>
      <c r="C207" s="999" t="s">
        <v>1443</v>
      </c>
    </row>
    <row r="208" spans="1:3">
      <c r="A208" s="1000"/>
      <c r="B208" s="654" t="s">
        <v>1441</v>
      </c>
      <c r="C208" s="1000"/>
    </row>
    <row r="209" spans="1:3" ht="15.75" thickBot="1">
      <c r="A209" s="1001"/>
      <c r="B209" s="655" t="s">
        <v>1442</v>
      </c>
      <c r="C209" s="1001"/>
    </row>
    <row r="210" spans="1:3" ht="25.5">
      <c r="A210" s="999" t="s">
        <v>766</v>
      </c>
      <c r="B210" s="653" t="s">
        <v>1444</v>
      </c>
      <c r="C210" s="1002" t="s">
        <v>1447</v>
      </c>
    </row>
    <row r="211" spans="1:3" ht="25.5">
      <c r="A211" s="1000"/>
      <c r="B211" s="654" t="s">
        <v>1445</v>
      </c>
      <c r="C211" s="1003"/>
    </row>
    <row r="212" spans="1:3" ht="15.75" thickBot="1">
      <c r="A212" s="1001"/>
      <c r="B212" s="655" t="s">
        <v>1446</v>
      </c>
      <c r="C212" s="1004"/>
    </row>
    <row r="213" spans="1:3" ht="38.25">
      <c r="A213" s="999" t="s">
        <v>770</v>
      </c>
      <c r="B213" s="658" t="s">
        <v>1440</v>
      </c>
      <c r="C213" s="656" t="s">
        <v>1448</v>
      </c>
    </row>
    <row r="214" spans="1:3" ht="25.5">
      <c r="A214" s="1000"/>
      <c r="B214" s="656" t="s">
        <v>1441</v>
      </c>
      <c r="C214" s="656" t="s">
        <v>1449</v>
      </c>
    </row>
    <row r="215" spans="1:3" ht="15.75" thickBot="1">
      <c r="A215" s="1001"/>
      <c r="B215" s="659" t="s">
        <v>1442</v>
      </c>
      <c r="C215" s="315"/>
    </row>
    <row r="216" spans="1:3">
      <c r="A216" s="1005" t="s">
        <v>772</v>
      </c>
      <c r="B216" s="660" t="s">
        <v>1450</v>
      </c>
      <c r="C216" s="660" t="s">
        <v>1452</v>
      </c>
    </row>
    <row r="217" spans="1:3">
      <c r="A217" s="1006"/>
      <c r="B217" s="660" t="s">
        <v>1451</v>
      </c>
      <c r="C217" s="660" t="s">
        <v>1453</v>
      </c>
    </row>
    <row r="218" spans="1:3" ht="15.75" thickBot="1">
      <c r="A218" s="1007"/>
      <c r="B218" s="312"/>
      <c r="C218" s="660" t="s">
        <v>1454</v>
      </c>
    </row>
    <row r="219" spans="1:3">
      <c r="A219" s="1005" t="s">
        <v>774</v>
      </c>
      <c r="B219" s="660" t="s">
        <v>1455</v>
      </c>
      <c r="C219" s="662" t="s">
        <v>1457</v>
      </c>
    </row>
    <row r="220" spans="1:3" ht="39">
      <c r="A220" s="1006"/>
      <c r="B220" s="660" t="s">
        <v>1456</v>
      </c>
      <c r="C220" s="660" t="s">
        <v>1458</v>
      </c>
    </row>
    <row r="221" spans="1:3">
      <c r="A221" s="1006"/>
      <c r="B221" s="661"/>
      <c r="C221" s="660" t="s">
        <v>1459</v>
      </c>
    </row>
    <row r="222" spans="1:3" ht="15.75" thickBot="1">
      <c r="A222" s="1007"/>
      <c r="B222" s="312"/>
      <c r="C222" s="663" t="s">
        <v>1460</v>
      </c>
    </row>
    <row r="223" spans="1:3" ht="26.25">
      <c r="A223" s="1005" t="s">
        <v>786</v>
      </c>
      <c r="B223" s="1010" t="s">
        <v>1461</v>
      </c>
      <c r="C223" s="660" t="s">
        <v>1462</v>
      </c>
    </row>
    <row r="224" spans="1:3" ht="27" thickBot="1">
      <c r="A224" s="1007"/>
      <c r="B224" s="1011"/>
      <c r="C224" s="663" t="s">
        <v>1463</v>
      </c>
    </row>
    <row r="225" spans="1:3" ht="39">
      <c r="A225" s="1005" t="s">
        <v>788</v>
      </c>
      <c r="B225" s="1010" t="s">
        <v>1464</v>
      </c>
      <c r="C225" s="660" t="s">
        <v>1465</v>
      </c>
    </row>
    <row r="226" spans="1:3">
      <c r="A226" s="1006"/>
      <c r="B226" s="1012"/>
      <c r="C226" s="660" t="s">
        <v>1466</v>
      </c>
    </row>
    <row r="227" spans="1:3" ht="15.75" thickBot="1">
      <c r="A227" s="1007"/>
      <c r="B227" s="1011"/>
      <c r="C227" s="663" t="s">
        <v>1467</v>
      </c>
    </row>
    <row r="228" spans="1:3">
      <c r="A228" s="1005" t="s">
        <v>790</v>
      </c>
      <c r="B228" s="1010" t="s">
        <v>1468</v>
      </c>
      <c r="C228" s="660" t="s">
        <v>1469</v>
      </c>
    </row>
    <row r="229" spans="1:3" ht="27" thickBot="1">
      <c r="A229" s="1007"/>
      <c r="B229" s="1011"/>
      <c r="C229" s="663" t="s">
        <v>1470</v>
      </c>
    </row>
    <row r="230" spans="1:3" ht="27" thickBot="1">
      <c r="A230" s="664" t="s">
        <v>1471</v>
      </c>
      <c r="B230" s="663" t="s">
        <v>1472</v>
      </c>
      <c r="C230" s="663" t="s">
        <v>1473</v>
      </c>
    </row>
    <row r="231" spans="1:3" ht="26.25">
      <c r="A231" s="1005" t="s">
        <v>1474</v>
      </c>
      <c r="B231" s="1010" t="s">
        <v>1475</v>
      </c>
      <c r="C231" s="660" t="s">
        <v>1476</v>
      </c>
    </row>
    <row r="232" spans="1:3" ht="27" thickBot="1">
      <c r="A232" s="1007"/>
      <c r="B232" s="1011"/>
      <c r="C232" s="663" t="s">
        <v>1477</v>
      </c>
    </row>
    <row r="233" spans="1:3" ht="39">
      <c r="A233" s="1005" t="s">
        <v>1478</v>
      </c>
      <c r="B233" s="1010" t="s">
        <v>1479</v>
      </c>
      <c r="C233" s="660" t="s">
        <v>1480</v>
      </c>
    </row>
    <row r="234" spans="1:3" ht="15.75" thickBot="1">
      <c r="A234" s="1007"/>
      <c r="B234" s="1011"/>
      <c r="C234" s="663" t="s">
        <v>1481</v>
      </c>
    </row>
    <row r="235" spans="1:3" ht="26.25">
      <c r="A235" s="1005" t="s">
        <v>1482</v>
      </c>
      <c r="B235" s="660" t="s">
        <v>1483</v>
      </c>
      <c r="C235" s="660" t="s">
        <v>1485</v>
      </c>
    </row>
    <row r="236" spans="1:3" ht="52.5" thickBot="1">
      <c r="A236" s="1007"/>
      <c r="B236" s="663" t="s">
        <v>1484</v>
      </c>
      <c r="C236" s="663" t="s">
        <v>1486</v>
      </c>
    </row>
    <row r="237" spans="1:3" ht="39.75" thickBot="1">
      <c r="A237" s="664" t="s">
        <v>1487</v>
      </c>
      <c r="B237" s="663" t="s">
        <v>1488</v>
      </c>
      <c r="C237" s="663" t="s">
        <v>1489</v>
      </c>
    </row>
    <row r="238" spans="1:3" ht="39.75" thickBot="1">
      <c r="A238" s="664" t="s">
        <v>1490</v>
      </c>
      <c r="B238" s="663" t="s">
        <v>1491</v>
      </c>
      <c r="C238" s="663" t="s">
        <v>1492</v>
      </c>
    </row>
    <row r="239" spans="1:3">
      <c r="A239" s="1005" t="s">
        <v>1493</v>
      </c>
      <c r="B239" s="1010" t="s">
        <v>1494</v>
      </c>
      <c r="C239" s="665" t="s">
        <v>1495</v>
      </c>
    </row>
    <row r="240" spans="1:3" ht="15.75" thickBot="1">
      <c r="A240" s="1007"/>
      <c r="B240" s="1011"/>
      <c r="C240" s="666" t="s">
        <v>1496</v>
      </c>
    </row>
    <row r="241" spans="1:3" ht="39">
      <c r="A241" s="1005" t="s">
        <v>1497</v>
      </c>
      <c r="B241" s="660" t="s">
        <v>1498</v>
      </c>
      <c r="C241" s="1005" t="s">
        <v>1501</v>
      </c>
    </row>
    <row r="242" spans="1:3">
      <c r="A242" s="1006"/>
      <c r="B242" s="660" t="s">
        <v>1499</v>
      </c>
      <c r="C242" s="1006"/>
    </row>
    <row r="243" spans="1:3" ht="15.75" thickBot="1">
      <c r="A243" s="1007"/>
      <c r="B243" s="663" t="s">
        <v>1500</v>
      </c>
      <c r="C243" s="1007"/>
    </row>
    <row r="244" spans="1:3">
      <c r="A244" s="667"/>
    </row>
    <row r="245" spans="1:3" ht="15.75" thickBot="1">
      <c r="A245" s="668" t="s">
        <v>1502</v>
      </c>
    </row>
    <row r="246" spans="1:3" ht="38.25">
      <c r="A246" s="999" t="s">
        <v>735</v>
      </c>
      <c r="B246" s="669" t="s">
        <v>1428</v>
      </c>
      <c r="C246" s="670" t="s">
        <v>1504</v>
      </c>
    </row>
    <row r="247" spans="1:3" ht="89.25">
      <c r="A247" s="1000"/>
      <c r="B247" s="653" t="s">
        <v>1429</v>
      </c>
      <c r="C247" s="656" t="s">
        <v>1505</v>
      </c>
    </row>
    <row r="248" spans="1:3">
      <c r="A248" s="1000"/>
      <c r="B248" s="653" t="s">
        <v>1430</v>
      </c>
      <c r="C248" s="657"/>
    </row>
    <row r="249" spans="1:3">
      <c r="A249" s="1000"/>
      <c r="B249" s="654" t="s">
        <v>1431</v>
      </c>
      <c r="C249" s="657"/>
    </row>
    <row r="250" spans="1:3" ht="15.75" thickBot="1">
      <c r="A250" s="1001"/>
      <c r="B250" s="655" t="s">
        <v>1503</v>
      </c>
      <c r="C250" s="315"/>
    </row>
    <row r="251" spans="1:3" ht="35.25" customHeight="1">
      <c r="A251" s="999" t="s">
        <v>736</v>
      </c>
      <c r="B251" s="653" t="s">
        <v>1506</v>
      </c>
      <c r="C251" s="999" t="s">
        <v>1508</v>
      </c>
    </row>
    <row r="252" spans="1:3" ht="15.75" thickBot="1">
      <c r="A252" s="1001"/>
      <c r="B252" s="655" t="s">
        <v>1507</v>
      </c>
      <c r="C252" s="1001"/>
    </row>
    <row r="253" spans="1:3" ht="51">
      <c r="A253" s="999" t="s">
        <v>737</v>
      </c>
      <c r="B253" s="658" t="s">
        <v>1509</v>
      </c>
      <c r="C253" s="656" t="s">
        <v>1511</v>
      </c>
    </row>
    <row r="254" spans="1:3" ht="38.25">
      <c r="A254" s="1000"/>
      <c r="B254" s="656" t="s">
        <v>1510</v>
      </c>
      <c r="C254" s="656" t="s">
        <v>1512</v>
      </c>
    </row>
    <row r="255" spans="1:3" ht="15.75" thickBot="1">
      <c r="A255" s="1001"/>
      <c r="B255" s="659" t="s">
        <v>1437</v>
      </c>
      <c r="C255" s="315"/>
    </row>
    <row r="256" spans="1:3" ht="63.75">
      <c r="A256" s="999" t="s">
        <v>762</v>
      </c>
      <c r="B256" s="658" t="s">
        <v>1513</v>
      </c>
      <c r="C256" s="656" t="s">
        <v>1516</v>
      </c>
    </row>
    <row r="257" spans="1:3" ht="25.5">
      <c r="A257" s="1000"/>
      <c r="B257" s="656" t="s">
        <v>1514</v>
      </c>
      <c r="C257" s="656" t="s">
        <v>1517</v>
      </c>
    </row>
    <row r="258" spans="1:3" ht="15.75" thickBot="1">
      <c r="A258" s="1001"/>
      <c r="B258" s="659" t="s">
        <v>1515</v>
      </c>
      <c r="C258" s="315"/>
    </row>
    <row r="259" spans="1:3" ht="51">
      <c r="A259" s="999" t="s">
        <v>766</v>
      </c>
      <c r="B259" s="658" t="s">
        <v>1518</v>
      </c>
      <c r="C259" s="656" t="s">
        <v>1511</v>
      </c>
    </row>
    <row r="260" spans="1:3" ht="38.25">
      <c r="A260" s="1000"/>
      <c r="B260" s="656" t="s">
        <v>1519</v>
      </c>
      <c r="C260" s="656" t="s">
        <v>1521</v>
      </c>
    </row>
    <row r="261" spans="1:3">
      <c r="A261" s="1000"/>
      <c r="B261" s="656" t="s">
        <v>1520</v>
      </c>
      <c r="C261" s="657"/>
    </row>
    <row r="262" spans="1:3" ht="15.75" thickBot="1">
      <c r="A262" s="1001"/>
      <c r="B262" s="659"/>
      <c r="C262" s="315"/>
    </row>
    <row r="263" spans="1:3" ht="51">
      <c r="A263" s="999" t="s">
        <v>770</v>
      </c>
      <c r="B263" s="658" t="s">
        <v>1522</v>
      </c>
      <c r="C263" s="656" t="s">
        <v>1511</v>
      </c>
    </row>
    <row r="264" spans="1:3">
      <c r="A264" s="1000"/>
      <c r="B264" s="656" t="s">
        <v>1523</v>
      </c>
      <c r="C264" s="656" t="s">
        <v>1525</v>
      </c>
    </row>
    <row r="265" spans="1:3" ht="15.75" thickBot="1">
      <c r="A265" s="1001"/>
      <c r="B265" s="659" t="s">
        <v>1524</v>
      </c>
      <c r="C265" s="315"/>
    </row>
    <row r="266" spans="1:3" ht="38.25">
      <c r="A266" s="999" t="s">
        <v>772</v>
      </c>
      <c r="B266" s="658" t="s">
        <v>1513</v>
      </c>
      <c r="C266" s="656" t="s">
        <v>1448</v>
      </c>
    </row>
    <row r="267" spans="1:3" ht="25.5">
      <c r="A267" s="1000"/>
      <c r="B267" s="656" t="s">
        <v>1441</v>
      </c>
      <c r="C267" s="656" t="s">
        <v>1527</v>
      </c>
    </row>
    <row r="268" spans="1:3" ht="15.75" thickBot="1">
      <c r="A268" s="1001"/>
      <c r="B268" s="659" t="s">
        <v>1526</v>
      </c>
      <c r="C268" s="315"/>
    </row>
    <row r="269" spans="1:3">
      <c r="A269" s="1005" t="s">
        <v>774</v>
      </c>
      <c r="B269" s="1005" t="s">
        <v>1528</v>
      </c>
      <c r="C269" s="660" t="s">
        <v>1529</v>
      </c>
    </row>
    <row r="270" spans="1:3">
      <c r="A270" s="1006"/>
      <c r="B270" s="1006"/>
      <c r="C270" s="660" t="s">
        <v>1530</v>
      </c>
    </row>
    <row r="271" spans="1:3" ht="15.75" thickBot="1">
      <c r="A271" s="1007"/>
      <c r="B271" s="1007"/>
      <c r="C271" s="663" t="s">
        <v>1531</v>
      </c>
    </row>
    <row r="272" spans="1:3" ht="26.25">
      <c r="A272" s="1005" t="s">
        <v>786</v>
      </c>
      <c r="B272" s="660" t="s">
        <v>1532</v>
      </c>
      <c r="C272" s="660" t="s">
        <v>1534</v>
      </c>
    </row>
    <row r="273" spans="1:3">
      <c r="A273" s="1006"/>
      <c r="B273" s="660" t="s">
        <v>1533</v>
      </c>
      <c r="C273" s="660" t="s">
        <v>1535</v>
      </c>
    </row>
    <row r="274" spans="1:3">
      <c r="A274" s="1006"/>
      <c r="B274" s="661"/>
      <c r="C274" s="660" t="s">
        <v>1536</v>
      </c>
    </row>
    <row r="275" spans="1:3" ht="27" thickBot="1">
      <c r="A275" s="1007"/>
      <c r="B275" s="312"/>
      <c r="C275" s="663" t="s">
        <v>1537</v>
      </c>
    </row>
    <row r="276" spans="1:3">
      <c r="A276" s="1005" t="s">
        <v>788</v>
      </c>
      <c r="B276" s="1005" t="s">
        <v>1472</v>
      </c>
      <c r="C276" s="660" t="s">
        <v>1538</v>
      </c>
    </row>
    <row r="277" spans="1:3" ht="26.25">
      <c r="A277" s="1006"/>
      <c r="B277" s="1006"/>
      <c r="C277" s="660" t="s">
        <v>1539</v>
      </c>
    </row>
    <row r="278" spans="1:3">
      <c r="A278" s="1006"/>
      <c r="B278" s="1006"/>
      <c r="C278" s="660" t="s">
        <v>1540</v>
      </c>
    </row>
    <row r="279" spans="1:3" ht="27" thickBot="1">
      <c r="A279" s="1007"/>
      <c r="B279" s="1007"/>
      <c r="C279" s="663" t="s">
        <v>1541</v>
      </c>
    </row>
    <row r="280" spans="1:3" ht="26.25">
      <c r="A280" s="1005" t="s">
        <v>790</v>
      </c>
      <c r="B280" s="660" t="s">
        <v>1542</v>
      </c>
      <c r="C280" s="660" t="s">
        <v>1544</v>
      </c>
    </row>
    <row r="281" spans="1:3" ht="27" thickBot="1">
      <c r="A281" s="1007"/>
      <c r="B281" s="663" t="s">
        <v>1543</v>
      </c>
      <c r="C281" s="663" t="s">
        <v>1545</v>
      </c>
    </row>
    <row r="282" spans="1:3" ht="26.25">
      <c r="A282" s="1005" t="s">
        <v>1471</v>
      </c>
      <c r="B282" s="660" t="s">
        <v>1546</v>
      </c>
      <c r="C282" s="660" t="s">
        <v>1548</v>
      </c>
    </row>
    <row r="283" spans="1:3" ht="27" thickBot="1">
      <c r="A283" s="1007"/>
      <c r="B283" s="663" t="s">
        <v>1547</v>
      </c>
      <c r="C283" s="663" t="s">
        <v>1549</v>
      </c>
    </row>
    <row r="284" spans="1:3">
      <c r="A284" s="1005" t="s">
        <v>1474</v>
      </c>
      <c r="B284" s="660" t="s">
        <v>1550</v>
      </c>
      <c r="C284" s="660" t="s">
        <v>1552</v>
      </c>
    </row>
    <row r="285" spans="1:3" ht="26.25">
      <c r="A285" s="1006"/>
      <c r="B285" s="660" t="s">
        <v>1551</v>
      </c>
      <c r="C285" s="660" t="s">
        <v>1553</v>
      </c>
    </row>
    <row r="286" spans="1:3">
      <c r="A286" s="1006"/>
      <c r="B286" s="661"/>
      <c r="C286" s="660" t="s">
        <v>1554</v>
      </c>
    </row>
    <row r="287" spans="1:3" ht="27" thickBot="1">
      <c r="A287" s="1007"/>
      <c r="B287" s="312"/>
      <c r="C287" s="663" t="s">
        <v>1555</v>
      </c>
    </row>
    <row r="288" spans="1:3">
      <c r="A288" s="1005" t="s">
        <v>1478</v>
      </c>
      <c r="B288" s="1005" t="s">
        <v>1522</v>
      </c>
      <c r="C288" s="665" t="s">
        <v>1556</v>
      </c>
    </row>
    <row r="289" spans="1:3">
      <c r="A289" s="1006"/>
      <c r="B289" s="1006"/>
      <c r="C289" s="665" t="s">
        <v>1536</v>
      </c>
    </row>
    <row r="290" spans="1:3" ht="15.75" thickBot="1">
      <c r="A290" s="1007"/>
      <c r="B290" s="1007"/>
      <c r="C290" s="666" t="s">
        <v>1557</v>
      </c>
    </row>
    <row r="291" spans="1:3" ht="26.25">
      <c r="A291" s="1005" t="s">
        <v>1482</v>
      </c>
      <c r="B291" s="660" t="s">
        <v>1483</v>
      </c>
      <c r="C291" s="665" t="s">
        <v>1558</v>
      </c>
    </row>
    <row r="292" spans="1:3">
      <c r="A292" s="1006"/>
      <c r="B292" s="660" t="s">
        <v>1484</v>
      </c>
      <c r="C292" s="665" t="s">
        <v>1559</v>
      </c>
    </row>
    <row r="293" spans="1:3">
      <c r="A293" s="1006"/>
      <c r="B293" s="661"/>
      <c r="C293" s="665" t="s">
        <v>1560</v>
      </c>
    </row>
    <row r="294" spans="1:3" ht="15.75" thickBot="1">
      <c r="A294" s="1007"/>
      <c r="B294" s="312"/>
      <c r="C294" s="666" t="s">
        <v>1561</v>
      </c>
    </row>
    <row r="295" spans="1:3">
      <c r="A295" s="1005" t="s">
        <v>1487</v>
      </c>
      <c r="B295" s="660" t="s">
        <v>1562</v>
      </c>
      <c r="C295" s="665" t="s">
        <v>1564</v>
      </c>
    </row>
    <row r="296" spans="1:3" ht="15.75" thickBot="1">
      <c r="A296" s="1007"/>
      <c r="B296" s="663" t="s">
        <v>1563</v>
      </c>
      <c r="C296" s="666" t="s">
        <v>1565</v>
      </c>
    </row>
    <row r="297" spans="1:3">
      <c r="A297" s="1005" t="s">
        <v>1490</v>
      </c>
      <c r="B297" s="660" t="s">
        <v>1566</v>
      </c>
      <c r="C297" s="665" t="s">
        <v>1568</v>
      </c>
    </row>
    <row r="298" spans="1:3" ht="26.25">
      <c r="A298" s="1006"/>
      <c r="B298" s="660" t="s">
        <v>1567</v>
      </c>
      <c r="C298" s="665" t="s">
        <v>1536</v>
      </c>
    </row>
    <row r="299" spans="1:3" ht="15.75" thickBot="1">
      <c r="A299" s="1007"/>
      <c r="B299" s="312"/>
      <c r="C299" s="666" t="s">
        <v>1569</v>
      </c>
    </row>
    <row r="300" spans="1:3">
      <c r="A300" s="1005" t="s">
        <v>1493</v>
      </c>
      <c r="B300" s="660" t="s">
        <v>1570</v>
      </c>
      <c r="C300" s="660" t="s">
        <v>1572</v>
      </c>
    </row>
    <row r="301" spans="1:3">
      <c r="A301" s="1006"/>
      <c r="B301" s="660" t="s">
        <v>1571</v>
      </c>
      <c r="C301" s="660" t="s">
        <v>1573</v>
      </c>
    </row>
    <row r="302" spans="1:3">
      <c r="A302" s="1006"/>
      <c r="B302" s="661"/>
      <c r="C302" s="660" t="s">
        <v>1574</v>
      </c>
    </row>
    <row r="303" spans="1:3" ht="15.75" thickBot="1">
      <c r="A303" s="1007"/>
      <c r="B303" s="312"/>
      <c r="C303" s="663" t="s">
        <v>1575</v>
      </c>
    </row>
    <row r="304" spans="1:3">
      <c r="A304" s="1005" t="s">
        <v>1497</v>
      </c>
      <c r="B304" s="660" t="s">
        <v>1576</v>
      </c>
      <c r="C304" s="1005" t="s">
        <v>1578</v>
      </c>
    </row>
    <row r="305" spans="1:3" ht="27" thickBot="1">
      <c r="A305" s="1007"/>
      <c r="B305" s="663" t="s">
        <v>1577</v>
      </c>
      <c r="C305" s="1007"/>
    </row>
    <row r="306" spans="1:3">
      <c r="A306" s="1005" t="s">
        <v>1579</v>
      </c>
      <c r="B306" s="660" t="s">
        <v>1562</v>
      </c>
      <c r="C306" s="665" t="s">
        <v>1580</v>
      </c>
    </row>
    <row r="307" spans="1:3" ht="15.75" thickBot="1">
      <c r="A307" s="1007"/>
      <c r="B307" s="663" t="s">
        <v>1563</v>
      </c>
      <c r="C307" s="666" t="s">
        <v>1565</v>
      </c>
    </row>
    <row r="308" spans="1:3">
      <c r="A308" s="1005" t="s">
        <v>1581</v>
      </c>
      <c r="B308" s="660" t="s">
        <v>1582</v>
      </c>
      <c r="C308" s="660" t="s">
        <v>1584</v>
      </c>
    </row>
    <row r="309" spans="1:3" ht="26.25">
      <c r="A309" s="1006"/>
      <c r="B309" s="660" t="s">
        <v>1583</v>
      </c>
      <c r="C309" s="660" t="s">
        <v>1585</v>
      </c>
    </row>
    <row r="310" spans="1:3" ht="15.75" thickBot="1">
      <c r="A310" s="1007"/>
      <c r="B310" s="312"/>
      <c r="C310" s="663" t="s">
        <v>1586</v>
      </c>
    </row>
    <row r="311" spans="1:3">
      <c r="A311" s="1005" t="s">
        <v>1587</v>
      </c>
      <c r="B311" s="660" t="s">
        <v>1588</v>
      </c>
      <c r="C311" s="1005" t="s">
        <v>1590</v>
      </c>
    </row>
    <row r="312" spans="1:3" ht="27" thickBot="1">
      <c r="A312" s="1007"/>
      <c r="B312" s="663" t="s">
        <v>1589</v>
      </c>
      <c r="C312" s="1007"/>
    </row>
    <row r="313" spans="1:3">
      <c r="A313" s="1005" t="s">
        <v>1591</v>
      </c>
      <c r="B313" s="660" t="s">
        <v>1592</v>
      </c>
      <c r="C313" s="1005" t="s">
        <v>1590</v>
      </c>
    </row>
    <row r="314" spans="1:3" ht="39.75" thickBot="1">
      <c r="A314" s="1007"/>
      <c r="B314" s="663" t="s">
        <v>1593</v>
      </c>
      <c r="C314" s="1007"/>
    </row>
    <row r="315" spans="1:3">
      <c r="A315" s="1005" t="s">
        <v>1594</v>
      </c>
      <c r="B315" s="1005" t="s">
        <v>1595</v>
      </c>
      <c r="C315" s="665" t="s">
        <v>1596</v>
      </c>
    </row>
    <row r="316" spans="1:3">
      <c r="A316" s="1006"/>
      <c r="B316" s="1006"/>
      <c r="C316" s="665" t="s">
        <v>1597</v>
      </c>
    </row>
    <row r="317" spans="1:3" ht="15.75" thickBot="1">
      <c r="A317" s="1007"/>
      <c r="B317" s="1007"/>
      <c r="C317" s="666" t="s">
        <v>1598</v>
      </c>
    </row>
    <row r="318" spans="1:3">
      <c r="A318" s="1005" t="s">
        <v>1599</v>
      </c>
      <c r="B318" s="660" t="s">
        <v>1600</v>
      </c>
      <c r="C318" s="1005" t="s">
        <v>1602</v>
      </c>
    </row>
    <row r="319" spans="1:3" ht="27" thickBot="1">
      <c r="A319" s="1007"/>
      <c r="B319" s="663" t="s">
        <v>1601</v>
      </c>
      <c r="C319" s="1007"/>
    </row>
    <row r="320" spans="1:3" ht="26.25">
      <c r="A320" s="1005" t="s">
        <v>1603</v>
      </c>
      <c r="B320" s="660" t="s">
        <v>1604</v>
      </c>
      <c r="C320" s="660" t="s">
        <v>1606</v>
      </c>
    </row>
    <row r="321" spans="1:5">
      <c r="A321" s="1006"/>
      <c r="B321" s="660" t="s">
        <v>1605</v>
      </c>
      <c r="C321" s="660" t="s">
        <v>1607</v>
      </c>
    </row>
    <row r="322" spans="1:5" ht="15.75" thickBot="1">
      <c r="A322" s="1007"/>
      <c r="B322" s="312"/>
      <c r="C322" s="663" t="s">
        <v>1608</v>
      </c>
    </row>
    <row r="323" spans="1:5" ht="26.25">
      <c r="A323" s="1005" t="s">
        <v>1579</v>
      </c>
      <c r="B323" s="660" t="s">
        <v>1600</v>
      </c>
      <c r="C323" s="660" t="s">
        <v>1610</v>
      </c>
    </row>
    <row r="324" spans="1:5" ht="26.25">
      <c r="A324" s="1006"/>
      <c r="B324" s="660" t="s">
        <v>1609</v>
      </c>
      <c r="C324" s="660" t="s">
        <v>1611</v>
      </c>
    </row>
    <row r="325" spans="1:5" ht="15.75" thickBot="1">
      <c r="A325" s="1007"/>
      <c r="B325" s="312"/>
      <c r="C325" s="663" t="s">
        <v>1612</v>
      </c>
    </row>
    <row r="326" spans="1:5">
      <c r="A326" s="1005" t="s">
        <v>1613</v>
      </c>
      <c r="B326" s="660" t="s">
        <v>1614</v>
      </c>
      <c r="C326" s="660" t="s">
        <v>1616</v>
      </c>
    </row>
    <row r="327" spans="1:5" ht="26.25">
      <c r="A327" s="1006"/>
      <c r="B327" s="660" t="s">
        <v>1615</v>
      </c>
      <c r="C327" s="660" t="s">
        <v>1617</v>
      </c>
    </row>
    <row r="328" spans="1:5">
      <c r="A328" s="1006"/>
      <c r="B328" s="661"/>
      <c r="C328" s="660" t="s">
        <v>1466</v>
      </c>
    </row>
    <row r="329" spans="1:5" ht="15.75" thickBot="1">
      <c r="A329" s="1007"/>
      <c r="B329" s="312"/>
      <c r="C329" s="663" t="s">
        <v>1618</v>
      </c>
    </row>
    <row r="330" spans="1:5">
      <c r="A330" s="1005" t="s">
        <v>1619</v>
      </c>
      <c r="B330" s="660" t="s">
        <v>1455</v>
      </c>
      <c r="C330" s="660" t="s">
        <v>1620</v>
      </c>
    </row>
    <row r="331" spans="1:5" ht="39">
      <c r="A331" s="1006"/>
      <c r="B331" s="660" t="s">
        <v>1456</v>
      </c>
      <c r="C331" s="660" t="s">
        <v>1621</v>
      </c>
    </row>
    <row r="332" spans="1:5" ht="15.75" thickBot="1">
      <c r="A332" s="1007"/>
      <c r="B332" s="312"/>
      <c r="C332" s="663" t="s">
        <v>1622</v>
      </c>
    </row>
    <row r="333" spans="1:5">
      <c r="B333" s="202"/>
    </row>
    <row r="334" spans="1:5">
      <c r="A334" s="667"/>
    </row>
    <row r="335" spans="1:5" ht="15.75" customHeight="1">
      <c r="A335" s="1024" t="s">
        <v>1623</v>
      </c>
      <c r="B335" s="1024"/>
      <c r="C335" s="1024"/>
      <c r="D335" s="1024"/>
      <c r="E335" s="1024"/>
    </row>
    <row r="336" spans="1:5" ht="15.75" customHeight="1">
      <c r="A336" s="1024" t="s">
        <v>1624</v>
      </c>
      <c r="B336" s="1024"/>
      <c r="C336" s="1024"/>
      <c r="D336" s="1024"/>
      <c r="E336" s="1024"/>
    </row>
    <row r="337" spans="1:5" ht="15.75" thickBot="1">
      <c r="A337" s="202"/>
    </row>
    <row r="338" spans="1:5" ht="16.5" thickTop="1" thickBot="1">
      <c r="A338" s="1013" t="s">
        <v>730</v>
      </c>
      <c r="B338" s="1015" t="s">
        <v>1</v>
      </c>
      <c r="C338" s="1017" t="s">
        <v>1625</v>
      </c>
      <c r="D338" s="1018"/>
      <c r="E338" s="1019"/>
    </row>
    <row r="339" spans="1:5" ht="15.75" thickBot="1">
      <c r="A339" s="1014"/>
      <c r="B339" s="1016"/>
      <c r="C339" s="689" t="s">
        <v>1225</v>
      </c>
      <c r="D339" s="689" t="s">
        <v>1626</v>
      </c>
      <c r="E339" s="690" t="s">
        <v>1627</v>
      </c>
    </row>
    <row r="340" spans="1:5" ht="15.75" thickBot="1">
      <c r="A340" s="671">
        <v>1</v>
      </c>
      <c r="B340" s="672" t="s">
        <v>3</v>
      </c>
      <c r="C340" s="691">
        <v>8</v>
      </c>
      <c r="D340" s="691">
        <v>2333</v>
      </c>
      <c r="E340" s="692">
        <v>53730</v>
      </c>
    </row>
    <row r="341" spans="1:5" ht="15.75" thickBot="1">
      <c r="A341" s="671">
        <v>2</v>
      </c>
      <c r="B341" s="672" t="s">
        <v>88</v>
      </c>
      <c r="C341" s="693">
        <v>29</v>
      </c>
      <c r="D341" s="693">
        <v>10248</v>
      </c>
      <c r="E341" s="694">
        <v>210768</v>
      </c>
    </row>
    <row r="342" spans="1:5" ht="15.75" thickBot="1">
      <c r="A342" s="671">
        <v>3</v>
      </c>
      <c r="B342" s="672" t="s">
        <v>89</v>
      </c>
      <c r="C342" s="691">
        <v>163</v>
      </c>
      <c r="D342" s="691">
        <v>59381</v>
      </c>
      <c r="E342" s="692">
        <v>1112336</v>
      </c>
    </row>
    <row r="343" spans="1:5" ht="15.75" thickBot="1">
      <c r="A343" s="671">
        <v>4</v>
      </c>
      <c r="B343" s="672" t="s">
        <v>90</v>
      </c>
      <c r="C343" s="693">
        <v>97</v>
      </c>
      <c r="D343" s="693">
        <v>37892</v>
      </c>
      <c r="E343" s="694">
        <v>768124</v>
      </c>
    </row>
    <row r="344" spans="1:5" ht="15.75" thickBot="1">
      <c r="A344" s="671">
        <v>5</v>
      </c>
      <c r="B344" s="672" t="s">
        <v>91</v>
      </c>
      <c r="C344" s="691">
        <v>75</v>
      </c>
      <c r="D344" s="691">
        <v>26911</v>
      </c>
      <c r="E344" s="692">
        <v>528077</v>
      </c>
    </row>
    <row r="345" spans="1:5" ht="15.75" thickBot="1">
      <c r="A345" s="671">
        <v>6</v>
      </c>
      <c r="B345" s="672" t="s">
        <v>92</v>
      </c>
      <c r="C345" s="693">
        <v>30</v>
      </c>
      <c r="D345" s="693">
        <v>9083</v>
      </c>
      <c r="E345" s="694">
        <v>190264</v>
      </c>
    </row>
    <row r="346" spans="1:5" ht="15.75" thickBot="1">
      <c r="A346" s="671">
        <v>7</v>
      </c>
      <c r="B346" s="672" t="s">
        <v>1360</v>
      </c>
      <c r="C346" s="691">
        <v>55</v>
      </c>
      <c r="D346" s="691">
        <v>21207</v>
      </c>
      <c r="E346" s="692">
        <v>372337</v>
      </c>
    </row>
    <row r="347" spans="1:5" ht="15.75" thickBot="1">
      <c r="A347" s="671">
        <v>8</v>
      </c>
      <c r="B347" s="672" t="s">
        <v>93</v>
      </c>
      <c r="C347" s="693">
        <v>71</v>
      </c>
      <c r="D347" s="693">
        <v>27867</v>
      </c>
      <c r="E347" s="694">
        <v>577000</v>
      </c>
    </row>
    <row r="348" spans="1:5" ht="15.75" thickBot="1">
      <c r="A348" s="671">
        <v>9</v>
      </c>
      <c r="B348" s="672" t="s">
        <v>107</v>
      </c>
      <c r="C348" s="691">
        <v>10</v>
      </c>
      <c r="D348" s="691">
        <v>2501</v>
      </c>
      <c r="E348" s="692">
        <v>60001</v>
      </c>
    </row>
    <row r="349" spans="1:5" ht="15.75" thickBot="1">
      <c r="A349" s="671">
        <v>10</v>
      </c>
      <c r="B349" s="672" t="s">
        <v>94</v>
      </c>
      <c r="C349" s="693">
        <v>24</v>
      </c>
      <c r="D349" s="693">
        <v>9671</v>
      </c>
      <c r="E349" s="694">
        <v>199461</v>
      </c>
    </row>
    <row r="350" spans="1:5" ht="15.75" thickBot="1">
      <c r="A350" s="671">
        <v>11</v>
      </c>
      <c r="B350" s="672" t="s">
        <v>95</v>
      </c>
      <c r="C350" s="691">
        <v>57</v>
      </c>
      <c r="D350" s="691">
        <v>30343</v>
      </c>
      <c r="E350" s="692">
        <v>538023</v>
      </c>
    </row>
    <row r="351" spans="1:5" ht="15.75" thickBot="1">
      <c r="A351" s="671">
        <v>12</v>
      </c>
      <c r="B351" s="672" t="s">
        <v>96</v>
      </c>
      <c r="C351" s="693">
        <v>62</v>
      </c>
      <c r="D351" s="693">
        <v>23454</v>
      </c>
      <c r="E351" s="694">
        <v>330689</v>
      </c>
    </row>
    <row r="352" spans="1:5" ht="15.75" thickBot="1">
      <c r="A352" s="671">
        <v>13</v>
      </c>
      <c r="B352" s="672" t="s">
        <v>97</v>
      </c>
      <c r="C352" s="691">
        <v>89</v>
      </c>
      <c r="D352" s="691">
        <v>41500</v>
      </c>
      <c r="E352" s="692">
        <v>894325</v>
      </c>
    </row>
    <row r="353" spans="1:5" ht="15.75" thickBot="1">
      <c r="A353" s="671">
        <v>14</v>
      </c>
      <c r="B353" s="672" t="s">
        <v>98</v>
      </c>
      <c r="C353" s="693">
        <v>83</v>
      </c>
      <c r="D353" s="693">
        <v>26020</v>
      </c>
      <c r="E353" s="694">
        <v>457172</v>
      </c>
    </row>
    <row r="354" spans="1:5" ht="15.75" thickBot="1">
      <c r="A354" s="671">
        <v>15</v>
      </c>
      <c r="B354" s="672" t="s">
        <v>99</v>
      </c>
      <c r="C354" s="691">
        <v>21</v>
      </c>
      <c r="D354" s="691">
        <v>7627</v>
      </c>
      <c r="E354" s="692">
        <v>165829</v>
      </c>
    </row>
    <row r="355" spans="1:5" ht="15.75" thickBot="1">
      <c r="A355" s="671">
        <v>16</v>
      </c>
      <c r="B355" s="672" t="s">
        <v>1361</v>
      </c>
      <c r="C355" s="693">
        <v>42</v>
      </c>
      <c r="D355" s="693">
        <v>17893</v>
      </c>
      <c r="E355" s="694">
        <v>239260</v>
      </c>
    </row>
    <row r="356" spans="1:5" ht="15.75" thickBot="1">
      <c r="A356" s="671">
        <v>17</v>
      </c>
      <c r="B356" s="672" t="s">
        <v>100</v>
      </c>
      <c r="C356" s="691">
        <v>44</v>
      </c>
      <c r="D356" s="691">
        <v>16027</v>
      </c>
      <c r="E356" s="692">
        <v>341702</v>
      </c>
    </row>
    <row r="357" spans="1:5" ht="15.75" thickBot="1">
      <c r="A357" s="671">
        <v>18</v>
      </c>
      <c r="B357" s="672" t="s">
        <v>101</v>
      </c>
      <c r="C357" s="693">
        <v>41</v>
      </c>
      <c r="D357" s="693">
        <v>14589</v>
      </c>
      <c r="E357" s="694">
        <v>306908</v>
      </c>
    </row>
    <row r="358" spans="1:5" ht="15.75" thickBot="1">
      <c r="A358" s="671">
        <v>19</v>
      </c>
      <c r="B358" s="672" t="s">
        <v>102</v>
      </c>
      <c r="C358" s="691">
        <v>119</v>
      </c>
      <c r="D358" s="691">
        <v>41493</v>
      </c>
      <c r="E358" s="692">
        <v>929003</v>
      </c>
    </row>
    <row r="359" spans="1:5" ht="15.75" thickBot="1">
      <c r="A359" s="671">
        <v>20</v>
      </c>
      <c r="B359" s="672" t="s">
        <v>1362</v>
      </c>
      <c r="C359" s="693">
        <v>97</v>
      </c>
      <c r="D359" s="693">
        <v>26778</v>
      </c>
      <c r="E359" s="694">
        <v>589920</v>
      </c>
    </row>
    <row r="360" spans="1:5" ht="15.75" thickBot="1">
      <c r="A360" s="671">
        <v>21</v>
      </c>
      <c r="B360" s="672" t="s">
        <v>103</v>
      </c>
      <c r="C360" s="691">
        <v>109</v>
      </c>
      <c r="D360" s="691">
        <v>43161</v>
      </c>
      <c r="E360" s="692">
        <v>653710</v>
      </c>
    </row>
    <row r="361" spans="1:5" ht="15.75" thickBot="1">
      <c r="A361" s="671">
        <v>22</v>
      </c>
      <c r="B361" s="672" t="s">
        <v>104</v>
      </c>
      <c r="C361" s="693">
        <v>90</v>
      </c>
      <c r="D361" s="693">
        <v>22216</v>
      </c>
      <c r="E361" s="694">
        <v>464611</v>
      </c>
    </row>
    <row r="362" spans="1:5" ht="15.75" thickBot="1">
      <c r="A362" s="671">
        <v>23</v>
      </c>
      <c r="B362" s="672" t="s">
        <v>105</v>
      </c>
      <c r="C362" s="691">
        <v>31</v>
      </c>
      <c r="D362" s="691">
        <v>10418</v>
      </c>
      <c r="E362" s="692">
        <v>192090</v>
      </c>
    </row>
    <row r="363" spans="1:5" ht="15.75" thickBot="1">
      <c r="A363" s="671">
        <v>24</v>
      </c>
      <c r="B363" s="672" t="s">
        <v>1363</v>
      </c>
      <c r="C363" s="693">
        <v>37</v>
      </c>
      <c r="D363" s="693">
        <v>10233</v>
      </c>
      <c r="E363" s="694">
        <v>179197</v>
      </c>
    </row>
    <row r="364" spans="1:5" ht="15.75" thickBot="1">
      <c r="A364" s="673">
        <v>25</v>
      </c>
      <c r="B364" s="674" t="s">
        <v>106</v>
      </c>
      <c r="C364" s="695">
        <v>61</v>
      </c>
      <c r="D364" s="695">
        <v>20300</v>
      </c>
      <c r="E364" s="696">
        <v>364264</v>
      </c>
    </row>
    <row r="365" spans="1:5" ht="15.75" thickTop="1"/>
    <row r="368" spans="1:5" ht="15.75">
      <c r="A368" s="675" t="s">
        <v>1628</v>
      </c>
    </row>
    <row r="369" spans="1:4" ht="16.5" thickBot="1">
      <c r="A369" s="676"/>
    </row>
    <row r="370" spans="1:4" ht="15.75" customHeight="1">
      <c r="A370" s="1020" t="s">
        <v>725</v>
      </c>
      <c r="B370" s="1022" t="s">
        <v>796</v>
      </c>
      <c r="C370" s="1022" t="s">
        <v>797</v>
      </c>
      <c r="D370" s="1020" t="s">
        <v>801</v>
      </c>
    </row>
    <row r="371" spans="1:4" ht="15.75" thickBot="1">
      <c r="A371" s="1021"/>
      <c r="B371" s="1023"/>
      <c r="C371" s="1023"/>
      <c r="D371" s="1021"/>
    </row>
    <row r="372" spans="1:4" ht="30.75" customHeight="1">
      <c r="A372" s="677"/>
      <c r="B372" s="307"/>
      <c r="C372" s="1031" t="s">
        <v>803</v>
      </c>
      <c r="D372" s="1029">
        <v>40</v>
      </c>
    </row>
    <row r="373" spans="1:4" ht="16.5" thickBot="1">
      <c r="A373" s="678">
        <v>1</v>
      </c>
      <c r="B373" s="308" t="s">
        <v>802</v>
      </c>
      <c r="C373" s="1032"/>
      <c r="D373" s="1030"/>
    </row>
    <row r="374" spans="1:4" ht="15.75">
      <c r="A374" s="677"/>
      <c r="B374" s="307"/>
      <c r="C374" s="309" t="s">
        <v>809</v>
      </c>
      <c r="D374" s="1029">
        <v>43</v>
      </c>
    </row>
    <row r="375" spans="1:4" ht="32.25" thickBot="1">
      <c r="A375" s="678">
        <v>2</v>
      </c>
      <c r="B375" s="308" t="s">
        <v>808</v>
      </c>
      <c r="C375" s="679" t="s">
        <v>810</v>
      </c>
      <c r="D375" s="1030"/>
    </row>
    <row r="376" spans="1:4" ht="46.5" customHeight="1">
      <c r="A376" s="677"/>
      <c r="B376" s="307"/>
      <c r="C376" s="1027" t="s">
        <v>815</v>
      </c>
      <c r="D376" s="1029">
        <v>50</v>
      </c>
    </row>
    <row r="377" spans="1:4" ht="16.5" thickBot="1">
      <c r="A377" s="678">
        <v>3</v>
      </c>
      <c r="B377" s="308" t="s">
        <v>808</v>
      </c>
      <c r="C377" s="1028"/>
      <c r="D377" s="1030"/>
    </row>
    <row r="378" spans="1:4" ht="47.25">
      <c r="A378" s="677"/>
      <c r="B378" s="307"/>
      <c r="C378" s="680" t="s">
        <v>821</v>
      </c>
      <c r="D378" s="1029">
        <v>60</v>
      </c>
    </row>
    <row r="379" spans="1:4" ht="16.5" thickBot="1">
      <c r="A379" s="678">
        <v>4</v>
      </c>
      <c r="B379" s="308" t="s">
        <v>820</v>
      </c>
      <c r="C379" s="679" t="s">
        <v>822</v>
      </c>
      <c r="D379" s="1030"/>
    </row>
    <row r="380" spans="1:4" ht="47.25">
      <c r="A380" s="677"/>
      <c r="B380" s="307"/>
      <c r="C380" s="680" t="s">
        <v>821</v>
      </c>
      <c r="D380" s="1029">
        <v>50</v>
      </c>
    </row>
    <row r="381" spans="1:4" ht="16.5" thickBot="1">
      <c r="A381" s="678">
        <v>5</v>
      </c>
      <c r="B381" s="308" t="s">
        <v>820</v>
      </c>
      <c r="C381" s="679" t="s">
        <v>822</v>
      </c>
      <c r="D381" s="1030"/>
    </row>
    <row r="382" spans="1:4" ht="30.75" customHeight="1">
      <c r="A382" s="677"/>
      <c r="B382" s="307"/>
      <c r="C382" s="1027" t="s">
        <v>831</v>
      </c>
      <c r="D382" s="1029">
        <v>55</v>
      </c>
    </row>
    <row r="383" spans="1:4" ht="16.5" thickBot="1">
      <c r="A383" s="678">
        <v>6</v>
      </c>
      <c r="B383" s="308" t="s">
        <v>820</v>
      </c>
      <c r="C383" s="1028"/>
      <c r="D383" s="1030"/>
    </row>
    <row r="384" spans="1:4" ht="46.5" customHeight="1">
      <c r="A384" s="677"/>
      <c r="B384" s="307"/>
      <c r="C384" s="1027" t="s">
        <v>837</v>
      </c>
      <c r="D384" s="1029">
        <v>50</v>
      </c>
    </row>
    <row r="385" spans="1:4" ht="16.5" thickBot="1">
      <c r="A385" s="678">
        <v>7</v>
      </c>
      <c r="B385" s="308" t="s">
        <v>836</v>
      </c>
      <c r="C385" s="1028"/>
      <c r="D385" s="1030"/>
    </row>
    <row r="386" spans="1:4" ht="46.5" customHeight="1">
      <c r="A386" s="677"/>
      <c r="B386" s="1025" t="s">
        <v>842</v>
      </c>
      <c r="C386" s="1027" t="s">
        <v>843</v>
      </c>
      <c r="D386" s="1029">
        <v>55</v>
      </c>
    </row>
    <row r="387" spans="1:4" ht="16.5" thickBot="1">
      <c r="A387" s="678">
        <v>8</v>
      </c>
      <c r="B387" s="1026"/>
      <c r="C387" s="1028"/>
      <c r="D387" s="1030"/>
    </row>
    <row r="388" spans="1:4" ht="15.75">
      <c r="A388" s="677"/>
      <c r="B388" s="307"/>
      <c r="C388" s="309" t="s">
        <v>849</v>
      </c>
      <c r="D388" s="1029">
        <v>55</v>
      </c>
    </row>
    <row r="389" spans="1:4" ht="16.5" thickBot="1">
      <c r="A389" s="678">
        <v>9</v>
      </c>
      <c r="B389" s="308" t="s">
        <v>848</v>
      </c>
      <c r="C389" s="679" t="s">
        <v>850</v>
      </c>
      <c r="D389" s="1030"/>
    </row>
    <row r="390" spans="1:4" ht="46.5" customHeight="1">
      <c r="A390" s="677"/>
      <c r="B390" s="307"/>
      <c r="C390" s="1027" t="s">
        <v>856</v>
      </c>
      <c r="D390" s="1029">
        <v>41</v>
      </c>
    </row>
    <row r="391" spans="1:4" ht="16.5" thickBot="1">
      <c r="A391" s="678">
        <v>10</v>
      </c>
      <c r="B391" s="308" t="s">
        <v>855</v>
      </c>
      <c r="C391" s="1028"/>
      <c r="D391" s="1030"/>
    </row>
    <row r="392" spans="1:4" ht="47.25">
      <c r="A392" s="677"/>
      <c r="B392" s="307"/>
      <c r="C392" s="680" t="s">
        <v>863</v>
      </c>
      <c r="D392" s="1029">
        <v>55</v>
      </c>
    </row>
    <row r="393" spans="1:4" ht="32.25" thickBot="1">
      <c r="A393" s="678">
        <v>11</v>
      </c>
      <c r="B393" s="308" t="s">
        <v>862</v>
      </c>
      <c r="C393" s="679" t="s">
        <v>864</v>
      </c>
      <c r="D393" s="1030"/>
    </row>
    <row r="394" spans="1:4" ht="31.5">
      <c r="A394" s="677"/>
      <c r="B394" s="307"/>
      <c r="C394" s="680" t="s">
        <v>870</v>
      </c>
      <c r="D394" s="1029">
        <v>50</v>
      </c>
    </row>
    <row r="395" spans="1:4" ht="16.5" thickBot="1">
      <c r="A395" s="678">
        <v>12</v>
      </c>
      <c r="B395" s="308" t="s">
        <v>869</v>
      </c>
      <c r="C395" s="679" t="s">
        <v>871</v>
      </c>
      <c r="D395" s="1030"/>
    </row>
    <row r="396" spans="1:4" ht="46.5" customHeight="1">
      <c r="A396" s="677"/>
      <c r="B396" s="307"/>
      <c r="C396" s="1033" t="s">
        <v>1629</v>
      </c>
      <c r="D396" s="1029">
        <v>55</v>
      </c>
    </row>
    <row r="397" spans="1:4" ht="16.5" thickBot="1">
      <c r="A397" s="678">
        <v>13</v>
      </c>
      <c r="B397" s="308" t="s">
        <v>876</v>
      </c>
      <c r="C397" s="1034"/>
      <c r="D397" s="1030"/>
    </row>
    <row r="398" spans="1:4" ht="47.25">
      <c r="A398" s="1035">
        <v>14</v>
      </c>
      <c r="B398" s="1025" t="s">
        <v>882</v>
      </c>
      <c r="C398" s="680" t="s">
        <v>883</v>
      </c>
      <c r="D398" s="1029">
        <v>39</v>
      </c>
    </row>
    <row r="399" spans="1:4" ht="16.5" thickBot="1">
      <c r="A399" s="1036"/>
      <c r="B399" s="1026"/>
      <c r="C399" s="679" t="s">
        <v>884</v>
      </c>
      <c r="D399" s="1030"/>
    </row>
    <row r="400" spans="1:4" ht="31.5">
      <c r="A400" s="1035">
        <v>15</v>
      </c>
      <c r="B400" s="1025" t="s">
        <v>888</v>
      </c>
      <c r="C400" s="680" t="s">
        <v>889</v>
      </c>
      <c r="D400" s="1029">
        <v>80</v>
      </c>
    </row>
    <row r="401" spans="1:4" ht="32.25" thickBot="1">
      <c r="A401" s="1036"/>
      <c r="B401" s="1026"/>
      <c r="C401" s="679" t="s">
        <v>890</v>
      </c>
      <c r="D401" s="1030"/>
    </row>
    <row r="402" spans="1:4" ht="15.75">
      <c r="A402" s="1035">
        <v>16</v>
      </c>
      <c r="B402" s="1025" t="s">
        <v>895</v>
      </c>
      <c r="C402" s="309" t="s">
        <v>896</v>
      </c>
      <c r="D402" s="1029">
        <v>55</v>
      </c>
    </row>
    <row r="403" spans="1:4" ht="32.25" thickBot="1">
      <c r="A403" s="1036"/>
      <c r="B403" s="1026"/>
      <c r="C403" s="679" t="s">
        <v>897</v>
      </c>
      <c r="D403" s="1030"/>
    </row>
    <row r="404" spans="1:4" ht="48" thickBot="1">
      <c r="A404" s="678">
        <v>17</v>
      </c>
      <c r="B404" s="308" t="s">
        <v>901</v>
      </c>
      <c r="C404" s="679" t="s">
        <v>902</v>
      </c>
      <c r="D404" s="681">
        <v>65</v>
      </c>
    </row>
    <row r="405" spans="1:4" ht="47.25">
      <c r="A405" s="1035">
        <v>18</v>
      </c>
      <c r="B405" s="1025" t="s">
        <v>907</v>
      </c>
      <c r="C405" s="680" t="s">
        <v>908</v>
      </c>
      <c r="D405" s="1029">
        <v>50</v>
      </c>
    </row>
    <row r="406" spans="1:4" ht="32.25" thickBot="1">
      <c r="A406" s="1036"/>
      <c r="B406" s="1026"/>
      <c r="C406" s="679" t="s">
        <v>909</v>
      </c>
      <c r="D406" s="1030"/>
    </row>
    <row r="407" spans="1:4" ht="15.75">
      <c r="A407" s="1035">
        <v>19</v>
      </c>
      <c r="B407" s="1025" t="s">
        <v>914</v>
      </c>
      <c r="C407" s="680" t="s">
        <v>915</v>
      </c>
      <c r="D407" s="1029">
        <v>30</v>
      </c>
    </row>
    <row r="408" spans="1:4" ht="16.5" thickBot="1">
      <c r="A408" s="1036"/>
      <c r="B408" s="1026"/>
      <c r="C408" s="679" t="s">
        <v>916</v>
      </c>
      <c r="D408" s="1030"/>
    </row>
    <row r="409" spans="1:4" ht="15.75">
      <c r="A409" s="1035">
        <v>20</v>
      </c>
      <c r="B409" s="307" t="s">
        <v>920</v>
      </c>
      <c r="C409" s="309" t="s">
        <v>849</v>
      </c>
      <c r="D409" s="1029">
        <v>60</v>
      </c>
    </row>
    <row r="410" spans="1:4" ht="15.75">
      <c r="A410" s="1037"/>
      <c r="B410" s="307" t="s">
        <v>921</v>
      </c>
      <c r="C410" s="680" t="s">
        <v>850</v>
      </c>
      <c r="D410" s="1039"/>
    </row>
    <row r="411" spans="1:4" ht="16.5" thickBot="1">
      <c r="A411" s="1036"/>
      <c r="B411" s="312"/>
      <c r="C411" s="679"/>
      <c r="D411" s="1030"/>
    </row>
    <row r="412" spans="1:4" ht="31.5">
      <c r="A412" s="1035">
        <v>21</v>
      </c>
      <c r="B412" s="1025" t="s">
        <v>926</v>
      </c>
      <c r="C412" s="680" t="s">
        <v>927</v>
      </c>
      <c r="D412" s="1029">
        <v>35</v>
      </c>
    </row>
    <row r="413" spans="1:4" ht="32.25" thickBot="1">
      <c r="A413" s="1036"/>
      <c r="B413" s="1026"/>
      <c r="C413" s="679" t="s">
        <v>928</v>
      </c>
      <c r="D413" s="1030"/>
    </row>
    <row r="414" spans="1:4" ht="32.25" thickBot="1">
      <c r="A414" s="678">
        <v>22</v>
      </c>
      <c r="B414" s="308" t="s">
        <v>932</v>
      </c>
      <c r="C414" s="679" t="s">
        <v>933</v>
      </c>
      <c r="D414" s="681">
        <v>45</v>
      </c>
    </row>
    <row r="415" spans="1:4" ht="15.75">
      <c r="A415" s="1035">
        <v>23</v>
      </c>
      <c r="B415" s="1025" t="s">
        <v>932</v>
      </c>
      <c r="C415" s="680" t="s">
        <v>937</v>
      </c>
      <c r="D415" s="1029">
        <v>40</v>
      </c>
    </row>
    <row r="416" spans="1:4" ht="15.75">
      <c r="A416" s="1037"/>
      <c r="B416" s="1038"/>
      <c r="C416" s="680" t="s">
        <v>938</v>
      </c>
      <c r="D416" s="1039"/>
    </row>
    <row r="417" spans="1:4" ht="16.5" thickBot="1">
      <c r="A417" s="1036"/>
      <c r="B417" s="1026"/>
      <c r="C417" s="679"/>
      <c r="D417" s="1030"/>
    </row>
    <row r="418" spans="1:4" ht="31.5">
      <c r="A418" s="1035">
        <v>24</v>
      </c>
      <c r="B418" s="1025" t="s">
        <v>943</v>
      </c>
      <c r="C418" s="680" t="s">
        <v>889</v>
      </c>
      <c r="D418" s="1029">
        <v>50</v>
      </c>
    </row>
    <row r="419" spans="1:4" ht="32.25" thickBot="1">
      <c r="A419" s="1036"/>
      <c r="B419" s="1026"/>
      <c r="C419" s="679" t="s">
        <v>944</v>
      </c>
      <c r="D419" s="1030"/>
    </row>
    <row r="420" spans="1:4" ht="63.75" thickBot="1">
      <c r="A420" s="678">
        <v>25</v>
      </c>
      <c r="B420" s="308" t="s">
        <v>943</v>
      </c>
      <c r="C420" s="679" t="s">
        <v>949</v>
      </c>
      <c r="D420" s="681">
        <v>45</v>
      </c>
    </row>
    <row r="421" spans="1:4" ht="47.25">
      <c r="A421" s="1035">
        <v>26</v>
      </c>
      <c r="B421" s="1025" t="s">
        <v>943</v>
      </c>
      <c r="C421" s="680" t="s">
        <v>953</v>
      </c>
      <c r="D421" s="1029">
        <v>40</v>
      </c>
    </row>
    <row r="422" spans="1:4" ht="32.25" thickBot="1">
      <c r="A422" s="1036"/>
      <c r="B422" s="1026"/>
      <c r="C422" s="679" t="s">
        <v>954</v>
      </c>
      <c r="D422" s="1030"/>
    </row>
    <row r="423" spans="1:4" ht="15.75">
      <c r="A423" s="1035">
        <v>27</v>
      </c>
      <c r="B423" s="1025" t="s">
        <v>958</v>
      </c>
      <c r="C423" s="680" t="s">
        <v>959</v>
      </c>
      <c r="D423" s="1029">
        <v>45</v>
      </c>
    </row>
    <row r="424" spans="1:4" ht="15.75">
      <c r="A424" s="1037"/>
      <c r="B424" s="1038"/>
      <c r="C424" s="680" t="s">
        <v>850</v>
      </c>
      <c r="D424" s="1039"/>
    </row>
    <row r="425" spans="1:4" ht="16.5" thickBot="1">
      <c r="A425" s="1036"/>
      <c r="B425" s="1026"/>
      <c r="C425" s="679"/>
      <c r="D425" s="1030"/>
    </row>
    <row r="426" spans="1:4" ht="47.25">
      <c r="A426" s="1035">
        <v>28</v>
      </c>
      <c r="B426" s="1025" t="s">
        <v>963</v>
      </c>
      <c r="C426" s="680" t="s">
        <v>964</v>
      </c>
      <c r="D426" s="1029">
        <v>40</v>
      </c>
    </row>
    <row r="427" spans="1:4" ht="32.25" thickBot="1">
      <c r="A427" s="1036"/>
      <c r="B427" s="1026"/>
      <c r="C427" s="679" t="s">
        <v>965</v>
      </c>
      <c r="D427" s="1030"/>
    </row>
    <row r="428" spans="1:4" ht="48" thickBot="1">
      <c r="A428" s="678">
        <v>29</v>
      </c>
      <c r="B428" s="308" t="s">
        <v>963</v>
      </c>
      <c r="C428" s="679" t="s">
        <v>1630</v>
      </c>
      <c r="D428" s="681">
        <v>35</v>
      </c>
    </row>
    <row r="429" spans="1:4" ht="79.5" thickBot="1">
      <c r="A429" s="678">
        <v>30</v>
      </c>
      <c r="B429" s="308" t="s">
        <v>975</v>
      </c>
      <c r="C429" s="679" t="s">
        <v>976</v>
      </c>
      <c r="D429" s="681">
        <v>45</v>
      </c>
    </row>
    <row r="430" spans="1:4" ht="15.75">
      <c r="A430" s="1035">
        <v>31</v>
      </c>
      <c r="B430" s="1035" t="s">
        <v>981</v>
      </c>
      <c r="C430" s="680" t="s">
        <v>982</v>
      </c>
      <c r="D430" s="1029">
        <v>40</v>
      </c>
    </row>
    <row r="431" spans="1:4" ht="16.5" thickBot="1">
      <c r="A431" s="1036"/>
      <c r="B431" s="1036"/>
      <c r="C431" s="679" t="s">
        <v>983</v>
      </c>
      <c r="D431" s="1030"/>
    </row>
    <row r="432" spans="1:4" ht="31.5">
      <c r="A432" s="1035">
        <v>32</v>
      </c>
      <c r="B432" s="1035" t="s">
        <v>981</v>
      </c>
      <c r="C432" s="680" t="s">
        <v>988</v>
      </c>
      <c r="D432" s="1029">
        <v>45</v>
      </c>
    </row>
    <row r="433" spans="1:4" ht="16.5" thickBot="1">
      <c r="A433" s="1036"/>
      <c r="B433" s="1036"/>
      <c r="C433" s="679" t="s">
        <v>989</v>
      </c>
      <c r="D433" s="1030"/>
    </row>
    <row r="434" spans="1:4" ht="47.25">
      <c r="A434" s="1035">
        <v>33</v>
      </c>
      <c r="B434" s="1035" t="s">
        <v>981</v>
      </c>
      <c r="C434" s="680" t="s">
        <v>993</v>
      </c>
      <c r="D434" s="1029">
        <v>20</v>
      </c>
    </row>
    <row r="435" spans="1:4" ht="32.25" thickBot="1">
      <c r="A435" s="1036"/>
      <c r="B435" s="1036"/>
      <c r="C435" s="679" t="s">
        <v>994</v>
      </c>
      <c r="D435" s="1030"/>
    </row>
    <row r="436" spans="1:4" ht="15.75">
      <c r="A436" s="1035">
        <v>34</v>
      </c>
      <c r="B436" s="1025" t="s">
        <v>999</v>
      </c>
      <c r="C436" s="309" t="s">
        <v>1000</v>
      </c>
      <c r="D436" s="1029">
        <v>40</v>
      </c>
    </row>
    <row r="437" spans="1:4" ht="16.5" thickBot="1">
      <c r="A437" s="1036"/>
      <c r="B437" s="1026"/>
      <c r="C437" s="679" t="s">
        <v>850</v>
      </c>
      <c r="D437" s="1030"/>
    </row>
    <row r="438" spans="1:4" ht="15.75">
      <c r="A438" s="1035">
        <v>35</v>
      </c>
      <c r="B438" s="1035" t="s">
        <v>999</v>
      </c>
      <c r="C438" s="680" t="s">
        <v>1005</v>
      </c>
      <c r="D438" s="1029">
        <v>50</v>
      </c>
    </row>
    <row r="439" spans="1:4" ht="16.5" thickBot="1">
      <c r="A439" s="1036"/>
      <c r="B439" s="1036"/>
      <c r="C439" s="679" t="s">
        <v>1006</v>
      </c>
      <c r="D439" s="1030"/>
    </row>
    <row r="440" spans="1:4" ht="79.5" thickBot="1">
      <c r="A440" s="678">
        <v>36</v>
      </c>
      <c r="B440" s="682" t="s">
        <v>1011</v>
      </c>
      <c r="C440" s="679" t="s">
        <v>1012</v>
      </c>
      <c r="D440" s="681">
        <v>50</v>
      </c>
    </row>
    <row r="441" spans="1:4" ht="63.75" thickBot="1">
      <c r="A441" s="678">
        <v>37</v>
      </c>
      <c r="B441" s="682" t="s">
        <v>1017</v>
      </c>
      <c r="C441" s="679" t="s">
        <v>1018</v>
      </c>
      <c r="D441" s="681">
        <v>60</v>
      </c>
    </row>
    <row r="442" spans="1:4" ht="19.5" thickBot="1">
      <c r="A442" s="1040"/>
      <c r="B442" s="1040"/>
      <c r="C442" s="1041"/>
      <c r="D442" s="683">
        <v>1763</v>
      </c>
    </row>
  </sheetData>
  <mergeCells count="188">
    <mergeCell ref="A442:C442"/>
    <mergeCell ref="A436:A437"/>
    <mergeCell ref="B436:B437"/>
    <mergeCell ref="D436:D437"/>
    <mergeCell ref="A438:A439"/>
    <mergeCell ref="B438:B439"/>
    <mergeCell ref="D438:D439"/>
    <mergeCell ref="A432:A433"/>
    <mergeCell ref="B432:B433"/>
    <mergeCell ref="D432:D433"/>
    <mergeCell ref="A434:A435"/>
    <mergeCell ref="B434:B435"/>
    <mergeCell ref="D434:D435"/>
    <mergeCell ref="A426:A427"/>
    <mergeCell ref="B426:B427"/>
    <mergeCell ref="D426:D427"/>
    <mergeCell ref="A430:A431"/>
    <mergeCell ref="B430:B431"/>
    <mergeCell ref="D430:D431"/>
    <mergeCell ref="A421:A422"/>
    <mergeCell ref="B421:B422"/>
    <mergeCell ref="D421:D422"/>
    <mergeCell ref="A423:A425"/>
    <mergeCell ref="B423:B425"/>
    <mergeCell ref="D423:D425"/>
    <mergeCell ref="A415:A417"/>
    <mergeCell ref="B415:B417"/>
    <mergeCell ref="D415:D417"/>
    <mergeCell ref="A418:A419"/>
    <mergeCell ref="B418:B419"/>
    <mergeCell ref="D418:D419"/>
    <mergeCell ref="A407:A408"/>
    <mergeCell ref="B407:B408"/>
    <mergeCell ref="D407:D408"/>
    <mergeCell ref="A409:A411"/>
    <mergeCell ref="D409:D411"/>
    <mergeCell ref="A412:A413"/>
    <mergeCell ref="B412:B413"/>
    <mergeCell ref="D412:D413"/>
    <mergeCell ref="A402:A403"/>
    <mergeCell ref="B402:B403"/>
    <mergeCell ref="D402:D403"/>
    <mergeCell ref="A405:A406"/>
    <mergeCell ref="B405:B406"/>
    <mergeCell ref="D405:D406"/>
    <mergeCell ref="A398:A399"/>
    <mergeCell ref="B398:B399"/>
    <mergeCell ref="D398:D399"/>
    <mergeCell ref="A400:A401"/>
    <mergeCell ref="B400:B401"/>
    <mergeCell ref="D400:D401"/>
    <mergeCell ref="D388:D389"/>
    <mergeCell ref="C390:C391"/>
    <mergeCell ref="D390:D391"/>
    <mergeCell ref="D392:D393"/>
    <mergeCell ref="D394:D395"/>
    <mergeCell ref="C396:C397"/>
    <mergeCell ref="D396:D397"/>
    <mergeCell ref="D380:D381"/>
    <mergeCell ref="C382:C383"/>
    <mergeCell ref="D382:D383"/>
    <mergeCell ref="C384:C385"/>
    <mergeCell ref="D384:D385"/>
    <mergeCell ref="B386:B387"/>
    <mergeCell ref="C386:C387"/>
    <mergeCell ref="D386:D387"/>
    <mergeCell ref="C372:C373"/>
    <mergeCell ref="D372:D373"/>
    <mergeCell ref="D374:D375"/>
    <mergeCell ref="C376:C377"/>
    <mergeCell ref="D376:D377"/>
    <mergeCell ref="D378:D379"/>
    <mergeCell ref="A338:A339"/>
    <mergeCell ref="B338:B339"/>
    <mergeCell ref="C338:E338"/>
    <mergeCell ref="A370:A371"/>
    <mergeCell ref="B370:B371"/>
    <mergeCell ref="C370:C371"/>
    <mergeCell ref="D370:D371"/>
    <mergeCell ref="A320:A322"/>
    <mergeCell ref="A323:A325"/>
    <mergeCell ref="A326:A329"/>
    <mergeCell ref="A330:A332"/>
    <mergeCell ref="A335:E335"/>
    <mergeCell ref="A336:E336"/>
    <mergeCell ref="A313:A314"/>
    <mergeCell ref="C313:C314"/>
    <mergeCell ref="A315:A317"/>
    <mergeCell ref="B315:B317"/>
    <mergeCell ref="A318:A319"/>
    <mergeCell ref="C318:C319"/>
    <mergeCell ref="A304:A305"/>
    <mergeCell ref="C304:C305"/>
    <mergeCell ref="A306:A307"/>
    <mergeCell ref="A308:A310"/>
    <mergeCell ref="A311:A312"/>
    <mergeCell ref="C311:C312"/>
    <mergeCell ref="A288:A290"/>
    <mergeCell ref="B288:B290"/>
    <mergeCell ref="A291:A294"/>
    <mergeCell ref="A295:A296"/>
    <mergeCell ref="A297:A299"/>
    <mergeCell ref="A300:A303"/>
    <mergeCell ref="A272:A275"/>
    <mergeCell ref="A276:A279"/>
    <mergeCell ref="B276:B279"/>
    <mergeCell ref="A280:A281"/>
    <mergeCell ref="A282:A283"/>
    <mergeCell ref="A284:A287"/>
    <mergeCell ref="A256:A258"/>
    <mergeCell ref="A259:A262"/>
    <mergeCell ref="A263:A265"/>
    <mergeCell ref="A266:A268"/>
    <mergeCell ref="A269:A271"/>
    <mergeCell ref="B269:B271"/>
    <mergeCell ref="A241:A243"/>
    <mergeCell ref="C241:C243"/>
    <mergeCell ref="A246:A250"/>
    <mergeCell ref="A251:A252"/>
    <mergeCell ref="C251:C252"/>
    <mergeCell ref="A253:A255"/>
    <mergeCell ref="A231:A232"/>
    <mergeCell ref="B231:B232"/>
    <mergeCell ref="A233:A234"/>
    <mergeCell ref="B233:B234"/>
    <mergeCell ref="A235:A236"/>
    <mergeCell ref="A239:A240"/>
    <mergeCell ref="B239:B240"/>
    <mergeCell ref="A223:A224"/>
    <mergeCell ref="B223:B224"/>
    <mergeCell ref="A225:A227"/>
    <mergeCell ref="B225:B227"/>
    <mergeCell ref="A228:A229"/>
    <mergeCell ref="B228:B229"/>
    <mergeCell ref="C207:C209"/>
    <mergeCell ref="A210:A212"/>
    <mergeCell ref="C210:C212"/>
    <mergeCell ref="A213:A215"/>
    <mergeCell ref="A216:A218"/>
    <mergeCell ref="A219:A222"/>
    <mergeCell ref="A193:A194"/>
    <mergeCell ref="B193:B194"/>
    <mergeCell ref="A195:A198"/>
    <mergeCell ref="A199:A203"/>
    <mergeCell ref="A204:A206"/>
    <mergeCell ref="A207:A209"/>
    <mergeCell ref="A176:A177"/>
    <mergeCell ref="B176:B177"/>
    <mergeCell ref="D176:D177"/>
    <mergeCell ref="G176:G177"/>
    <mergeCell ref="H176:H177"/>
    <mergeCell ref="I176:I177"/>
    <mergeCell ref="C158:E158"/>
    <mergeCell ref="F158:H158"/>
    <mergeCell ref="A164:A165"/>
    <mergeCell ref="C164:H165"/>
    <mergeCell ref="C166:E166"/>
    <mergeCell ref="F166:H166"/>
    <mergeCell ref="C149:E150"/>
    <mergeCell ref="F149:H150"/>
    <mergeCell ref="A156:A157"/>
    <mergeCell ref="C156:H157"/>
    <mergeCell ref="C133:E133"/>
    <mergeCell ref="F133:H133"/>
    <mergeCell ref="A139:A140"/>
    <mergeCell ref="C139:H140"/>
    <mergeCell ref="C141:E141"/>
    <mergeCell ref="F141:H141"/>
    <mergeCell ref="A131:A132"/>
    <mergeCell ref="C131:H132"/>
    <mergeCell ref="C109:E109"/>
    <mergeCell ref="F109:H109"/>
    <mergeCell ref="A115:A116"/>
    <mergeCell ref="C115:H116"/>
    <mergeCell ref="C117:E117"/>
    <mergeCell ref="F117:H117"/>
    <mergeCell ref="A147:A148"/>
    <mergeCell ref="C147:H148"/>
    <mergeCell ref="A20:A22"/>
    <mergeCell ref="B20:B22"/>
    <mergeCell ref="A64:A65"/>
    <mergeCell ref="B64:B65"/>
    <mergeCell ref="A107:A108"/>
    <mergeCell ref="C107:H108"/>
    <mergeCell ref="A123:A124"/>
    <mergeCell ref="C123:H124"/>
    <mergeCell ref="C125:E125"/>
    <mergeCell ref="F125:H125"/>
  </mergeCells>
  <hyperlinks>
    <hyperlink ref="A62" r:id="rId1" display="http://www.rzeszow.uw.gov.pl/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47"/>
  <sheetViews>
    <sheetView topLeftCell="A100" workbookViewId="0">
      <selection activeCell="A2" sqref="A2"/>
    </sheetView>
  </sheetViews>
  <sheetFormatPr defaultRowHeight="15"/>
  <cols>
    <col min="1" max="1" width="14.140625" customWidth="1"/>
    <col min="2" max="2" width="44.7109375" customWidth="1"/>
    <col min="3" max="3" width="17.85546875" customWidth="1"/>
    <col min="4" max="4" width="86.28515625" customWidth="1"/>
  </cols>
  <sheetData>
    <row r="1" spans="1:4">
      <c r="A1" t="s">
        <v>1631</v>
      </c>
    </row>
    <row r="3" spans="1:4">
      <c r="A3" s="207" t="s">
        <v>1417</v>
      </c>
    </row>
    <row r="4" spans="1:4" ht="15.75" thickBot="1">
      <c r="A4" s="207" t="s">
        <v>1418</v>
      </c>
    </row>
    <row r="5" spans="1:4">
      <c r="A5" s="1008" t="s">
        <v>439</v>
      </c>
      <c r="B5" s="1008" t="s">
        <v>1419</v>
      </c>
      <c r="C5" s="1008" t="s">
        <v>1632</v>
      </c>
      <c r="D5" s="651" t="s">
        <v>1420</v>
      </c>
    </row>
    <row r="6" spans="1:4" ht="15.75" thickBot="1">
      <c r="A6" s="1009"/>
      <c r="B6" s="1009"/>
      <c r="C6" s="1009"/>
      <c r="D6" s="652" t="s">
        <v>1421</v>
      </c>
    </row>
    <row r="7" spans="1:4" ht="25.5">
      <c r="A7" s="999">
        <v>1</v>
      </c>
      <c r="B7" s="653" t="s">
        <v>1422</v>
      </c>
      <c r="C7" s="1042">
        <v>17000</v>
      </c>
      <c r="D7" s="656" t="s">
        <v>1426</v>
      </c>
    </row>
    <row r="8" spans="1:4" ht="38.25">
      <c r="A8" s="1000"/>
      <c r="B8" s="653" t="s">
        <v>1423</v>
      </c>
      <c r="C8" s="1043"/>
      <c r="D8" s="656" t="s">
        <v>1427</v>
      </c>
    </row>
    <row r="9" spans="1:4">
      <c r="A9" s="1000"/>
      <c r="B9" s="654" t="s">
        <v>1424</v>
      </c>
      <c r="C9" s="1043"/>
      <c r="D9" s="657"/>
    </row>
    <row r="10" spans="1:4" ht="15.75" thickBot="1">
      <c r="A10" s="1001"/>
      <c r="B10" s="655" t="s">
        <v>1425</v>
      </c>
      <c r="C10" s="1044"/>
      <c r="D10" s="315"/>
    </row>
    <row r="11" spans="1:4" ht="25.5">
      <c r="A11" s="999">
        <v>2</v>
      </c>
      <c r="B11" s="653" t="s">
        <v>1428</v>
      </c>
      <c r="C11" s="1042">
        <v>17100</v>
      </c>
      <c r="D11" s="656" t="s">
        <v>1433</v>
      </c>
    </row>
    <row r="12" spans="1:4" ht="25.5">
      <c r="A12" s="1000"/>
      <c r="B12" s="653" t="s">
        <v>1429</v>
      </c>
      <c r="C12" s="1043"/>
      <c r="D12" s="656" t="s">
        <v>1434</v>
      </c>
    </row>
    <row r="13" spans="1:4">
      <c r="A13" s="1000"/>
      <c r="B13" s="653" t="s">
        <v>1430</v>
      </c>
      <c r="C13" s="1043"/>
      <c r="D13" s="657"/>
    </row>
    <row r="14" spans="1:4">
      <c r="A14" s="1000"/>
      <c r="B14" s="654" t="s">
        <v>1431</v>
      </c>
      <c r="C14" s="1043"/>
      <c r="D14" s="657"/>
    </row>
    <row r="15" spans="1:4" ht="15.75" thickBot="1">
      <c r="A15" s="1001"/>
      <c r="B15" s="655" t="s">
        <v>1432</v>
      </c>
      <c r="C15" s="1044"/>
      <c r="D15" s="315"/>
    </row>
    <row r="16" spans="1:4">
      <c r="A16" s="999">
        <v>3</v>
      </c>
      <c r="B16" s="653" t="s">
        <v>1435</v>
      </c>
      <c r="C16" s="1042">
        <v>12700</v>
      </c>
      <c r="D16" s="656" t="s">
        <v>1438</v>
      </c>
    </row>
    <row r="17" spans="1:4" ht="38.25">
      <c r="A17" s="1000"/>
      <c r="B17" s="654" t="s">
        <v>1436</v>
      </c>
      <c r="C17" s="1043"/>
      <c r="D17" s="656" t="s">
        <v>1439</v>
      </c>
    </row>
    <row r="18" spans="1:4" ht="15.75" thickBot="1">
      <c r="A18" s="1001"/>
      <c r="B18" s="655" t="s">
        <v>1437</v>
      </c>
      <c r="C18" s="1044"/>
      <c r="D18" s="315"/>
    </row>
    <row r="19" spans="1:4">
      <c r="A19" s="999">
        <v>4</v>
      </c>
      <c r="B19" s="653" t="s">
        <v>1440</v>
      </c>
      <c r="C19" s="1048" t="s">
        <v>1633</v>
      </c>
      <c r="D19" s="999" t="s">
        <v>1443</v>
      </c>
    </row>
    <row r="20" spans="1:4">
      <c r="A20" s="1000"/>
      <c r="B20" s="654" t="s">
        <v>1441</v>
      </c>
      <c r="C20" s="1049"/>
      <c r="D20" s="1000"/>
    </row>
    <row r="21" spans="1:4" ht="15.75" thickBot="1">
      <c r="A21" s="1001"/>
      <c r="B21" s="655" t="s">
        <v>1442</v>
      </c>
      <c r="C21" s="1050"/>
      <c r="D21" s="1001"/>
    </row>
    <row r="22" spans="1:4" ht="25.5">
      <c r="A22" s="999" t="s">
        <v>766</v>
      </c>
      <c r="B22" s="653" t="s">
        <v>1444</v>
      </c>
      <c r="C22" s="697"/>
      <c r="D22" s="1002" t="s">
        <v>1447</v>
      </c>
    </row>
    <row r="23" spans="1:4">
      <c r="A23" s="1000"/>
      <c r="B23" s="654" t="s">
        <v>1445</v>
      </c>
      <c r="C23" s="697"/>
      <c r="D23" s="1003"/>
    </row>
    <row r="24" spans="1:4" ht="15.75" thickBot="1">
      <c r="A24" s="1001"/>
      <c r="B24" s="655" t="s">
        <v>1446</v>
      </c>
      <c r="C24" s="698" t="s">
        <v>1634</v>
      </c>
      <c r="D24" s="1004"/>
    </row>
    <row r="25" spans="1:4">
      <c r="A25" s="999" t="s">
        <v>770</v>
      </c>
      <c r="B25" s="658" t="s">
        <v>1440</v>
      </c>
      <c r="C25" s="697"/>
      <c r="D25" s="656" t="s">
        <v>1448</v>
      </c>
    </row>
    <row r="26" spans="1:4">
      <c r="A26" s="1000"/>
      <c r="B26" s="656" t="s">
        <v>1441</v>
      </c>
      <c r="C26" s="697" t="s">
        <v>1635</v>
      </c>
      <c r="D26" s="656" t="s">
        <v>1449</v>
      </c>
    </row>
    <row r="27" spans="1:4" ht="15.75" thickBot="1">
      <c r="A27" s="1001"/>
      <c r="B27" s="659" t="s">
        <v>1442</v>
      </c>
      <c r="C27" s="315"/>
      <c r="D27" s="315"/>
    </row>
    <row r="28" spans="1:4">
      <c r="A28" s="1005" t="s">
        <v>772</v>
      </c>
      <c r="B28" s="660" t="s">
        <v>1450</v>
      </c>
      <c r="C28" s="1045" t="s">
        <v>1636</v>
      </c>
      <c r="D28" s="660" t="s">
        <v>1637</v>
      </c>
    </row>
    <row r="29" spans="1:4">
      <c r="A29" s="1006"/>
      <c r="B29" s="660" t="s">
        <v>1451</v>
      </c>
      <c r="C29" s="1046"/>
      <c r="D29" s="660" t="s">
        <v>1453</v>
      </c>
    </row>
    <row r="30" spans="1:4" ht="15.75" thickBot="1">
      <c r="A30" s="1007"/>
      <c r="B30" s="312"/>
      <c r="C30" s="1047"/>
      <c r="D30" s="660" t="s">
        <v>1454</v>
      </c>
    </row>
    <row r="31" spans="1:4">
      <c r="A31" s="1005" t="s">
        <v>774</v>
      </c>
      <c r="B31" s="660" t="s">
        <v>1455</v>
      </c>
      <c r="C31" s="1045" t="s">
        <v>1638</v>
      </c>
      <c r="D31" s="662" t="s">
        <v>1457</v>
      </c>
    </row>
    <row r="32" spans="1:4" ht="26.25">
      <c r="A32" s="1006"/>
      <c r="B32" s="660" t="s">
        <v>1456</v>
      </c>
      <c r="C32" s="1046"/>
      <c r="D32" s="660" t="s">
        <v>1458</v>
      </c>
    </row>
    <row r="33" spans="1:4">
      <c r="A33" s="1006"/>
      <c r="B33" s="661"/>
      <c r="C33" s="1046"/>
      <c r="D33" s="660" t="s">
        <v>1459</v>
      </c>
    </row>
    <row r="34" spans="1:4" ht="15.75" thickBot="1">
      <c r="A34" s="1007"/>
      <c r="B34" s="312"/>
      <c r="C34" s="1047"/>
      <c r="D34" s="663" t="s">
        <v>1460</v>
      </c>
    </row>
    <row r="35" spans="1:4">
      <c r="A35" s="1005" t="s">
        <v>786</v>
      </c>
      <c r="B35" s="1010" t="s">
        <v>1461</v>
      </c>
      <c r="C35" s="1045" t="s">
        <v>1639</v>
      </c>
      <c r="D35" s="660" t="s">
        <v>1462</v>
      </c>
    </row>
    <row r="36" spans="1:4" ht="15.75" thickBot="1">
      <c r="A36" s="1007"/>
      <c r="B36" s="1011"/>
      <c r="C36" s="1047"/>
      <c r="D36" s="663" t="s">
        <v>1463</v>
      </c>
    </row>
    <row r="37" spans="1:4">
      <c r="A37" s="1005" t="s">
        <v>788</v>
      </c>
      <c r="B37" s="1010" t="s">
        <v>1464</v>
      </c>
      <c r="C37" s="1045" t="s">
        <v>1640</v>
      </c>
      <c r="D37" s="660" t="s">
        <v>1465</v>
      </c>
    </row>
    <row r="38" spans="1:4">
      <c r="A38" s="1006"/>
      <c r="B38" s="1012"/>
      <c r="C38" s="1046"/>
      <c r="D38" s="660" t="s">
        <v>1466</v>
      </c>
    </row>
    <row r="39" spans="1:4" ht="15.75" thickBot="1">
      <c r="A39" s="1007"/>
      <c r="B39" s="1011"/>
      <c r="C39" s="1047"/>
      <c r="D39" s="663" t="s">
        <v>1467</v>
      </c>
    </row>
    <row r="40" spans="1:4">
      <c r="A40" s="1005" t="s">
        <v>790</v>
      </c>
      <c r="B40" s="1010" t="s">
        <v>1468</v>
      </c>
      <c r="C40" s="1045" t="s">
        <v>1641</v>
      </c>
      <c r="D40" s="660" t="s">
        <v>1469</v>
      </c>
    </row>
    <row r="41" spans="1:4" ht="15.75" thickBot="1">
      <c r="A41" s="1007"/>
      <c r="B41" s="1011"/>
      <c r="C41" s="1047"/>
      <c r="D41" s="663" t="s">
        <v>1470</v>
      </c>
    </row>
    <row r="42" spans="1:4" ht="15.75" thickBot="1">
      <c r="A42" s="664" t="s">
        <v>1471</v>
      </c>
      <c r="B42" s="663" t="s">
        <v>1472</v>
      </c>
      <c r="C42" s="699" t="s">
        <v>1642</v>
      </c>
      <c r="D42" s="663" t="s">
        <v>1473</v>
      </c>
    </row>
    <row r="43" spans="1:4">
      <c r="A43" s="1005" t="s">
        <v>1474</v>
      </c>
      <c r="B43" s="1010" t="s">
        <v>1475</v>
      </c>
      <c r="C43" s="1045" t="s">
        <v>1643</v>
      </c>
      <c r="D43" s="660" t="s">
        <v>1476</v>
      </c>
    </row>
    <row r="44" spans="1:4" ht="15.75" thickBot="1">
      <c r="A44" s="1007"/>
      <c r="B44" s="1011"/>
      <c r="C44" s="1047"/>
      <c r="D44" s="663" t="s">
        <v>1477</v>
      </c>
    </row>
    <row r="45" spans="1:4">
      <c r="A45" s="1005" t="s">
        <v>1478</v>
      </c>
      <c r="B45" s="1010" t="s">
        <v>1479</v>
      </c>
      <c r="C45" s="1045" t="s">
        <v>1644</v>
      </c>
      <c r="D45" s="660" t="s">
        <v>1480</v>
      </c>
    </row>
    <row r="46" spans="1:4" ht="15.75" thickBot="1">
      <c r="A46" s="1007"/>
      <c r="B46" s="1011"/>
      <c r="C46" s="1047"/>
      <c r="D46" s="663" t="s">
        <v>1481</v>
      </c>
    </row>
    <row r="47" spans="1:4">
      <c r="A47" s="1005" t="s">
        <v>1482</v>
      </c>
      <c r="B47" s="660" t="s">
        <v>1483</v>
      </c>
      <c r="C47" s="1045" t="s">
        <v>1645</v>
      </c>
      <c r="D47" s="660" t="s">
        <v>1485</v>
      </c>
    </row>
    <row r="48" spans="1:4" ht="27" thickBot="1">
      <c r="A48" s="1007"/>
      <c r="B48" s="663" t="s">
        <v>1484</v>
      </c>
      <c r="C48" s="1047"/>
      <c r="D48" s="663" t="s">
        <v>1486</v>
      </c>
    </row>
    <row r="49" spans="1:4" ht="27" thickBot="1">
      <c r="A49" s="664" t="s">
        <v>1487</v>
      </c>
      <c r="B49" s="663" t="s">
        <v>1488</v>
      </c>
      <c r="C49" s="699" t="s">
        <v>1646</v>
      </c>
      <c r="D49" s="663" t="s">
        <v>1489</v>
      </c>
    </row>
    <row r="50" spans="1:4" ht="27" thickBot="1">
      <c r="A50" s="664" t="s">
        <v>1490</v>
      </c>
      <c r="B50" s="663" t="s">
        <v>1491</v>
      </c>
      <c r="C50" s="699" t="s">
        <v>1647</v>
      </c>
      <c r="D50" s="663" t="s">
        <v>1492</v>
      </c>
    </row>
    <row r="51" spans="1:4">
      <c r="A51" s="1005" t="s">
        <v>1493</v>
      </c>
      <c r="B51" s="1010" t="s">
        <v>1494</v>
      </c>
      <c r="C51" s="1045" t="s">
        <v>1648</v>
      </c>
      <c r="D51" s="665" t="s">
        <v>1495</v>
      </c>
    </row>
    <row r="52" spans="1:4" ht="15.75" thickBot="1">
      <c r="A52" s="1007"/>
      <c r="B52" s="1011"/>
      <c r="C52" s="1047"/>
      <c r="D52" s="666" t="s">
        <v>1496</v>
      </c>
    </row>
    <row r="53" spans="1:4" ht="26.25">
      <c r="A53" s="1005" t="s">
        <v>1497</v>
      </c>
      <c r="B53" s="660" t="s">
        <v>1498</v>
      </c>
      <c r="C53" s="1051">
        <v>25462</v>
      </c>
      <c r="D53" s="1005" t="s">
        <v>1501</v>
      </c>
    </row>
    <row r="54" spans="1:4">
      <c r="A54" s="1006"/>
      <c r="B54" s="660" t="s">
        <v>1499</v>
      </c>
      <c r="C54" s="1052"/>
      <c r="D54" s="1006"/>
    </row>
    <row r="55" spans="1:4" ht="15.75" thickBot="1">
      <c r="A55" s="1007"/>
      <c r="B55" s="663" t="s">
        <v>1500</v>
      </c>
      <c r="C55" s="1053"/>
      <c r="D55" s="1007"/>
    </row>
    <row r="56" spans="1:4" ht="15.75" thickBot="1">
      <c r="A56" s="606"/>
      <c r="B56" s="700" t="s">
        <v>1649</v>
      </c>
      <c r="C56" s="701" t="s">
        <v>1650</v>
      </c>
      <c r="D56" s="702"/>
    </row>
    <row r="57" spans="1:4">
      <c r="A57" s="667"/>
    </row>
    <row r="58" spans="1:4">
      <c r="A58" s="667"/>
    </row>
    <row r="59" spans="1:4" ht="15.75" thickBot="1">
      <c r="A59" s="668" t="s">
        <v>1502</v>
      </c>
    </row>
    <row r="60" spans="1:4">
      <c r="A60" s="999" t="s">
        <v>735</v>
      </c>
      <c r="B60" s="669" t="s">
        <v>1428</v>
      </c>
      <c r="C60" s="1042">
        <v>17900</v>
      </c>
      <c r="D60" s="670" t="s">
        <v>1504</v>
      </c>
    </row>
    <row r="61" spans="1:4" ht="38.25">
      <c r="A61" s="1000"/>
      <c r="B61" s="653" t="s">
        <v>1429</v>
      </c>
      <c r="C61" s="1043"/>
      <c r="D61" s="656" t="s">
        <v>1505</v>
      </c>
    </row>
    <row r="62" spans="1:4">
      <c r="A62" s="1000"/>
      <c r="B62" s="653" t="s">
        <v>1430</v>
      </c>
      <c r="C62" s="1043"/>
      <c r="D62" s="657"/>
    </row>
    <row r="63" spans="1:4">
      <c r="A63" s="1000"/>
      <c r="B63" s="654" t="s">
        <v>1431</v>
      </c>
      <c r="C63" s="1043"/>
      <c r="D63" s="657"/>
    </row>
    <row r="64" spans="1:4" ht="15.75" thickBot="1">
      <c r="A64" s="1001"/>
      <c r="B64" s="655" t="s">
        <v>1503</v>
      </c>
      <c r="C64" s="1044"/>
      <c r="D64" s="315"/>
    </row>
    <row r="65" spans="1:4">
      <c r="A65" s="999" t="s">
        <v>736</v>
      </c>
      <c r="B65" s="653" t="s">
        <v>1506</v>
      </c>
      <c r="C65" s="1048" t="s">
        <v>1651</v>
      </c>
      <c r="D65" s="999" t="s">
        <v>1508</v>
      </c>
    </row>
    <row r="66" spans="1:4" ht="15.75" thickBot="1">
      <c r="A66" s="1001"/>
      <c r="B66" s="655" t="s">
        <v>1507</v>
      </c>
      <c r="C66" s="1050"/>
      <c r="D66" s="1001"/>
    </row>
    <row r="67" spans="1:4" ht="25.5">
      <c r="A67" s="999" t="s">
        <v>737</v>
      </c>
      <c r="B67" s="658" t="s">
        <v>1509</v>
      </c>
      <c r="C67" s="1048" t="s">
        <v>1652</v>
      </c>
      <c r="D67" s="656" t="s">
        <v>1511</v>
      </c>
    </row>
    <row r="68" spans="1:4">
      <c r="A68" s="1000"/>
      <c r="B68" s="656" t="s">
        <v>1510</v>
      </c>
      <c r="C68" s="1049"/>
      <c r="D68" s="656" t="s">
        <v>1512</v>
      </c>
    </row>
    <row r="69" spans="1:4" ht="15.75" thickBot="1">
      <c r="A69" s="1001"/>
      <c r="B69" s="659" t="s">
        <v>1437</v>
      </c>
      <c r="C69" s="1050"/>
      <c r="D69" s="315"/>
    </row>
    <row r="70" spans="1:4" ht="25.5">
      <c r="A70" s="999" t="s">
        <v>762</v>
      </c>
      <c r="B70" s="658" t="s">
        <v>1513</v>
      </c>
      <c r="C70" s="1048" t="s">
        <v>1652</v>
      </c>
      <c r="D70" s="656" t="s">
        <v>1516</v>
      </c>
    </row>
    <row r="71" spans="1:4">
      <c r="A71" s="1000"/>
      <c r="B71" s="656" t="s">
        <v>1514</v>
      </c>
      <c r="C71" s="1049"/>
      <c r="D71" s="656" t="s">
        <v>1517</v>
      </c>
    </row>
    <row r="72" spans="1:4" ht="15.75" thickBot="1">
      <c r="A72" s="1001"/>
      <c r="B72" s="659" t="s">
        <v>1515</v>
      </c>
      <c r="C72" s="1050"/>
      <c r="D72" s="315"/>
    </row>
    <row r="73" spans="1:4" ht="25.5">
      <c r="A73" s="999" t="s">
        <v>766</v>
      </c>
      <c r="B73" s="658" t="s">
        <v>1518</v>
      </c>
      <c r="C73" s="1048" t="s">
        <v>1653</v>
      </c>
      <c r="D73" s="656" t="s">
        <v>1511</v>
      </c>
    </row>
    <row r="74" spans="1:4">
      <c r="A74" s="1000"/>
      <c r="B74" s="656" t="s">
        <v>1519</v>
      </c>
      <c r="C74" s="1049"/>
      <c r="D74" s="656" t="s">
        <v>1521</v>
      </c>
    </row>
    <row r="75" spans="1:4">
      <c r="A75" s="1000"/>
      <c r="B75" s="656" t="s">
        <v>1520</v>
      </c>
      <c r="C75" s="1049"/>
      <c r="D75" s="657"/>
    </row>
    <row r="76" spans="1:4" ht="15.75" thickBot="1">
      <c r="A76" s="1001"/>
      <c r="B76" s="659"/>
      <c r="C76" s="1050"/>
      <c r="D76" s="315"/>
    </row>
    <row r="77" spans="1:4" ht="25.5">
      <c r="A77" s="999" t="s">
        <v>770</v>
      </c>
      <c r="B77" s="658" t="s">
        <v>1522</v>
      </c>
      <c r="C77" s="1048" t="s">
        <v>1654</v>
      </c>
      <c r="D77" s="656" t="s">
        <v>1511</v>
      </c>
    </row>
    <row r="78" spans="1:4">
      <c r="A78" s="1000"/>
      <c r="B78" s="656" t="s">
        <v>1523</v>
      </c>
      <c r="C78" s="1049"/>
      <c r="D78" s="656" t="s">
        <v>1525</v>
      </c>
    </row>
    <row r="79" spans="1:4" ht="15.75" thickBot="1">
      <c r="A79" s="1001"/>
      <c r="B79" s="659" t="s">
        <v>1524</v>
      </c>
      <c r="C79" s="1050"/>
      <c r="D79" s="315"/>
    </row>
    <row r="80" spans="1:4">
      <c r="A80" s="999" t="s">
        <v>772</v>
      </c>
      <c r="B80" s="658" t="s">
        <v>1513</v>
      </c>
      <c r="C80" s="658"/>
      <c r="D80" s="656" t="s">
        <v>1448</v>
      </c>
    </row>
    <row r="81" spans="1:4">
      <c r="A81" s="1000"/>
      <c r="B81" s="656" t="s">
        <v>1441</v>
      </c>
      <c r="C81" s="697" t="s">
        <v>1655</v>
      </c>
      <c r="D81" s="656" t="s">
        <v>1527</v>
      </c>
    </row>
    <row r="82" spans="1:4" ht="15.75" thickBot="1">
      <c r="A82" s="1001"/>
      <c r="B82" s="659" t="s">
        <v>1526</v>
      </c>
      <c r="C82" s="315"/>
      <c r="D82" s="315"/>
    </row>
    <row r="83" spans="1:4">
      <c r="A83" s="1005" t="s">
        <v>774</v>
      </c>
      <c r="B83" s="1005" t="s">
        <v>1528</v>
      </c>
      <c r="C83" s="1045" t="s">
        <v>1656</v>
      </c>
      <c r="D83" s="660" t="s">
        <v>1529</v>
      </c>
    </row>
    <row r="84" spans="1:4">
      <c r="A84" s="1006"/>
      <c r="B84" s="1006"/>
      <c r="C84" s="1046"/>
      <c r="D84" s="660" t="s">
        <v>1530</v>
      </c>
    </row>
    <row r="85" spans="1:4" ht="15.75" thickBot="1">
      <c r="A85" s="1007"/>
      <c r="B85" s="1007"/>
      <c r="C85" s="1047"/>
      <c r="D85" s="663" t="s">
        <v>1531</v>
      </c>
    </row>
    <row r="86" spans="1:4">
      <c r="A86" s="1005" t="s">
        <v>786</v>
      </c>
      <c r="B86" s="660" t="s">
        <v>1532</v>
      </c>
      <c r="C86" s="1045" t="s">
        <v>1657</v>
      </c>
      <c r="D86" s="660" t="s">
        <v>1534</v>
      </c>
    </row>
    <row r="87" spans="1:4">
      <c r="A87" s="1006"/>
      <c r="B87" s="660" t="s">
        <v>1533</v>
      </c>
      <c r="C87" s="1046"/>
      <c r="D87" s="660" t="s">
        <v>1535</v>
      </c>
    </row>
    <row r="88" spans="1:4">
      <c r="A88" s="1006"/>
      <c r="B88" s="661"/>
      <c r="C88" s="1046"/>
      <c r="D88" s="660" t="s">
        <v>1536</v>
      </c>
    </row>
    <row r="89" spans="1:4" ht="15.75" thickBot="1">
      <c r="A89" s="1007"/>
      <c r="B89" s="312"/>
      <c r="C89" s="1047"/>
      <c r="D89" s="663" t="s">
        <v>1537</v>
      </c>
    </row>
    <row r="90" spans="1:4">
      <c r="A90" s="1005" t="s">
        <v>788</v>
      </c>
      <c r="B90" s="1005" t="s">
        <v>1472</v>
      </c>
      <c r="C90" s="1045" t="s">
        <v>1657</v>
      </c>
      <c r="D90" s="660" t="s">
        <v>1538</v>
      </c>
    </row>
    <row r="91" spans="1:4">
      <c r="A91" s="1006"/>
      <c r="B91" s="1006"/>
      <c r="C91" s="1046"/>
      <c r="D91" s="660" t="s">
        <v>1539</v>
      </c>
    </row>
    <row r="92" spans="1:4">
      <c r="A92" s="1006"/>
      <c r="B92" s="1006"/>
      <c r="C92" s="1046"/>
      <c r="D92" s="660" t="s">
        <v>1540</v>
      </c>
    </row>
    <row r="93" spans="1:4" ht="15.75" thickBot="1">
      <c r="A93" s="1007"/>
      <c r="B93" s="1007"/>
      <c r="C93" s="1047"/>
      <c r="D93" s="663" t="s">
        <v>1541</v>
      </c>
    </row>
    <row r="94" spans="1:4">
      <c r="A94" s="1005" t="s">
        <v>790</v>
      </c>
      <c r="B94" s="660" t="s">
        <v>1542</v>
      </c>
      <c r="C94" s="1045" t="s">
        <v>1658</v>
      </c>
      <c r="D94" s="660" t="s">
        <v>1544</v>
      </c>
    </row>
    <row r="95" spans="1:4" ht="27" thickBot="1">
      <c r="A95" s="1007"/>
      <c r="B95" s="663" t="s">
        <v>1543</v>
      </c>
      <c r="C95" s="1047"/>
      <c r="D95" s="663" t="s">
        <v>1545</v>
      </c>
    </row>
    <row r="96" spans="1:4">
      <c r="A96" s="1005" t="s">
        <v>1471</v>
      </c>
      <c r="B96" s="660" t="s">
        <v>1546</v>
      </c>
      <c r="C96" s="1045" t="s">
        <v>1659</v>
      </c>
      <c r="D96" s="660" t="s">
        <v>1548</v>
      </c>
    </row>
    <row r="97" spans="1:4" ht="27" thickBot="1">
      <c r="A97" s="1007"/>
      <c r="B97" s="663" t="s">
        <v>1547</v>
      </c>
      <c r="C97" s="1047"/>
      <c r="D97" s="663" t="s">
        <v>1549</v>
      </c>
    </row>
    <row r="98" spans="1:4">
      <c r="A98" s="1005" t="s">
        <v>1474</v>
      </c>
      <c r="B98" s="660" t="s">
        <v>1550</v>
      </c>
      <c r="C98" s="1045" t="s">
        <v>1660</v>
      </c>
      <c r="D98" s="660" t="s">
        <v>1552</v>
      </c>
    </row>
    <row r="99" spans="1:4">
      <c r="A99" s="1006"/>
      <c r="B99" s="660" t="s">
        <v>1551</v>
      </c>
      <c r="C99" s="1046"/>
      <c r="D99" s="660" t="s">
        <v>1553</v>
      </c>
    </row>
    <row r="100" spans="1:4">
      <c r="A100" s="1006"/>
      <c r="B100" s="661"/>
      <c r="C100" s="1046"/>
      <c r="D100" s="660" t="s">
        <v>1554</v>
      </c>
    </row>
    <row r="101" spans="1:4" ht="15.75" thickBot="1">
      <c r="A101" s="1007"/>
      <c r="B101" s="312"/>
      <c r="C101" s="1047"/>
      <c r="D101" s="663" t="s">
        <v>1555</v>
      </c>
    </row>
    <row r="102" spans="1:4">
      <c r="A102" s="1005" t="s">
        <v>1478</v>
      </c>
      <c r="B102" s="1005" t="s">
        <v>1522</v>
      </c>
      <c r="C102" s="1045" t="s">
        <v>1661</v>
      </c>
      <c r="D102" s="665" t="s">
        <v>1556</v>
      </c>
    </row>
    <row r="103" spans="1:4">
      <c r="A103" s="1006"/>
      <c r="B103" s="1006"/>
      <c r="C103" s="1046"/>
      <c r="D103" s="665" t="s">
        <v>1536</v>
      </c>
    </row>
    <row r="104" spans="1:4" ht="15.75" thickBot="1">
      <c r="A104" s="1007"/>
      <c r="B104" s="1007"/>
      <c r="C104" s="1047"/>
      <c r="D104" s="666" t="s">
        <v>1557</v>
      </c>
    </row>
    <row r="105" spans="1:4">
      <c r="A105" s="1005" t="s">
        <v>1482</v>
      </c>
      <c r="B105" s="660" t="s">
        <v>1483</v>
      </c>
      <c r="C105" s="1045" t="s">
        <v>1662</v>
      </c>
      <c r="D105" s="665" t="s">
        <v>1558</v>
      </c>
    </row>
    <row r="106" spans="1:4">
      <c r="A106" s="1006"/>
      <c r="B106" s="660" t="s">
        <v>1484</v>
      </c>
      <c r="C106" s="1046"/>
      <c r="D106" s="665" t="s">
        <v>1559</v>
      </c>
    </row>
    <row r="107" spans="1:4">
      <c r="A107" s="1006"/>
      <c r="B107" s="661"/>
      <c r="C107" s="1046"/>
      <c r="D107" s="665" t="s">
        <v>1560</v>
      </c>
    </row>
    <row r="108" spans="1:4" ht="15.75" thickBot="1">
      <c r="A108" s="1007"/>
      <c r="B108" s="312"/>
      <c r="C108" s="1047"/>
      <c r="D108" s="666" t="s">
        <v>1561</v>
      </c>
    </row>
    <row r="109" spans="1:4">
      <c r="A109" s="1005" t="s">
        <v>1487</v>
      </c>
      <c r="B109" s="660" t="s">
        <v>1562</v>
      </c>
      <c r="C109" s="1045" t="s">
        <v>1663</v>
      </c>
      <c r="D109" s="665" t="s">
        <v>1564</v>
      </c>
    </row>
    <row r="110" spans="1:4" ht="15.75" thickBot="1">
      <c r="A110" s="1007"/>
      <c r="B110" s="663" t="s">
        <v>1563</v>
      </c>
      <c r="C110" s="1047"/>
      <c r="D110" s="666" t="s">
        <v>1565</v>
      </c>
    </row>
    <row r="111" spans="1:4">
      <c r="A111" s="1005" t="s">
        <v>1490</v>
      </c>
      <c r="B111" s="660" t="s">
        <v>1566</v>
      </c>
      <c r="C111" s="1045" t="s">
        <v>1657</v>
      </c>
      <c r="D111" s="665" t="s">
        <v>1568</v>
      </c>
    </row>
    <row r="112" spans="1:4">
      <c r="A112" s="1006"/>
      <c r="B112" s="660" t="s">
        <v>1567</v>
      </c>
      <c r="C112" s="1046"/>
      <c r="D112" s="665" t="s">
        <v>1536</v>
      </c>
    </row>
    <row r="113" spans="1:4" ht="15.75" thickBot="1">
      <c r="A113" s="1007"/>
      <c r="B113" s="312"/>
      <c r="C113" s="1047"/>
      <c r="D113" s="666" t="s">
        <v>1569</v>
      </c>
    </row>
    <row r="114" spans="1:4">
      <c r="A114" s="1005" t="s">
        <v>1493</v>
      </c>
      <c r="B114" s="660" t="s">
        <v>1570</v>
      </c>
      <c r="C114" s="1045" t="s">
        <v>1664</v>
      </c>
      <c r="D114" s="660" t="s">
        <v>1572</v>
      </c>
    </row>
    <row r="115" spans="1:4">
      <c r="A115" s="1006"/>
      <c r="B115" s="660" t="s">
        <v>1571</v>
      </c>
      <c r="C115" s="1046"/>
      <c r="D115" s="660" t="s">
        <v>1573</v>
      </c>
    </row>
    <row r="116" spans="1:4">
      <c r="A116" s="1006"/>
      <c r="B116" s="661"/>
      <c r="C116" s="1046"/>
      <c r="D116" s="660" t="s">
        <v>1574</v>
      </c>
    </row>
    <row r="117" spans="1:4" ht="15.75" thickBot="1">
      <c r="A117" s="1007"/>
      <c r="B117" s="312"/>
      <c r="C117" s="1047"/>
      <c r="D117" s="663" t="s">
        <v>1575</v>
      </c>
    </row>
    <row r="118" spans="1:4">
      <c r="A118" s="1005" t="s">
        <v>1497</v>
      </c>
      <c r="B118" s="660" t="s">
        <v>1576</v>
      </c>
      <c r="C118" s="1045" t="s">
        <v>1665</v>
      </c>
      <c r="D118" s="1005" t="s">
        <v>1578</v>
      </c>
    </row>
    <row r="119" spans="1:4" ht="15.75" thickBot="1">
      <c r="A119" s="1007"/>
      <c r="B119" s="663" t="s">
        <v>1577</v>
      </c>
      <c r="C119" s="1047"/>
      <c r="D119" s="1007"/>
    </row>
    <row r="120" spans="1:4">
      <c r="A120" s="1005" t="s">
        <v>1579</v>
      </c>
      <c r="B120" s="660" t="s">
        <v>1562</v>
      </c>
      <c r="C120" s="1045" t="s">
        <v>1666</v>
      </c>
      <c r="D120" s="665" t="s">
        <v>1580</v>
      </c>
    </row>
    <row r="121" spans="1:4" ht="15.75" thickBot="1">
      <c r="A121" s="1007"/>
      <c r="B121" s="663" t="s">
        <v>1563</v>
      </c>
      <c r="C121" s="1047"/>
      <c r="D121" s="666" t="s">
        <v>1565</v>
      </c>
    </row>
    <row r="122" spans="1:4">
      <c r="A122" s="1005" t="s">
        <v>1581</v>
      </c>
      <c r="B122" s="660" t="s">
        <v>1582</v>
      </c>
      <c r="C122" s="1045" t="s">
        <v>1667</v>
      </c>
      <c r="D122" s="660" t="s">
        <v>1584</v>
      </c>
    </row>
    <row r="123" spans="1:4">
      <c r="A123" s="1006"/>
      <c r="B123" s="660" t="s">
        <v>1583</v>
      </c>
      <c r="C123" s="1046"/>
      <c r="D123" s="660" t="s">
        <v>1585</v>
      </c>
    </row>
    <row r="124" spans="1:4" ht="15.75" thickBot="1">
      <c r="A124" s="1007"/>
      <c r="B124" s="312"/>
      <c r="C124" s="1047"/>
      <c r="D124" s="663" t="s">
        <v>1586</v>
      </c>
    </row>
    <row r="125" spans="1:4">
      <c r="A125" s="1005" t="s">
        <v>1587</v>
      </c>
      <c r="B125" s="660" t="s">
        <v>1588</v>
      </c>
      <c r="C125" s="1045" t="s">
        <v>1663</v>
      </c>
      <c r="D125" s="1005" t="s">
        <v>1590</v>
      </c>
    </row>
    <row r="126" spans="1:4" ht="15.75" thickBot="1">
      <c r="A126" s="1007"/>
      <c r="B126" s="663" t="s">
        <v>1589</v>
      </c>
      <c r="C126" s="1047"/>
      <c r="D126" s="1007"/>
    </row>
    <row r="127" spans="1:4">
      <c r="A127" s="1005" t="s">
        <v>1591</v>
      </c>
      <c r="B127" s="660" t="s">
        <v>1592</v>
      </c>
      <c r="C127" s="1045" t="s">
        <v>1668</v>
      </c>
      <c r="D127" s="1005" t="s">
        <v>1590</v>
      </c>
    </row>
    <row r="128" spans="1:4" ht="27" thickBot="1">
      <c r="A128" s="1007"/>
      <c r="B128" s="663" t="s">
        <v>1593</v>
      </c>
      <c r="C128" s="1047"/>
      <c r="D128" s="1007"/>
    </row>
    <row r="129" spans="1:4">
      <c r="A129" s="1005" t="s">
        <v>1594</v>
      </c>
      <c r="B129" s="1005" t="s">
        <v>1595</v>
      </c>
      <c r="C129" s="1045" t="s">
        <v>1669</v>
      </c>
      <c r="D129" s="665" t="s">
        <v>1596</v>
      </c>
    </row>
    <row r="130" spans="1:4">
      <c r="A130" s="1006"/>
      <c r="B130" s="1006"/>
      <c r="C130" s="1046"/>
      <c r="D130" s="665" t="s">
        <v>1597</v>
      </c>
    </row>
    <row r="131" spans="1:4" ht="15.75" thickBot="1">
      <c r="A131" s="1007"/>
      <c r="B131" s="1007"/>
      <c r="C131" s="1047"/>
      <c r="D131" s="666" t="s">
        <v>1598</v>
      </c>
    </row>
    <row r="132" spans="1:4">
      <c r="A132" s="1005" t="s">
        <v>1599</v>
      </c>
      <c r="B132" s="660" t="s">
        <v>1600</v>
      </c>
      <c r="C132" s="1045" t="s">
        <v>1670</v>
      </c>
      <c r="D132" s="1005" t="s">
        <v>1602</v>
      </c>
    </row>
    <row r="133" spans="1:4" ht="27" thickBot="1">
      <c r="A133" s="1007"/>
      <c r="B133" s="663" t="s">
        <v>1601</v>
      </c>
      <c r="C133" s="1047"/>
      <c r="D133" s="1007"/>
    </row>
    <row r="134" spans="1:4">
      <c r="A134" s="1005" t="s">
        <v>1603</v>
      </c>
      <c r="B134" s="660" t="s">
        <v>1604</v>
      </c>
      <c r="C134" s="1045" t="s">
        <v>1671</v>
      </c>
      <c r="D134" s="660" t="s">
        <v>1606</v>
      </c>
    </row>
    <row r="135" spans="1:4">
      <c r="A135" s="1006"/>
      <c r="B135" s="660" t="s">
        <v>1605</v>
      </c>
      <c r="C135" s="1046"/>
      <c r="D135" s="660" t="s">
        <v>1607</v>
      </c>
    </row>
    <row r="136" spans="1:4" ht="15.75" thickBot="1">
      <c r="A136" s="1007"/>
      <c r="B136" s="312"/>
      <c r="C136" s="1047"/>
      <c r="D136" s="663" t="s">
        <v>1608</v>
      </c>
    </row>
    <row r="137" spans="1:4">
      <c r="A137" s="1005" t="s">
        <v>1579</v>
      </c>
      <c r="B137" s="660" t="s">
        <v>1600</v>
      </c>
      <c r="C137" s="1045" t="s">
        <v>1672</v>
      </c>
      <c r="D137" s="660" t="s">
        <v>1610</v>
      </c>
    </row>
    <row r="138" spans="1:4" ht="26.25">
      <c r="A138" s="1006"/>
      <c r="B138" s="660" t="s">
        <v>1609</v>
      </c>
      <c r="C138" s="1046"/>
      <c r="D138" s="660" t="s">
        <v>1611</v>
      </c>
    </row>
    <row r="139" spans="1:4" ht="15.75" thickBot="1">
      <c r="A139" s="1007"/>
      <c r="B139" s="312"/>
      <c r="C139" s="1047"/>
      <c r="D139" s="663" t="s">
        <v>1612</v>
      </c>
    </row>
    <row r="140" spans="1:4">
      <c r="A140" s="1005" t="s">
        <v>1613</v>
      </c>
      <c r="B140" s="660" t="s">
        <v>1614</v>
      </c>
      <c r="C140" s="1045" t="s">
        <v>1673</v>
      </c>
      <c r="D140" s="660" t="s">
        <v>1616</v>
      </c>
    </row>
    <row r="141" spans="1:4" ht="26.25">
      <c r="A141" s="1006"/>
      <c r="B141" s="660" t="s">
        <v>1615</v>
      </c>
      <c r="C141" s="1046"/>
      <c r="D141" s="660" t="s">
        <v>1617</v>
      </c>
    </row>
    <row r="142" spans="1:4">
      <c r="A142" s="1006"/>
      <c r="B142" s="661"/>
      <c r="C142" s="1046"/>
      <c r="D142" s="660" t="s">
        <v>1466</v>
      </c>
    </row>
    <row r="143" spans="1:4" ht="15.75" thickBot="1">
      <c r="A143" s="1007"/>
      <c r="B143" s="312"/>
      <c r="C143" s="1047"/>
      <c r="D143" s="663" t="s">
        <v>1618</v>
      </c>
    </row>
    <row r="144" spans="1:4">
      <c r="A144" s="1005" t="s">
        <v>1619</v>
      </c>
      <c r="B144" s="660" t="s">
        <v>1455</v>
      </c>
      <c r="C144" s="1045" t="s">
        <v>1674</v>
      </c>
      <c r="D144" s="660" t="s">
        <v>1620</v>
      </c>
    </row>
    <row r="145" spans="1:4" ht="26.25">
      <c r="A145" s="1006"/>
      <c r="B145" s="660" t="s">
        <v>1456</v>
      </c>
      <c r="C145" s="1046"/>
      <c r="D145" s="660" t="s">
        <v>1621</v>
      </c>
    </row>
    <row r="146" spans="1:4" ht="15.75" thickBot="1">
      <c r="A146" s="1007"/>
      <c r="B146" s="312"/>
      <c r="C146" s="1047"/>
      <c r="D146" s="663" t="s">
        <v>1622</v>
      </c>
    </row>
    <row r="147" spans="1:4">
      <c r="B147" s="703" t="s">
        <v>1675</v>
      </c>
      <c r="C147" s="704" t="s">
        <v>1676</v>
      </c>
    </row>
  </sheetData>
  <mergeCells count="108">
    <mergeCell ref="A144:A146"/>
    <mergeCell ref="C144:C146"/>
    <mergeCell ref="A134:A136"/>
    <mergeCell ref="C134:C136"/>
    <mergeCell ref="A137:A139"/>
    <mergeCell ref="C137:C139"/>
    <mergeCell ref="A140:A143"/>
    <mergeCell ref="C140:C143"/>
    <mergeCell ref="A129:A131"/>
    <mergeCell ref="B129:B131"/>
    <mergeCell ref="C129:C131"/>
    <mergeCell ref="A132:A133"/>
    <mergeCell ref="C132:C133"/>
    <mergeCell ref="D132:D133"/>
    <mergeCell ref="A122:A124"/>
    <mergeCell ref="C122:C124"/>
    <mergeCell ref="A125:A126"/>
    <mergeCell ref="C125:C126"/>
    <mergeCell ref="D125:D126"/>
    <mergeCell ref="A127:A128"/>
    <mergeCell ref="C127:C128"/>
    <mergeCell ref="D127:D128"/>
    <mergeCell ref="A114:A117"/>
    <mergeCell ref="C114:C117"/>
    <mergeCell ref="A118:A119"/>
    <mergeCell ref="C118:C119"/>
    <mergeCell ref="D118:D119"/>
    <mergeCell ref="A120:A121"/>
    <mergeCell ref="C120:C121"/>
    <mergeCell ref="A105:A108"/>
    <mergeCell ref="C105:C108"/>
    <mergeCell ref="A109:A110"/>
    <mergeCell ref="C109:C110"/>
    <mergeCell ref="A111:A113"/>
    <mergeCell ref="C111:C113"/>
    <mergeCell ref="A96:A97"/>
    <mergeCell ref="C96:C97"/>
    <mergeCell ref="A98:A101"/>
    <mergeCell ref="C98:C101"/>
    <mergeCell ref="A102:A104"/>
    <mergeCell ref="B102:B104"/>
    <mergeCell ref="C102:C104"/>
    <mergeCell ref="A86:A89"/>
    <mergeCell ref="C86:C89"/>
    <mergeCell ref="A90:A93"/>
    <mergeCell ref="B90:B93"/>
    <mergeCell ref="C90:C93"/>
    <mergeCell ref="A94:A95"/>
    <mergeCell ref="C94:C95"/>
    <mergeCell ref="A77:A79"/>
    <mergeCell ref="C77:C79"/>
    <mergeCell ref="A80:A82"/>
    <mergeCell ref="A83:A85"/>
    <mergeCell ref="B83:B85"/>
    <mergeCell ref="C83:C85"/>
    <mergeCell ref="A67:A69"/>
    <mergeCell ref="C67:C69"/>
    <mergeCell ref="A70:A72"/>
    <mergeCell ref="C70:C72"/>
    <mergeCell ref="A73:A76"/>
    <mergeCell ref="C73:C76"/>
    <mergeCell ref="D53:D55"/>
    <mergeCell ref="A60:A64"/>
    <mergeCell ref="C60:C64"/>
    <mergeCell ref="A65:A66"/>
    <mergeCell ref="C65:C66"/>
    <mergeCell ref="D65:D66"/>
    <mergeCell ref="A47:A48"/>
    <mergeCell ref="C47:C48"/>
    <mergeCell ref="A51:A52"/>
    <mergeCell ref="B51:B52"/>
    <mergeCell ref="C51:C52"/>
    <mergeCell ref="A53:A55"/>
    <mergeCell ref="C53:C55"/>
    <mergeCell ref="A43:A44"/>
    <mergeCell ref="B43:B44"/>
    <mergeCell ref="C43:C44"/>
    <mergeCell ref="A45:A46"/>
    <mergeCell ref="B45:B46"/>
    <mergeCell ref="C45:C46"/>
    <mergeCell ref="A37:A39"/>
    <mergeCell ref="B37:B39"/>
    <mergeCell ref="C37:C39"/>
    <mergeCell ref="A40:A41"/>
    <mergeCell ref="B40:B41"/>
    <mergeCell ref="C40:C41"/>
    <mergeCell ref="A25:A27"/>
    <mergeCell ref="A28:A30"/>
    <mergeCell ref="C28:C30"/>
    <mergeCell ref="A31:A34"/>
    <mergeCell ref="C31:C34"/>
    <mergeCell ref="A35:A36"/>
    <mergeCell ref="B35:B36"/>
    <mergeCell ref="C35:C36"/>
    <mergeCell ref="A16:A18"/>
    <mergeCell ref="C16:C18"/>
    <mergeCell ref="A19:A21"/>
    <mergeCell ref="C19:C21"/>
    <mergeCell ref="D19:D21"/>
    <mergeCell ref="A22:A24"/>
    <mergeCell ref="D22:D24"/>
    <mergeCell ref="A5:A6"/>
    <mergeCell ref="B5:B6"/>
    <mergeCell ref="C5:C6"/>
    <mergeCell ref="A7:A10"/>
    <mergeCell ref="C7:C10"/>
    <mergeCell ref="A11:A15"/>
    <mergeCell ref="C11:C1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84"/>
  <sheetViews>
    <sheetView topLeftCell="A10" workbookViewId="0">
      <selection activeCell="G9" sqref="G9:G11"/>
    </sheetView>
  </sheetViews>
  <sheetFormatPr defaultRowHeight="15"/>
  <cols>
    <col min="1" max="1" width="9.5703125" customWidth="1"/>
    <col min="2" max="2" width="24.28515625" customWidth="1"/>
    <col min="3" max="3" width="64.140625" customWidth="1"/>
    <col min="4" max="4" width="26.42578125" customWidth="1"/>
    <col min="5" max="5" width="19.85546875" customWidth="1"/>
    <col min="6" max="6" width="23" customWidth="1"/>
    <col min="7" max="7" width="16.140625" customWidth="1"/>
  </cols>
  <sheetData>
    <row r="2" spans="1:7" ht="15.75" thickBot="1"/>
    <row r="3" spans="1:7" ht="30" customHeight="1">
      <c r="A3" s="1066" t="s">
        <v>725</v>
      </c>
      <c r="B3" s="1068" t="s">
        <v>796</v>
      </c>
      <c r="C3" s="1068" t="s">
        <v>797</v>
      </c>
      <c r="D3" s="1068" t="s">
        <v>798</v>
      </c>
      <c r="E3" s="1068" t="s">
        <v>799</v>
      </c>
      <c r="F3" s="1068" t="s">
        <v>800</v>
      </c>
      <c r="G3" s="1066" t="s">
        <v>801</v>
      </c>
    </row>
    <row r="4" spans="1:7" ht="30" customHeight="1" thickBot="1">
      <c r="A4" s="1067"/>
      <c r="B4" s="1069"/>
      <c r="C4" s="1069"/>
      <c r="D4" s="1069"/>
      <c r="E4" s="1069"/>
      <c r="F4" s="1069"/>
      <c r="G4" s="1067"/>
    </row>
    <row r="5" spans="1:7" ht="30" customHeight="1">
      <c r="A5" s="305"/>
      <c r="B5" s="307"/>
      <c r="C5" s="1031" t="s">
        <v>803</v>
      </c>
      <c r="D5" s="309" t="s">
        <v>804</v>
      </c>
      <c r="E5" s="1057" t="s">
        <v>806</v>
      </c>
      <c r="F5" s="1057" t="s">
        <v>807</v>
      </c>
      <c r="G5" s="1057">
        <v>40</v>
      </c>
    </row>
    <row r="6" spans="1:7" ht="18.75" customHeight="1" thickBot="1">
      <c r="A6" s="306">
        <v>1</v>
      </c>
      <c r="B6" s="308" t="s">
        <v>802</v>
      </c>
      <c r="C6" s="1032"/>
      <c r="D6" s="310" t="s">
        <v>805</v>
      </c>
      <c r="E6" s="1058"/>
      <c r="F6" s="1058"/>
      <c r="G6" s="1058"/>
    </row>
    <row r="7" spans="1:7" ht="30" customHeight="1">
      <c r="A7" s="305"/>
      <c r="B7" s="307"/>
      <c r="C7" s="309" t="s">
        <v>809</v>
      </c>
      <c r="D7" s="309" t="s">
        <v>811</v>
      </c>
      <c r="E7" s="1057" t="s">
        <v>813</v>
      </c>
      <c r="F7" s="1057" t="s">
        <v>814</v>
      </c>
      <c r="G7" s="1057">
        <v>43</v>
      </c>
    </row>
    <row r="8" spans="1:7" ht="28.5" customHeight="1" thickBot="1">
      <c r="A8" s="306">
        <v>2</v>
      </c>
      <c r="B8" s="308" t="s">
        <v>808</v>
      </c>
      <c r="C8" s="310" t="s">
        <v>810</v>
      </c>
      <c r="D8" s="310" t="s">
        <v>812</v>
      </c>
      <c r="E8" s="1058"/>
      <c r="F8" s="1058"/>
      <c r="G8" s="1058"/>
    </row>
    <row r="9" spans="1:7" ht="30" customHeight="1">
      <c r="A9" s="305"/>
      <c r="B9" s="307" t="s">
        <v>808</v>
      </c>
      <c r="C9" s="1031" t="s">
        <v>815</v>
      </c>
      <c r="D9" s="1031" t="s">
        <v>816</v>
      </c>
      <c r="E9" s="1057" t="s">
        <v>817</v>
      </c>
      <c r="F9" s="313" t="s">
        <v>818</v>
      </c>
      <c r="G9" s="1057">
        <v>50</v>
      </c>
    </row>
    <row r="10" spans="1:7" ht="30" customHeight="1">
      <c r="A10" s="305">
        <v>3</v>
      </c>
      <c r="C10" s="1061"/>
      <c r="D10" s="1061"/>
      <c r="E10" s="1062"/>
      <c r="F10" s="313" t="s">
        <v>819</v>
      </c>
      <c r="G10" s="1062"/>
    </row>
    <row r="11" spans="1:7" ht="30" customHeight="1" thickBot="1">
      <c r="A11" s="311"/>
      <c r="B11" s="312"/>
      <c r="C11" s="1032"/>
      <c r="D11" s="1032"/>
      <c r="E11" s="1058"/>
      <c r="F11" s="314"/>
      <c r="G11" s="1058"/>
    </row>
    <row r="12" spans="1:7" ht="30" customHeight="1">
      <c r="A12" s="305"/>
      <c r="B12" s="307"/>
      <c r="C12" s="309" t="s">
        <v>821</v>
      </c>
      <c r="D12" s="309" t="s">
        <v>823</v>
      </c>
      <c r="E12" s="1057" t="s">
        <v>825</v>
      </c>
      <c r="F12" s="1057" t="s">
        <v>826</v>
      </c>
      <c r="G12" s="1057">
        <v>60</v>
      </c>
    </row>
    <row r="13" spans="1:7" ht="30" customHeight="1" thickBot="1">
      <c r="A13" s="306">
        <v>4</v>
      </c>
      <c r="B13" s="308" t="s">
        <v>820</v>
      </c>
      <c r="C13" s="310" t="s">
        <v>822</v>
      </c>
      <c r="D13" s="310" t="s">
        <v>824</v>
      </c>
      <c r="E13" s="1058"/>
      <c r="F13" s="1058"/>
      <c r="G13" s="1058"/>
    </row>
    <row r="14" spans="1:7" ht="30" customHeight="1">
      <c r="A14" s="305"/>
      <c r="B14" s="307"/>
      <c r="C14" s="309" t="s">
        <v>821</v>
      </c>
      <c r="D14" s="309" t="s">
        <v>827</v>
      </c>
      <c r="E14" s="1057" t="s">
        <v>829</v>
      </c>
      <c r="F14" s="1057" t="s">
        <v>830</v>
      </c>
      <c r="G14" s="1057">
        <v>50</v>
      </c>
    </row>
    <row r="15" spans="1:7" ht="30" customHeight="1" thickBot="1">
      <c r="A15" s="306">
        <v>5</v>
      </c>
      <c r="B15" s="308" t="s">
        <v>820</v>
      </c>
      <c r="C15" s="310" t="s">
        <v>822</v>
      </c>
      <c r="D15" s="310" t="s">
        <v>828</v>
      </c>
      <c r="E15" s="1058"/>
      <c r="F15" s="1058"/>
      <c r="G15" s="1058"/>
    </row>
    <row r="16" spans="1:7" ht="30" customHeight="1">
      <c r="A16" s="305"/>
      <c r="B16" s="307"/>
      <c r="C16" s="1031" t="s">
        <v>831</v>
      </c>
      <c r="D16" s="309" t="s">
        <v>832</v>
      </c>
      <c r="E16" s="1057" t="s">
        <v>834</v>
      </c>
      <c r="F16" s="1059" t="s">
        <v>835</v>
      </c>
      <c r="G16" s="1057">
        <v>55</v>
      </c>
    </row>
    <row r="17" spans="1:7" ht="30" customHeight="1" thickBot="1">
      <c r="A17" s="306">
        <v>6</v>
      </c>
      <c r="B17" s="308" t="s">
        <v>820</v>
      </c>
      <c r="C17" s="1032"/>
      <c r="D17" s="310" t="s">
        <v>833</v>
      </c>
      <c r="E17" s="1058"/>
      <c r="F17" s="1060"/>
      <c r="G17" s="1058"/>
    </row>
    <row r="18" spans="1:7" ht="30" customHeight="1">
      <c r="A18" s="305"/>
      <c r="B18" s="307"/>
      <c r="C18" s="1031" t="s">
        <v>837</v>
      </c>
      <c r="D18" s="309" t="s">
        <v>838</v>
      </c>
      <c r="E18" s="1057" t="s">
        <v>840</v>
      </c>
      <c r="F18" s="1059" t="s">
        <v>841</v>
      </c>
      <c r="G18" s="1057">
        <v>50</v>
      </c>
    </row>
    <row r="19" spans="1:7" ht="30" customHeight="1" thickBot="1">
      <c r="A19" s="306">
        <v>7</v>
      </c>
      <c r="B19" s="308" t="s">
        <v>836</v>
      </c>
      <c r="C19" s="1032"/>
      <c r="D19" s="310" t="s">
        <v>839</v>
      </c>
      <c r="E19" s="1058"/>
      <c r="F19" s="1060"/>
      <c r="G19" s="1058"/>
    </row>
    <row r="20" spans="1:7" ht="30" customHeight="1">
      <c r="A20" s="305"/>
      <c r="B20" s="1025" t="s">
        <v>842</v>
      </c>
      <c r="C20" s="1031" t="s">
        <v>843</v>
      </c>
      <c r="D20" s="309" t="s">
        <v>844</v>
      </c>
      <c r="E20" s="1057" t="s">
        <v>846</v>
      </c>
      <c r="F20" s="1057" t="s">
        <v>847</v>
      </c>
      <c r="G20" s="1057">
        <v>55</v>
      </c>
    </row>
    <row r="21" spans="1:7" ht="30" customHeight="1" thickBot="1">
      <c r="A21" s="306">
        <v>8</v>
      </c>
      <c r="B21" s="1026"/>
      <c r="C21" s="1032"/>
      <c r="D21" s="310" t="s">
        <v>845</v>
      </c>
      <c r="E21" s="1058"/>
      <c r="F21" s="1058"/>
      <c r="G21" s="1058"/>
    </row>
    <row r="22" spans="1:7" ht="30" customHeight="1">
      <c r="A22" s="305"/>
      <c r="B22" s="307"/>
      <c r="C22" s="309" t="s">
        <v>849</v>
      </c>
      <c r="D22" s="309" t="s">
        <v>851</v>
      </c>
      <c r="E22" s="1057" t="s">
        <v>853</v>
      </c>
      <c r="F22" s="1057" t="s">
        <v>854</v>
      </c>
      <c r="G22" s="1057">
        <v>55</v>
      </c>
    </row>
    <row r="23" spans="1:7" ht="30" customHeight="1" thickBot="1">
      <c r="A23" s="306">
        <v>9</v>
      </c>
      <c r="B23" s="308" t="s">
        <v>848</v>
      </c>
      <c r="C23" s="310" t="s">
        <v>850</v>
      </c>
      <c r="D23" s="310" t="s">
        <v>852</v>
      </c>
      <c r="E23" s="1058"/>
      <c r="F23" s="1058"/>
      <c r="G23" s="1058"/>
    </row>
    <row r="24" spans="1:7" ht="30" customHeight="1">
      <c r="A24" s="305"/>
      <c r="B24" s="307"/>
      <c r="C24" s="1031" t="s">
        <v>856</v>
      </c>
      <c r="D24" s="309" t="s">
        <v>857</v>
      </c>
      <c r="E24" s="1057" t="s">
        <v>859</v>
      </c>
      <c r="F24" s="313" t="s">
        <v>860</v>
      </c>
      <c r="G24" s="1057">
        <v>41</v>
      </c>
    </row>
    <row r="25" spans="1:7" ht="30" customHeight="1">
      <c r="A25" s="305">
        <v>10</v>
      </c>
      <c r="B25" s="307" t="s">
        <v>855</v>
      </c>
      <c r="C25" s="1061"/>
      <c r="D25" s="309" t="s">
        <v>858</v>
      </c>
      <c r="E25" s="1062"/>
      <c r="F25" s="313" t="s">
        <v>861</v>
      </c>
      <c r="G25" s="1062"/>
    </row>
    <row r="26" spans="1:7" ht="30" customHeight="1" thickBot="1">
      <c r="A26" s="311"/>
      <c r="B26" s="312"/>
      <c r="C26" s="1032"/>
      <c r="D26" s="310"/>
      <c r="E26" s="1058"/>
      <c r="F26" s="312"/>
      <c r="G26" s="1058"/>
    </row>
    <row r="27" spans="1:7" ht="30" customHeight="1">
      <c r="A27" s="305"/>
      <c r="B27" s="307"/>
      <c r="C27" s="309" t="s">
        <v>863</v>
      </c>
      <c r="D27" s="309" t="s">
        <v>865</v>
      </c>
      <c r="E27" s="1057" t="s">
        <v>867</v>
      </c>
      <c r="F27" s="1057" t="s">
        <v>868</v>
      </c>
      <c r="G27" s="1057">
        <v>55</v>
      </c>
    </row>
    <row r="28" spans="1:7" ht="30" customHeight="1" thickBot="1">
      <c r="A28" s="306">
        <v>11</v>
      </c>
      <c r="B28" s="308" t="s">
        <v>862</v>
      </c>
      <c r="C28" s="310" t="s">
        <v>864</v>
      </c>
      <c r="D28" s="310" t="s">
        <v>866</v>
      </c>
      <c r="E28" s="1058"/>
      <c r="F28" s="1058"/>
      <c r="G28" s="1058"/>
    </row>
    <row r="29" spans="1:7" ht="30" customHeight="1">
      <c r="A29" s="305"/>
      <c r="B29" s="307"/>
      <c r="C29" s="309" t="s">
        <v>870</v>
      </c>
      <c r="D29" s="309" t="s">
        <v>872</v>
      </c>
      <c r="E29" s="1057" t="s">
        <v>874</v>
      </c>
      <c r="F29" s="1057" t="s">
        <v>875</v>
      </c>
      <c r="G29" s="1057">
        <v>50</v>
      </c>
    </row>
    <row r="30" spans="1:7" ht="30" customHeight="1" thickBot="1">
      <c r="A30" s="306">
        <v>12</v>
      </c>
      <c r="B30" s="308" t="s">
        <v>869</v>
      </c>
      <c r="C30" s="310" t="s">
        <v>871</v>
      </c>
      <c r="D30" s="310" t="s">
        <v>873</v>
      </c>
      <c r="E30" s="1058"/>
      <c r="F30" s="1058"/>
      <c r="G30" s="1058"/>
    </row>
    <row r="31" spans="1:7" ht="30" customHeight="1">
      <c r="A31" s="305"/>
      <c r="B31" s="307"/>
      <c r="C31" s="1064" t="s">
        <v>877</v>
      </c>
      <c r="D31" s="309" t="s">
        <v>878</v>
      </c>
      <c r="E31" s="1057" t="s">
        <v>880</v>
      </c>
      <c r="F31" s="1057" t="s">
        <v>881</v>
      </c>
      <c r="G31" s="1057">
        <v>55</v>
      </c>
    </row>
    <row r="32" spans="1:7" ht="30" customHeight="1" thickBot="1">
      <c r="A32" s="306">
        <v>13</v>
      </c>
      <c r="B32" s="308" t="s">
        <v>876</v>
      </c>
      <c r="C32" s="1065"/>
      <c r="D32" s="310" t="s">
        <v>879</v>
      </c>
      <c r="E32" s="1058"/>
      <c r="F32" s="1058"/>
      <c r="G32" s="1058"/>
    </row>
    <row r="33" spans="1:7" ht="30" customHeight="1">
      <c r="A33" s="1025">
        <v>14</v>
      </c>
      <c r="B33" s="1025" t="s">
        <v>882</v>
      </c>
      <c r="C33" s="309" t="s">
        <v>883</v>
      </c>
      <c r="D33" s="1031" t="s">
        <v>885</v>
      </c>
      <c r="E33" s="1057" t="s">
        <v>886</v>
      </c>
      <c r="F33" s="1057" t="s">
        <v>887</v>
      </c>
      <c r="G33" s="1057">
        <v>39</v>
      </c>
    </row>
    <row r="34" spans="1:7" ht="30" customHeight="1" thickBot="1">
      <c r="A34" s="1026"/>
      <c r="B34" s="1026"/>
      <c r="C34" s="310" t="s">
        <v>884</v>
      </c>
      <c r="D34" s="1032"/>
      <c r="E34" s="1058"/>
      <c r="F34" s="1058"/>
      <c r="G34" s="1058"/>
    </row>
    <row r="35" spans="1:7" ht="30" customHeight="1">
      <c r="A35" s="1025">
        <v>15</v>
      </c>
      <c r="B35" s="1025" t="s">
        <v>888</v>
      </c>
      <c r="C35" s="309" t="s">
        <v>889</v>
      </c>
      <c r="D35" s="309" t="s">
        <v>891</v>
      </c>
      <c r="E35" s="1057" t="s">
        <v>893</v>
      </c>
      <c r="F35" s="1057" t="s">
        <v>894</v>
      </c>
      <c r="G35" s="1057">
        <v>80</v>
      </c>
    </row>
    <row r="36" spans="1:7" ht="30" customHeight="1" thickBot="1">
      <c r="A36" s="1026"/>
      <c r="B36" s="1026"/>
      <c r="C36" s="310" t="s">
        <v>890</v>
      </c>
      <c r="D36" s="310" t="s">
        <v>892</v>
      </c>
      <c r="E36" s="1058"/>
      <c r="F36" s="1058"/>
      <c r="G36" s="1058"/>
    </row>
    <row r="37" spans="1:7" ht="30" customHeight="1">
      <c r="A37" s="1025">
        <v>16</v>
      </c>
      <c r="B37" s="1025" t="s">
        <v>895</v>
      </c>
      <c r="C37" s="309" t="s">
        <v>896</v>
      </c>
      <c r="D37" s="1031" t="s">
        <v>898</v>
      </c>
      <c r="E37" s="1057" t="s">
        <v>899</v>
      </c>
      <c r="F37" s="1057" t="s">
        <v>900</v>
      </c>
      <c r="G37" s="1057">
        <v>55</v>
      </c>
    </row>
    <row r="38" spans="1:7" ht="30" customHeight="1" thickBot="1">
      <c r="A38" s="1026"/>
      <c r="B38" s="1026"/>
      <c r="C38" s="310" t="s">
        <v>897</v>
      </c>
      <c r="D38" s="1032"/>
      <c r="E38" s="1058"/>
      <c r="F38" s="1058"/>
      <c r="G38" s="1058"/>
    </row>
    <row r="39" spans="1:7" ht="30" customHeight="1">
      <c r="A39" s="1025">
        <v>17</v>
      </c>
      <c r="B39" s="1025" t="s">
        <v>901</v>
      </c>
      <c r="C39" s="1031" t="s">
        <v>902</v>
      </c>
      <c r="D39" s="309" t="s">
        <v>903</v>
      </c>
      <c r="E39" s="1057" t="s">
        <v>905</v>
      </c>
      <c r="F39" s="1057" t="s">
        <v>906</v>
      </c>
      <c r="G39" s="1057">
        <v>65</v>
      </c>
    </row>
    <row r="40" spans="1:7" ht="30" customHeight="1" thickBot="1">
      <c r="A40" s="1026"/>
      <c r="B40" s="1026"/>
      <c r="C40" s="1032"/>
      <c r="D40" s="310" t="s">
        <v>904</v>
      </c>
      <c r="E40" s="1058"/>
      <c r="F40" s="1058"/>
      <c r="G40" s="1058"/>
    </row>
    <row r="41" spans="1:7" ht="30" customHeight="1">
      <c r="A41" s="1025">
        <v>18</v>
      </c>
      <c r="B41" s="1025" t="s">
        <v>907</v>
      </c>
      <c r="C41" s="309" t="s">
        <v>908</v>
      </c>
      <c r="D41" s="309" t="s">
        <v>910</v>
      </c>
      <c r="E41" s="1057" t="s">
        <v>912</v>
      </c>
      <c r="F41" s="1057" t="s">
        <v>913</v>
      </c>
      <c r="G41" s="1057">
        <v>50</v>
      </c>
    </row>
    <row r="42" spans="1:7" ht="30" customHeight="1" thickBot="1">
      <c r="A42" s="1026"/>
      <c r="B42" s="1026"/>
      <c r="C42" s="310" t="s">
        <v>909</v>
      </c>
      <c r="D42" s="310" t="s">
        <v>911</v>
      </c>
      <c r="E42" s="1058"/>
      <c r="F42" s="1058"/>
      <c r="G42" s="1058"/>
    </row>
    <row r="43" spans="1:7" ht="30" customHeight="1">
      <c r="A43" s="1025">
        <v>19</v>
      </c>
      <c r="B43" s="1025" t="s">
        <v>914</v>
      </c>
      <c r="C43" s="309" t="s">
        <v>915</v>
      </c>
      <c r="D43" s="1031" t="s">
        <v>917</v>
      </c>
      <c r="E43" s="1057" t="s">
        <v>918</v>
      </c>
      <c r="F43" s="1057" t="s">
        <v>919</v>
      </c>
      <c r="G43" s="1057">
        <v>30</v>
      </c>
    </row>
    <row r="44" spans="1:7" ht="30" customHeight="1" thickBot="1">
      <c r="A44" s="1026"/>
      <c r="B44" s="1026"/>
      <c r="C44" s="310" t="s">
        <v>916</v>
      </c>
      <c r="D44" s="1032"/>
      <c r="E44" s="1058"/>
      <c r="F44" s="1058"/>
      <c r="G44" s="1058"/>
    </row>
    <row r="45" spans="1:7" ht="30" customHeight="1">
      <c r="A45" s="1025">
        <v>20</v>
      </c>
      <c r="B45" s="307" t="s">
        <v>920</v>
      </c>
      <c r="C45" s="309" t="s">
        <v>849</v>
      </c>
      <c r="D45" s="309" t="s">
        <v>922</v>
      </c>
      <c r="E45" s="1057" t="s">
        <v>924</v>
      </c>
      <c r="F45" s="1057" t="s">
        <v>925</v>
      </c>
      <c r="G45" s="1057">
        <v>60</v>
      </c>
    </row>
    <row r="46" spans="1:7" ht="30" customHeight="1">
      <c r="A46" s="1038"/>
      <c r="B46" s="307" t="s">
        <v>921</v>
      </c>
      <c r="C46" s="309" t="s">
        <v>850</v>
      </c>
      <c r="D46" s="309" t="s">
        <v>923</v>
      </c>
      <c r="E46" s="1062"/>
      <c r="F46" s="1062"/>
      <c r="G46" s="1062"/>
    </row>
    <row r="47" spans="1:7" ht="30" customHeight="1" thickBot="1">
      <c r="A47" s="1026"/>
      <c r="B47" s="312"/>
      <c r="C47" s="310"/>
      <c r="D47" s="315"/>
      <c r="E47" s="1058"/>
      <c r="F47" s="1058"/>
      <c r="G47" s="1058"/>
    </row>
    <row r="48" spans="1:7" ht="30" customHeight="1">
      <c r="A48" s="1025">
        <v>21</v>
      </c>
      <c r="B48" s="1025" t="s">
        <v>926</v>
      </c>
      <c r="C48" s="309" t="s">
        <v>927</v>
      </c>
      <c r="D48" s="1031" t="s">
        <v>929</v>
      </c>
      <c r="E48" s="1057" t="s">
        <v>930</v>
      </c>
      <c r="F48" s="1057" t="s">
        <v>931</v>
      </c>
      <c r="G48" s="1057">
        <v>35</v>
      </c>
    </row>
    <row r="49" spans="1:7" ht="30" customHeight="1" thickBot="1">
      <c r="A49" s="1026"/>
      <c r="B49" s="1026"/>
      <c r="C49" s="310" t="s">
        <v>928</v>
      </c>
      <c r="D49" s="1032"/>
      <c r="E49" s="1058"/>
      <c r="F49" s="1058"/>
      <c r="G49" s="1058"/>
    </row>
    <row r="50" spans="1:7" ht="30" customHeight="1" thickBot="1">
      <c r="A50" s="306">
        <v>22</v>
      </c>
      <c r="B50" s="308" t="s">
        <v>932</v>
      </c>
      <c r="C50" s="310" t="s">
        <v>933</v>
      </c>
      <c r="D50" s="310" t="s">
        <v>934</v>
      </c>
      <c r="E50" s="314" t="s">
        <v>935</v>
      </c>
      <c r="F50" s="314" t="s">
        <v>936</v>
      </c>
      <c r="G50" s="314">
        <v>45</v>
      </c>
    </row>
    <row r="51" spans="1:7" ht="30" customHeight="1">
      <c r="A51" s="1025">
        <v>23</v>
      </c>
      <c r="B51" s="1025" t="s">
        <v>932</v>
      </c>
      <c r="C51" s="309" t="s">
        <v>937</v>
      </c>
      <c r="D51" s="309" t="s">
        <v>939</v>
      </c>
      <c r="E51" s="1057" t="s">
        <v>941</v>
      </c>
      <c r="F51" s="1057" t="s">
        <v>942</v>
      </c>
      <c r="G51" s="1057">
        <v>40</v>
      </c>
    </row>
    <row r="52" spans="1:7" ht="30" customHeight="1">
      <c r="A52" s="1038"/>
      <c r="B52" s="1038"/>
      <c r="C52" s="309" t="s">
        <v>938</v>
      </c>
      <c r="D52" s="309" t="s">
        <v>940</v>
      </c>
      <c r="E52" s="1062"/>
      <c r="F52" s="1062"/>
      <c r="G52" s="1062"/>
    </row>
    <row r="53" spans="1:7" ht="30" customHeight="1" thickBot="1">
      <c r="A53" s="1026"/>
      <c r="B53" s="1026"/>
      <c r="C53" s="310"/>
      <c r="D53" s="315"/>
      <c r="E53" s="1058"/>
      <c r="F53" s="1058"/>
      <c r="G53" s="1058"/>
    </row>
    <row r="54" spans="1:7" ht="30" customHeight="1">
      <c r="A54" s="1025">
        <v>24</v>
      </c>
      <c r="B54" s="1025" t="s">
        <v>943</v>
      </c>
      <c r="C54" s="309" t="s">
        <v>889</v>
      </c>
      <c r="D54" s="309" t="s">
        <v>945</v>
      </c>
      <c r="E54" s="1057" t="s">
        <v>947</v>
      </c>
      <c r="F54" s="1057" t="s">
        <v>948</v>
      </c>
      <c r="G54" s="1057">
        <v>50</v>
      </c>
    </row>
    <row r="55" spans="1:7" ht="30" customHeight="1" thickBot="1">
      <c r="A55" s="1026"/>
      <c r="B55" s="1026"/>
      <c r="C55" s="310" t="s">
        <v>944</v>
      </c>
      <c r="D55" s="310" t="s">
        <v>946</v>
      </c>
      <c r="E55" s="1058"/>
      <c r="F55" s="1058"/>
      <c r="G55" s="1058"/>
    </row>
    <row r="56" spans="1:7" ht="30" customHeight="1">
      <c r="A56" s="1025">
        <v>25</v>
      </c>
      <c r="B56" s="1025" t="s">
        <v>943</v>
      </c>
      <c r="C56" s="1031" t="s">
        <v>949</v>
      </c>
      <c r="D56" s="309" t="s">
        <v>946</v>
      </c>
      <c r="E56" s="1057" t="s">
        <v>951</v>
      </c>
      <c r="F56" s="1057" t="s">
        <v>952</v>
      </c>
      <c r="G56" s="1057">
        <v>45</v>
      </c>
    </row>
    <row r="57" spans="1:7" ht="30" customHeight="1" thickBot="1">
      <c r="A57" s="1026"/>
      <c r="B57" s="1026"/>
      <c r="C57" s="1032"/>
      <c r="D57" s="310" t="s">
        <v>950</v>
      </c>
      <c r="E57" s="1058"/>
      <c r="F57" s="1058"/>
      <c r="G57" s="1058"/>
    </row>
    <row r="58" spans="1:7" ht="30" customHeight="1">
      <c r="A58" s="1025">
        <v>26</v>
      </c>
      <c r="B58" s="1025" t="s">
        <v>943</v>
      </c>
      <c r="C58" s="309" t="s">
        <v>953</v>
      </c>
      <c r="D58" s="309" t="s">
        <v>946</v>
      </c>
      <c r="E58" s="1057" t="s">
        <v>956</v>
      </c>
      <c r="F58" s="1057" t="s">
        <v>957</v>
      </c>
      <c r="G58" s="1057">
        <v>40</v>
      </c>
    </row>
    <row r="59" spans="1:7" ht="30" customHeight="1" thickBot="1">
      <c r="A59" s="1026"/>
      <c r="B59" s="1026"/>
      <c r="C59" s="310" t="s">
        <v>954</v>
      </c>
      <c r="D59" s="310" t="s">
        <v>955</v>
      </c>
      <c r="E59" s="1058"/>
      <c r="F59" s="1058"/>
      <c r="G59" s="1058"/>
    </row>
    <row r="60" spans="1:7" ht="30" customHeight="1">
      <c r="A60" s="1025">
        <v>27</v>
      </c>
      <c r="B60" s="1025" t="s">
        <v>958</v>
      </c>
      <c r="C60" s="309" t="s">
        <v>959</v>
      </c>
      <c r="D60" s="1031" t="s">
        <v>960</v>
      </c>
      <c r="E60" s="1057" t="s">
        <v>961</v>
      </c>
      <c r="F60" s="1057" t="s">
        <v>962</v>
      </c>
      <c r="G60" s="1057">
        <v>45</v>
      </c>
    </row>
    <row r="61" spans="1:7" ht="30" customHeight="1">
      <c r="A61" s="1038"/>
      <c r="B61" s="1038"/>
      <c r="C61" s="309" t="s">
        <v>850</v>
      </c>
      <c r="D61" s="1061"/>
      <c r="E61" s="1062"/>
      <c r="F61" s="1062"/>
      <c r="G61" s="1062"/>
    </row>
    <row r="62" spans="1:7" ht="30" customHeight="1" thickBot="1">
      <c r="A62" s="1026"/>
      <c r="B62" s="1026"/>
      <c r="C62" s="310"/>
      <c r="D62" s="1032"/>
      <c r="E62" s="1058"/>
      <c r="F62" s="1058"/>
      <c r="G62" s="1058"/>
    </row>
    <row r="63" spans="1:7" ht="30" customHeight="1">
      <c r="A63" s="1025">
        <v>28</v>
      </c>
      <c r="B63" s="1025" t="s">
        <v>963</v>
      </c>
      <c r="C63" s="309" t="s">
        <v>964</v>
      </c>
      <c r="D63" s="309" t="s">
        <v>966</v>
      </c>
      <c r="E63" s="1057" t="s">
        <v>968</v>
      </c>
      <c r="F63" s="1059" t="s">
        <v>969</v>
      </c>
      <c r="G63" s="1057">
        <v>40</v>
      </c>
    </row>
    <row r="64" spans="1:7" ht="30" customHeight="1" thickBot="1">
      <c r="A64" s="1026"/>
      <c r="B64" s="1026"/>
      <c r="C64" s="310" t="s">
        <v>965</v>
      </c>
      <c r="D64" s="310" t="s">
        <v>967</v>
      </c>
      <c r="E64" s="1058"/>
      <c r="F64" s="1060"/>
      <c r="G64" s="1058"/>
    </row>
    <row r="65" spans="1:7" ht="30" customHeight="1">
      <c r="A65" s="1025">
        <v>29</v>
      </c>
      <c r="B65" s="1025" t="s">
        <v>963</v>
      </c>
      <c r="C65" s="1031" t="s">
        <v>970</v>
      </c>
      <c r="D65" s="309" t="s">
        <v>971</v>
      </c>
      <c r="E65" s="1057" t="s">
        <v>973</v>
      </c>
      <c r="F65" s="1057" t="s">
        <v>974</v>
      </c>
      <c r="G65" s="1057">
        <v>35</v>
      </c>
    </row>
    <row r="66" spans="1:7" ht="30" customHeight="1" thickBot="1">
      <c r="A66" s="1026"/>
      <c r="B66" s="1026"/>
      <c r="C66" s="1032"/>
      <c r="D66" s="310" t="s">
        <v>972</v>
      </c>
      <c r="E66" s="1058"/>
      <c r="F66" s="1058"/>
      <c r="G66" s="1058"/>
    </row>
    <row r="67" spans="1:7" ht="30" customHeight="1">
      <c r="A67" s="1025">
        <v>30</v>
      </c>
      <c r="B67" s="1025" t="s">
        <v>975</v>
      </c>
      <c r="C67" s="1031" t="s">
        <v>976</v>
      </c>
      <c r="D67" s="309" t="s">
        <v>977</v>
      </c>
      <c r="E67" s="1057" t="s">
        <v>979</v>
      </c>
      <c r="F67" s="1059" t="s">
        <v>980</v>
      </c>
      <c r="G67" s="1057">
        <v>45</v>
      </c>
    </row>
    <row r="68" spans="1:7" ht="30" customHeight="1">
      <c r="A68" s="1038"/>
      <c r="B68" s="1038"/>
      <c r="C68" s="1061"/>
      <c r="D68" s="309" t="s">
        <v>978</v>
      </c>
      <c r="E68" s="1062"/>
      <c r="F68" s="1063"/>
      <c r="G68" s="1062"/>
    </row>
    <row r="69" spans="1:7" ht="30" customHeight="1" thickBot="1">
      <c r="A69" s="1026"/>
      <c r="B69" s="1026"/>
      <c r="C69" s="1032"/>
      <c r="D69" s="310"/>
      <c r="E69" s="1058"/>
      <c r="F69" s="1060"/>
      <c r="G69" s="1058"/>
    </row>
    <row r="70" spans="1:7" ht="30" customHeight="1">
      <c r="A70" s="1025">
        <v>31</v>
      </c>
      <c r="B70" s="1025" t="s">
        <v>981</v>
      </c>
      <c r="C70" s="309" t="s">
        <v>982</v>
      </c>
      <c r="D70" s="309" t="s">
        <v>984</v>
      </c>
      <c r="E70" s="1057" t="s">
        <v>986</v>
      </c>
      <c r="F70" s="1057" t="s">
        <v>987</v>
      </c>
      <c r="G70" s="1057">
        <v>40</v>
      </c>
    </row>
    <row r="71" spans="1:7" ht="30" customHeight="1" thickBot="1">
      <c r="A71" s="1026"/>
      <c r="B71" s="1026"/>
      <c r="C71" s="310" t="s">
        <v>983</v>
      </c>
      <c r="D71" s="310" t="s">
        <v>985</v>
      </c>
      <c r="E71" s="1058"/>
      <c r="F71" s="1058"/>
      <c r="G71" s="1058"/>
    </row>
    <row r="72" spans="1:7" ht="30" customHeight="1">
      <c r="A72" s="1025">
        <v>32</v>
      </c>
      <c r="B72" s="1025" t="s">
        <v>981</v>
      </c>
      <c r="C72" s="309" t="s">
        <v>988</v>
      </c>
      <c r="D72" s="1031" t="s">
        <v>990</v>
      </c>
      <c r="E72" s="1057" t="s">
        <v>991</v>
      </c>
      <c r="F72" s="1057" t="s">
        <v>992</v>
      </c>
      <c r="G72" s="1057">
        <v>45</v>
      </c>
    </row>
    <row r="73" spans="1:7" ht="30" customHeight="1" thickBot="1">
      <c r="A73" s="1026"/>
      <c r="B73" s="1026"/>
      <c r="C73" s="310" t="s">
        <v>989</v>
      </c>
      <c r="D73" s="1032"/>
      <c r="E73" s="1058"/>
      <c r="F73" s="1058"/>
      <c r="G73" s="1058"/>
    </row>
    <row r="74" spans="1:7" ht="30" customHeight="1">
      <c r="A74" s="1025">
        <v>33</v>
      </c>
      <c r="B74" s="1025" t="s">
        <v>981</v>
      </c>
      <c r="C74" s="309" t="s">
        <v>993</v>
      </c>
      <c r="D74" s="309" t="s">
        <v>995</v>
      </c>
      <c r="E74" s="1057" t="s">
        <v>996</v>
      </c>
      <c r="F74" s="313" t="s">
        <v>997</v>
      </c>
      <c r="G74" s="1057">
        <v>20</v>
      </c>
    </row>
    <row r="75" spans="1:7" ht="30" customHeight="1" thickBot="1">
      <c r="A75" s="1026"/>
      <c r="B75" s="1026"/>
      <c r="C75" s="310" t="s">
        <v>994</v>
      </c>
      <c r="D75" s="310" t="s">
        <v>985</v>
      </c>
      <c r="E75" s="1058"/>
      <c r="F75" s="314" t="s">
        <v>998</v>
      </c>
      <c r="G75" s="1058"/>
    </row>
    <row r="76" spans="1:7" ht="30" customHeight="1">
      <c r="A76" s="1025">
        <v>34</v>
      </c>
      <c r="B76" s="1025" t="s">
        <v>999</v>
      </c>
      <c r="C76" s="309" t="s">
        <v>1000</v>
      </c>
      <c r="D76" s="309" t="s">
        <v>1001</v>
      </c>
      <c r="E76" s="1057" t="s">
        <v>1003</v>
      </c>
      <c r="F76" s="1059" t="s">
        <v>1004</v>
      </c>
      <c r="G76" s="1057">
        <v>40</v>
      </c>
    </row>
    <row r="77" spans="1:7" ht="30" customHeight="1" thickBot="1">
      <c r="A77" s="1026"/>
      <c r="B77" s="1026"/>
      <c r="C77" s="310" t="s">
        <v>850</v>
      </c>
      <c r="D77" s="310" t="s">
        <v>1002</v>
      </c>
      <c r="E77" s="1058"/>
      <c r="F77" s="1060"/>
      <c r="G77" s="1058"/>
    </row>
    <row r="78" spans="1:7" ht="30" customHeight="1">
      <c r="A78" s="1025">
        <v>35</v>
      </c>
      <c r="B78" s="1025" t="s">
        <v>999</v>
      </c>
      <c r="C78" s="309" t="s">
        <v>1005</v>
      </c>
      <c r="D78" s="309" t="s">
        <v>1007</v>
      </c>
      <c r="E78" s="1057" t="s">
        <v>1009</v>
      </c>
      <c r="F78" s="1057" t="s">
        <v>1010</v>
      </c>
      <c r="G78" s="1057">
        <v>50</v>
      </c>
    </row>
    <row r="79" spans="1:7" ht="30" customHeight="1" thickBot="1">
      <c r="A79" s="1026"/>
      <c r="B79" s="1026"/>
      <c r="C79" s="310" t="s">
        <v>1006</v>
      </c>
      <c r="D79" s="310" t="s">
        <v>1008</v>
      </c>
      <c r="E79" s="1058"/>
      <c r="F79" s="1058"/>
      <c r="G79" s="1058"/>
    </row>
    <row r="80" spans="1:7" ht="30" customHeight="1">
      <c r="A80" s="1025">
        <v>36</v>
      </c>
      <c r="B80" s="1025" t="s">
        <v>1011</v>
      </c>
      <c r="C80" s="1031" t="s">
        <v>1012</v>
      </c>
      <c r="D80" s="309" t="s">
        <v>1013</v>
      </c>
      <c r="E80" s="1057" t="s">
        <v>1015</v>
      </c>
      <c r="F80" s="1057" t="s">
        <v>1016</v>
      </c>
      <c r="G80" s="1057">
        <v>50</v>
      </c>
    </row>
    <row r="81" spans="1:7" ht="30" customHeight="1" thickBot="1">
      <c r="A81" s="1026"/>
      <c r="B81" s="1026"/>
      <c r="C81" s="1032"/>
      <c r="D81" s="310" t="s">
        <v>1014</v>
      </c>
      <c r="E81" s="1058"/>
      <c r="F81" s="1058"/>
      <c r="G81" s="1058"/>
    </row>
    <row r="82" spans="1:7" ht="30" customHeight="1">
      <c r="A82" s="1025">
        <v>37</v>
      </c>
      <c r="B82" s="1025" t="s">
        <v>1017</v>
      </c>
      <c r="C82" s="1031" t="s">
        <v>1018</v>
      </c>
      <c r="D82" s="309" t="s">
        <v>1019</v>
      </c>
      <c r="E82" s="1057" t="s">
        <v>1020</v>
      </c>
      <c r="F82" s="1057" t="s">
        <v>1021</v>
      </c>
      <c r="G82" s="1057">
        <v>60</v>
      </c>
    </row>
    <row r="83" spans="1:7" ht="30" customHeight="1" thickBot="1">
      <c r="A83" s="1026"/>
      <c r="B83" s="1026"/>
      <c r="C83" s="1032"/>
      <c r="D83" s="310" t="s">
        <v>1014</v>
      </c>
      <c r="E83" s="1058"/>
      <c r="F83" s="1058"/>
      <c r="G83" s="1058"/>
    </row>
    <row r="84" spans="1:7" ht="30" customHeight="1" thickBot="1">
      <c r="A84" s="1054" t="s">
        <v>28</v>
      </c>
      <c r="B84" s="1055"/>
      <c r="C84" s="1055"/>
      <c r="D84" s="1055"/>
      <c r="E84" s="1055"/>
      <c r="F84" s="1056"/>
      <c r="G84" s="316">
        <v>1763</v>
      </c>
    </row>
  </sheetData>
  <mergeCells count="179">
    <mergeCell ref="G3:G4"/>
    <mergeCell ref="C5:C6"/>
    <mergeCell ref="E5:E6"/>
    <mergeCell ref="F5:F6"/>
    <mergeCell ref="G5:G6"/>
    <mergeCell ref="E7:E8"/>
    <mergeCell ref="F7:F8"/>
    <mergeCell ref="G7:G8"/>
    <mergeCell ref="A3:A4"/>
    <mergeCell ref="B3:B4"/>
    <mergeCell ref="C3:C4"/>
    <mergeCell ref="D3:D4"/>
    <mergeCell ref="E3:E4"/>
    <mergeCell ref="F3:F4"/>
    <mergeCell ref="E14:E15"/>
    <mergeCell ref="F14:F15"/>
    <mergeCell ref="G14:G15"/>
    <mergeCell ref="C16:C17"/>
    <mergeCell ref="E16:E17"/>
    <mergeCell ref="F16:F17"/>
    <mergeCell ref="G16:G17"/>
    <mergeCell ref="C9:C11"/>
    <mergeCell ref="D9:D11"/>
    <mergeCell ref="E9:E11"/>
    <mergeCell ref="G9:G11"/>
    <mergeCell ref="E12:E13"/>
    <mergeCell ref="F12:F13"/>
    <mergeCell ref="G12:G13"/>
    <mergeCell ref="C24:C26"/>
    <mergeCell ref="E24:E26"/>
    <mergeCell ref="G24:G26"/>
    <mergeCell ref="C18:C19"/>
    <mergeCell ref="E18:E19"/>
    <mergeCell ref="F18:F19"/>
    <mergeCell ref="G18:G19"/>
    <mergeCell ref="B20:B21"/>
    <mergeCell ref="C20:C21"/>
    <mergeCell ref="E20:E21"/>
    <mergeCell ref="F20:F21"/>
    <mergeCell ref="G20:G21"/>
    <mergeCell ref="E27:E28"/>
    <mergeCell ref="F27:F28"/>
    <mergeCell ref="G27:G28"/>
    <mergeCell ref="E29:E30"/>
    <mergeCell ref="F29:F30"/>
    <mergeCell ref="G29:G30"/>
    <mergeCell ref="E22:E23"/>
    <mergeCell ref="F22:F23"/>
    <mergeCell ref="G22:G23"/>
    <mergeCell ref="C31:C32"/>
    <mergeCell ref="E31:E32"/>
    <mergeCell ref="F31:F32"/>
    <mergeCell ref="G31:G32"/>
    <mergeCell ref="A33:A34"/>
    <mergeCell ref="B33:B34"/>
    <mergeCell ref="D33:D34"/>
    <mergeCell ref="E33:E34"/>
    <mergeCell ref="F33:F34"/>
    <mergeCell ref="G33:G34"/>
    <mergeCell ref="G37:G38"/>
    <mergeCell ref="A39:A40"/>
    <mergeCell ref="B39:B40"/>
    <mergeCell ref="C39:C40"/>
    <mergeCell ref="E39:E40"/>
    <mergeCell ref="F39:F40"/>
    <mergeCell ref="G39:G40"/>
    <mergeCell ref="A35:A36"/>
    <mergeCell ref="B35:B36"/>
    <mergeCell ref="E35:E36"/>
    <mergeCell ref="F35:F36"/>
    <mergeCell ref="G35:G36"/>
    <mergeCell ref="A37:A38"/>
    <mergeCell ref="B37:B38"/>
    <mergeCell ref="D37:D38"/>
    <mergeCell ref="E37:E38"/>
    <mergeCell ref="F37:F38"/>
    <mergeCell ref="A41:A42"/>
    <mergeCell ref="B41:B42"/>
    <mergeCell ref="E41:E42"/>
    <mergeCell ref="F41:F42"/>
    <mergeCell ref="G41:G42"/>
    <mergeCell ref="A43:A44"/>
    <mergeCell ref="B43:B44"/>
    <mergeCell ref="D43:D44"/>
    <mergeCell ref="E43:E44"/>
    <mergeCell ref="F43:F44"/>
    <mergeCell ref="G48:G49"/>
    <mergeCell ref="A51:A53"/>
    <mergeCell ref="B51:B53"/>
    <mergeCell ref="E51:E53"/>
    <mergeCell ref="F51:F53"/>
    <mergeCell ref="G51:G53"/>
    <mergeCell ref="G43:G44"/>
    <mergeCell ref="A45:A47"/>
    <mergeCell ref="E45:E47"/>
    <mergeCell ref="F45:F47"/>
    <mergeCell ref="G45:G47"/>
    <mergeCell ref="A48:A49"/>
    <mergeCell ref="B48:B49"/>
    <mergeCell ref="D48:D49"/>
    <mergeCell ref="E48:E49"/>
    <mergeCell ref="F48:F49"/>
    <mergeCell ref="A54:A55"/>
    <mergeCell ref="B54:B55"/>
    <mergeCell ref="E54:E55"/>
    <mergeCell ref="F54:F55"/>
    <mergeCell ref="G54:G55"/>
    <mergeCell ref="A56:A57"/>
    <mergeCell ref="B56:B57"/>
    <mergeCell ref="C56:C57"/>
    <mergeCell ref="E56:E57"/>
    <mergeCell ref="F56:F57"/>
    <mergeCell ref="A60:A62"/>
    <mergeCell ref="B60:B62"/>
    <mergeCell ref="D60:D62"/>
    <mergeCell ref="E60:E62"/>
    <mergeCell ref="F60:F62"/>
    <mergeCell ref="G60:G62"/>
    <mergeCell ref="G56:G57"/>
    <mergeCell ref="A58:A59"/>
    <mergeCell ref="B58:B59"/>
    <mergeCell ref="E58:E59"/>
    <mergeCell ref="F58:F59"/>
    <mergeCell ref="G58:G59"/>
    <mergeCell ref="G65:G66"/>
    <mergeCell ref="A67:A69"/>
    <mergeCell ref="B67:B69"/>
    <mergeCell ref="C67:C69"/>
    <mergeCell ref="E67:E69"/>
    <mergeCell ref="F67:F69"/>
    <mergeCell ref="G67:G69"/>
    <mergeCell ref="A63:A64"/>
    <mergeCell ref="B63:B64"/>
    <mergeCell ref="E63:E64"/>
    <mergeCell ref="F63:F64"/>
    <mergeCell ref="G63:G64"/>
    <mergeCell ref="A65:A66"/>
    <mergeCell ref="B65:B66"/>
    <mergeCell ref="C65:C66"/>
    <mergeCell ref="E65:E66"/>
    <mergeCell ref="F65:F66"/>
    <mergeCell ref="A70:A71"/>
    <mergeCell ref="B70:B71"/>
    <mergeCell ref="E70:E71"/>
    <mergeCell ref="F70:F71"/>
    <mergeCell ref="G70:G71"/>
    <mergeCell ref="A72:A73"/>
    <mergeCell ref="B72:B73"/>
    <mergeCell ref="D72:D73"/>
    <mergeCell ref="E72:E73"/>
    <mergeCell ref="F72:F73"/>
    <mergeCell ref="G72:G73"/>
    <mergeCell ref="A74:A75"/>
    <mergeCell ref="B74:B75"/>
    <mergeCell ref="E74:E75"/>
    <mergeCell ref="G74:G75"/>
    <mergeCell ref="A76:A77"/>
    <mergeCell ref="B76:B77"/>
    <mergeCell ref="E76:E77"/>
    <mergeCell ref="F76:F77"/>
    <mergeCell ref="G76:G77"/>
    <mergeCell ref="A84:F84"/>
    <mergeCell ref="G80:G81"/>
    <mergeCell ref="A82:A83"/>
    <mergeCell ref="B82:B83"/>
    <mergeCell ref="C82:C83"/>
    <mergeCell ref="E82:E83"/>
    <mergeCell ref="F82:F83"/>
    <mergeCell ref="G82:G83"/>
    <mergeCell ref="A78:A79"/>
    <mergeCell ref="B78:B79"/>
    <mergeCell ref="E78:E79"/>
    <mergeCell ref="F78:F79"/>
    <mergeCell ref="G78:G79"/>
    <mergeCell ref="A80:A81"/>
    <mergeCell ref="B80:B81"/>
    <mergeCell ref="C80:C81"/>
    <mergeCell ref="E80:E81"/>
    <mergeCell ref="F80:F81"/>
  </mergeCells>
  <hyperlinks>
    <hyperlink ref="F9" r:id="rId1" display="mailto:zk.haczow@psouu.org.pl"/>
    <hyperlink ref="F10" r:id="rId2" display="mailto:wtz.haczow@psouu.org.pl"/>
    <hyperlink ref="F16" r:id="rId3" display="mailto:wtz.brzostek@interia,pl"/>
    <hyperlink ref="F18" r:id="rId4" display="mailto:wtz.jaroslaw@psouu.org.pl"/>
    <hyperlink ref="F24" r:id="rId5" display="mailto:zk.rymanow@psouu.org.pl"/>
    <hyperlink ref="F25" r:id="rId6" display="mailto:wtz.rymanow@psouu.org.pl"/>
    <hyperlink ref="F63" r:id="rId7" display="mailto:wtzbs@xl.wp.pl"/>
    <hyperlink ref="F67" r:id="rId8" display="mailto:wtz.krosno@psoni.org.pl"/>
    <hyperlink ref="F74" r:id="rId9" display="mailto:wtzswoni@gmail.com"/>
    <hyperlink ref="F76" r:id="rId10" display="mailto:k.baran1@wp.pl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V66"/>
  <sheetViews>
    <sheetView workbookViewId="0">
      <pane xSplit="2" ySplit="5" topLeftCell="H6" activePane="bottomRight" state="frozen"/>
      <selection pane="topRight" activeCell="C1" sqref="C1"/>
      <selection pane="bottomLeft" activeCell="A3" sqref="A3"/>
      <selection pane="bottomRight" activeCell="M1" sqref="M1:CO1048576"/>
    </sheetView>
  </sheetViews>
  <sheetFormatPr defaultRowHeight="15"/>
  <cols>
    <col min="1" max="1" width="14.28515625" style="6" customWidth="1"/>
    <col min="2" max="2" width="30.140625" style="6" customWidth="1"/>
    <col min="3" max="3" width="18.7109375" style="6" customWidth="1"/>
    <col min="4" max="4" width="15.140625" style="6" customWidth="1"/>
    <col min="5" max="5" width="14" style="6" customWidth="1"/>
    <col min="6" max="6" width="13.42578125" style="6" customWidth="1"/>
    <col min="7" max="7" width="15" style="6" customWidth="1"/>
    <col min="8" max="9" width="14.5703125" style="6" customWidth="1"/>
    <col min="10" max="11" width="14.42578125" style="6" customWidth="1"/>
    <col min="12" max="12" width="11.28515625" style="6" customWidth="1"/>
    <col min="13" max="16384" width="9.140625" style="6"/>
  </cols>
  <sheetData>
    <row r="1" spans="1:12">
      <c r="A1" s="6" t="s">
        <v>1705</v>
      </c>
    </row>
    <row r="2" spans="1:12">
      <c r="A2" s="6" t="s">
        <v>1706</v>
      </c>
    </row>
    <row r="4" spans="1:12">
      <c r="C4" s="801" t="s">
        <v>576</v>
      </c>
      <c r="F4" s="801" t="s">
        <v>577</v>
      </c>
      <c r="I4" s="801" t="s">
        <v>578</v>
      </c>
    </row>
    <row r="5" spans="1:12" ht="89.25" customHeight="1">
      <c r="A5" s="724" t="s">
        <v>330</v>
      </c>
      <c r="B5" s="724" t="s">
        <v>1</v>
      </c>
      <c r="C5" s="724" t="s">
        <v>587</v>
      </c>
      <c r="D5" s="724" t="s">
        <v>588</v>
      </c>
      <c r="E5" s="724" t="s">
        <v>589</v>
      </c>
      <c r="F5" s="724" t="s">
        <v>590</v>
      </c>
      <c r="G5" s="724" t="s">
        <v>591</v>
      </c>
      <c r="H5" s="724" t="s">
        <v>592</v>
      </c>
      <c r="I5" s="724" t="s">
        <v>590</v>
      </c>
      <c r="J5" s="724" t="s">
        <v>591</v>
      </c>
      <c r="K5" s="724" t="s">
        <v>592</v>
      </c>
      <c r="L5" s="724" t="s">
        <v>593</v>
      </c>
    </row>
    <row r="6" spans="1:12">
      <c r="A6" s="3" t="s">
        <v>664</v>
      </c>
      <c r="B6" s="249" t="s">
        <v>665</v>
      </c>
      <c r="C6" s="3">
        <v>7</v>
      </c>
      <c r="D6" s="3">
        <v>0</v>
      </c>
      <c r="E6" s="3">
        <v>0</v>
      </c>
      <c r="F6" s="3">
        <v>2</v>
      </c>
      <c r="G6" s="3">
        <v>3</v>
      </c>
      <c r="H6" s="3">
        <v>1</v>
      </c>
      <c r="I6" s="3">
        <v>2</v>
      </c>
      <c r="J6" s="3">
        <v>3</v>
      </c>
      <c r="K6" s="3">
        <v>1</v>
      </c>
      <c r="L6" s="3">
        <v>2892</v>
      </c>
    </row>
    <row r="7" spans="1:12">
      <c r="A7" s="3" t="s">
        <v>666</v>
      </c>
      <c r="B7" s="249" t="s">
        <v>667</v>
      </c>
      <c r="C7" s="3">
        <v>9</v>
      </c>
      <c r="D7" s="3">
        <v>3</v>
      </c>
      <c r="E7" s="3">
        <v>1.5</v>
      </c>
      <c r="F7" s="3">
        <v>4</v>
      </c>
      <c r="G7" s="3">
        <v>5</v>
      </c>
      <c r="H7" s="3">
        <v>2</v>
      </c>
      <c r="I7" s="3">
        <v>4</v>
      </c>
      <c r="J7" s="3">
        <v>5</v>
      </c>
      <c r="K7" s="3">
        <v>2</v>
      </c>
      <c r="L7" s="3">
        <v>9763</v>
      </c>
    </row>
    <row r="8" spans="1:12">
      <c r="A8" s="3" t="s">
        <v>668</v>
      </c>
      <c r="B8" s="249" t="s">
        <v>669</v>
      </c>
      <c r="C8" s="3">
        <v>17</v>
      </c>
      <c r="D8" s="3">
        <v>1</v>
      </c>
      <c r="E8" s="3">
        <v>0.5</v>
      </c>
      <c r="F8" s="3">
        <v>10</v>
      </c>
      <c r="G8" s="3">
        <v>6</v>
      </c>
      <c r="H8" s="3">
        <v>2</v>
      </c>
      <c r="I8" s="3">
        <v>10</v>
      </c>
      <c r="J8" s="3">
        <v>6</v>
      </c>
      <c r="K8" s="3">
        <v>2</v>
      </c>
      <c r="L8" s="3">
        <v>21560</v>
      </c>
    </row>
    <row r="9" spans="1:12">
      <c r="A9" s="3" t="s">
        <v>670</v>
      </c>
      <c r="B9" s="249" t="s">
        <v>671</v>
      </c>
      <c r="C9" s="3">
        <v>26</v>
      </c>
      <c r="D9" s="3">
        <v>5</v>
      </c>
      <c r="E9" s="3">
        <v>2.5</v>
      </c>
      <c r="F9" s="3">
        <v>9</v>
      </c>
      <c r="G9" s="3">
        <v>11</v>
      </c>
      <c r="H9" s="3">
        <v>9</v>
      </c>
      <c r="I9" s="3">
        <v>9</v>
      </c>
      <c r="J9" s="3">
        <v>11</v>
      </c>
      <c r="K9" s="3">
        <v>9</v>
      </c>
      <c r="L9" s="3">
        <v>19022</v>
      </c>
    </row>
    <row r="10" spans="1:12">
      <c r="A10" s="3" t="s">
        <v>672</v>
      </c>
      <c r="B10" s="249" t="s">
        <v>673</v>
      </c>
      <c r="C10" s="3">
        <v>16</v>
      </c>
      <c r="D10" s="3">
        <v>0</v>
      </c>
      <c r="E10" s="3">
        <v>0</v>
      </c>
      <c r="F10" s="3">
        <v>7</v>
      </c>
      <c r="G10" s="3">
        <v>7</v>
      </c>
      <c r="H10" s="3">
        <v>2</v>
      </c>
      <c r="I10" s="3">
        <v>7</v>
      </c>
      <c r="J10" s="3">
        <v>7</v>
      </c>
      <c r="K10" s="3">
        <v>2</v>
      </c>
      <c r="L10" s="3">
        <v>17462</v>
      </c>
    </row>
    <row r="11" spans="1:12">
      <c r="A11" s="3" t="s">
        <v>674</v>
      </c>
      <c r="B11" s="249" t="s">
        <v>675</v>
      </c>
      <c r="C11" s="3">
        <v>11</v>
      </c>
      <c r="D11" s="3">
        <v>0</v>
      </c>
      <c r="E11" s="3">
        <v>0</v>
      </c>
      <c r="F11" s="3">
        <v>5</v>
      </c>
      <c r="G11" s="3">
        <v>4</v>
      </c>
      <c r="H11" s="3">
        <v>2</v>
      </c>
      <c r="I11" s="3">
        <v>5</v>
      </c>
      <c r="J11" s="3">
        <v>4</v>
      </c>
      <c r="K11" s="3">
        <v>2</v>
      </c>
      <c r="L11" s="3">
        <v>8172</v>
      </c>
    </row>
    <row r="12" spans="1:12">
      <c r="A12" s="3" t="s">
        <v>676</v>
      </c>
      <c r="B12" s="249" t="s">
        <v>677</v>
      </c>
      <c r="C12" s="3">
        <v>21</v>
      </c>
      <c r="D12" s="3">
        <v>1</v>
      </c>
      <c r="E12" s="3">
        <v>0.25</v>
      </c>
      <c r="F12" s="3">
        <v>8</v>
      </c>
      <c r="G12" s="3">
        <v>9</v>
      </c>
      <c r="H12" s="3">
        <v>3</v>
      </c>
      <c r="I12" s="3">
        <v>8</v>
      </c>
      <c r="J12" s="3">
        <v>9</v>
      </c>
      <c r="K12" s="3">
        <v>3</v>
      </c>
      <c r="L12" s="3">
        <v>14756</v>
      </c>
    </row>
    <row r="13" spans="1:12">
      <c r="A13" s="3" t="s">
        <v>678</v>
      </c>
      <c r="B13" s="249" t="s">
        <v>679</v>
      </c>
      <c r="C13" s="3">
        <v>18</v>
      </c>
      <c r="D13" s="3">
        <v>1</v>
      </c>
      <c r="E13" s="3">
        <v>0.5</v>
      </c>
      <c r="F13" s="3">
        <v>7</v>
      </c>
      <c r="G13" s="3">
        <v>8</v>
      </c>
      <c r="H13" s="3">
        <v>5</v>
      </c>
      <c r="I13" s="3">
        <v>7</v>
      </c>
      <c r="J13" s="3">
        <v>8</v>
      </c>
      <c r="K13" s="3">
        <v>5</v>
      </c>
      <c r="L13" s="3">
        <v>11057</v>
      </c>
    </row>
    <row r="14" spans="1:12">
      <c r="A14" s="3" t="s">
        <v>680</v>
      </c>
      <c r="B14" s="249" t="s">
        <v>681</v>
      </c>
      <c r="C14" s="3">
        <v>9</v>
      </c>
      <c r="D14" s="3">
        <v>7</v>
      </c>
      <c r="E14" s="3">
        <v>3.8</v>
      </c>
      <c r="F14" s="3">
        <v>4</v>
      </c>
      <c r="G14" s="3">
        <v>5</v>
      </c>
      <c r="H14" s="3">
        <v>2</v>
      </c>
      <c r="I14" s="3">
        <v>4</v>
      </c>
      <c r="J14" s="3">
        <v>5</v>
      </c>
      <c r="K14" s="3">
        <v>2</v>
      </c>
      <c r="L14" s="3">
        <v>8027</v>
      </c>
    </row>
    <row r="15" spans="1:12">
      <c r="A15" s="3" t="s">
        <v>682</v>
      </c>
      <c r="B15" s="249" t="s">
        <v>683</v>
      </c>
      <c r="C15" s="3">
        <v>12</v>
      </c>
      <c r="D15" s="3">
        <v>7</v>
      </c>
      <c r="E15" s="3">
        <v>2.9</v>
      </c>
      <c r="F15" s="3">
        <v>6</v>
      </c>
      <c r="G15" s="3">
        <v>5</v>
      </c>
      <c r="H15" s="3">
        <v>6</v>
      </c>
      <c r="I15" s="3">
        <v>6</v>
      </c>
      <c r="J15" s="3">
        <v>5</v>
      </c>
      <c r="K15" s="3">
        <v>6</v>
      </c>
      <c r="L15" s="3">
        <v>12808</v>
      </c>
    </row>
    <row r="16" spans="1:12">
      <c r="A16" s="3" t="s">
        <v>684</v>
      </c>
      <c r="B16" s="249" t="s">
        <v>685</v>
      </c>
      <c r="C16" s="3">
        <v>19</v>
      </c>
      <c r="D16" s="3">
        <v>20</v>
      </c>
      <c r="E16" s="3">
        <v>9.33</v>
      </c>
      <c r="F16" s="3">
        <v>12</v>
      </c>
      <c r="G16" s="3">
        <v>8</v>
      </c>
      <c r="H16" s="3">
        <v>10</v>
      </c>
      <c r="I16" s="3">
        <v>12</v>
      </c>
      <c r="J16" s="3">
        <v>8</v>
      </c>
      <c r="K16" s="3">
        <v>10</v>
      </c>
      <c r="L16" s="3">
        <v>22175</v>
      </c>
    </row>
    <row r="17" spans="1:12">
      <c r="A17" s="3" t="s">
        <v>686</v>
      </c>
      <c r="B17" s="249" t="s">
        <v>687</v>
      </c>
      <c r="C17" s="3">
        <v>8</v>
      </c>
      <c r="D17" s="3">
        <v>1</v>
      </c>
      <c r="E17" s="3">
        <v>0.5</v>
      </c>
      <c r="F17" s="3">
        <v>3</v>
      </c>
      <c r="G17" s="3">
        <v>3</v>
      </c>
      <c r="H17" s="3">
        <v>2</v>
      </c>
      <c r="I17" s="3">
        <v>3</v>
      </c>
      <c r="J17" s="3">
        <v>3</v>
      </c>
      <c r="K17" s="3">
        <v>2</v>
      </c>
      <c r="L17" s="3">
        <v>8208</v>
      </c>
    </row>
    <row r="18" spans="1:12">
      <c r="A18" s="3" t="s">
        <v>688</v>
      </c>
      <c r="B18" s="249" t="s">
        <v>689</v>
      </c>
      <c r="C18" s="3">
        <v>12</v>
      </c>
      <c r="D18" s="3">
        <v>0</v>
      </c>
      <c r="E18" s="3">
        <v>0</v>
      </c>
      <c r="F18" s="3">
        <v>7</v>
      </c>
      <c r="G18" s="3">
        <v>5</v>
      </c>
      <c r="H18" s="3">
        <v>2</v>
      </c>
      <c r="I18" s="3">
        <v>7</v>
      </c>
      <c r="J18" s="3">
        <v>5</v>
      </c>
      <c r="K18" s="3">
        <v>2</v>
      </c>
      <c r="L18" s="129">
        <v>8239</v>
      </c>
    </row>
    <row r="19" spans="1:12">
      <c r="A19" s="3" t="s">
        <v>690</v>
      </c>
      <c r="B19" s="249" t="s">
        <v>691</v>
      </c>
      <c r="C19" s="3">
        <v>15</v>
      </c>
      <c r="D19" s="3">
        <v>0</v>
      </c>
      <c r="E19" s="3">
        <v>0</v>
      </c>
      <c r="F19" s="3">
        <v>6</v>
      </c>
      <c r="G19" s="3">
        <v>4</v>
      </c>
      <c r="H19" s="3">
        <v>5</v>
      </c>
      <c r="I19" s="3">
        <v>6</v>
      </c>
      <c r="J19" s="3">
        <v>4</v>
      </c>
      <c r="K19" s="3">
        <v>5</v>
      </c>
      <c r="L19" s="3">
        <v>11330</v>
      </c>
    </row>
    <row r="20" spans="1:12">
      <c r="A20" s="3" t="s">
        <v>692</v>
      </c>
      <c r="B20" s="249" t="s">
        <v>693</v>
      </c>
      <c r="C20" s="3">
        <v>11</v>
      </c>
      <c r="D20" s="3">
        <v>6</v>
      </c>
      <c r="E20" s="3">
        <v>2.35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12251</v>
      </c>
    </row>
    <row r="21" spans="1:12">
      <c r="A21" s="3" t="s">
        <v>694</v>
      </c>
      <c r="B21" s="249" t="s">
        <v>695</v>
      </c>
      <c r="C21" s="3">
        <v>17</v>
      </c>
      <c r="D21" s="3">
        <v>0</v>
      </c>
      <c r="E21" s="3">
        <v>0</v>
      </c>
      <c r="F21" s="3">
        <v>7</v>
      </c>
      <c r="G21" s="3">
        <v>7</v>
      </c>
      <c r="H21" s="3">
        <v>2</v>
      </c>
      <c r="I21" s="3">
        <v>7</v>
      </c>
      <c r="J21" s="3">
        <v>7</v>
      </c>
      <c r="K21" s="3">
        <v>2</v>
      </c>
      <c r="L21" s="129">
        <v>24865</v>
      </c>
    </row>
    <row r="22" spans="1:12">
      <c r="A22" s="3" t="s">
        <v>696</v>
      </c>
      <c r="B22" s="249" t="s">
        <v>697</v>
      </c>
      <c r="C22" s="3">
        <v>17</v>
      </c>
      <c r="D22" s="3">
        <v>3</v>
      </c>
      <c r="E22" s="3">
        <v>1.3</v>
      </c>
      <c r="F22" s="3">
        <v>7</v>
      </c>
      <c r="G22" s="3">
        <v>6</v>
      </c>
      <c r="H22" s="3">
        <v>4</v>
      </c>
      <c r="I22" s="3">
        <v>7</v>
      </c>
      <c r="J22" s="3">
        <v>6</v>
      </c>
      <c r="K22" s="3">
        <v>4</v>
      </c>
      <c r="L22" s="3">
        <v>14430</v>
      </c>
    </row>
    <row r="23" spans="1:12">
      <c r="A23" s="3" t="s">
        <v>698</v>
      </c>
      <c r="B23" s="249" t="s">
        <v>699</v>
      </c>
      <c r="C23" s="3">
        <v>31</v>
      </c>
      <c r="D23" s="3">
        <v>3</v>
      </c>
      <c r="E23" s="3">
        <v>1.75</v>
      </c>
      <c r="F23" s="3">
        <v>11</v>
      </c>
      <c r="G23" s="3">
        <v>8</v>
      </c>
      <c r="H23" s="3">
        <v>8</v>
      </c>
      <c r="I23" s="3">
        <v>11</v>
      </c>
      <c r="J23" s="3">
        <v>8</v>
      </c>
      <c r="K23" s="3">
        <v>8</v>
      </c>
      <c r="L23" s="3">
        <v>15858</v>
      </c>
    </row>
    <row r="24" spans="1:12">
      <c r="A24" s="3" t="s">
        <v>700</v>
      </c>
      <c r="B24" s="249" t="s">
        <v>701</v>
      </c>
      <c r="C24" s="3">
        <v>9</v>
      </c>
      <c r="D24" s="3">
        <v>6</v>
      </c>
      <c r="E24" s="3">
        <v>2.75</v>
      </c>
      <c r="F24" s="3">
        <v>5</v>
      </c>
      <c r="G24" s="3">
        <v>4</v>
      </c>
      <c r="H24" s="3">
        <v>2</v>
      </c>
      <c r="I24" s="3">
        <v>5</v>
      </c>
      <c r="J24" s="3">
        <v>4</v>
      </c>
      <c r="K24" s="3">
        <v>2</v>
      </c>
      <c r="L24" s="3">
        <v>8413</v>
      </c>
    </row>
    <row r="25" spans="1:12">
      <c r="A25" s="3" t="s">
        <v>702</v>
      </c>
      <c r="B25" s="249" t="s">
        <v>703</v>
      </c>
      <c r="C25" s="3">
        <v>8</v>
      </c>
      <c r="D25" s="3">
        <v>0</v>
      </c>
      <c r="E25" s="3">
        <v>0</v>
      </c>
      <c r="F25" s="3">
        <v>2</v>
      </c>
      <c r="G25" s="3">
        <v>3</v>
      </c>
      <c r="H25" s="3">
        <v>3</v>
      </c>
      <c r="I25" s="3">
        <v>2</v>
      </c>
      <c r="J25" s="3">
        <v>3</v>
      </c>
      <c r="K25" s="3">
        <v>3</v>
      </c>
      <c r="L25" s="3">
        <v>6448</v>
      </c>
    </row>
    <row r="26" spans="1:12">
      <c r="A26" s="3" t="s">
        <v>704</v>
      </c>
      <c r="B26" s="249" t="s">
        <v>705</v>
      </c>
      <c r="C26" s="3">
        <v>6</v>
      </c>
      <c r="D26" s="3">
        <v>0</v>
      </c>
      <c r="E26" s="3">
        <v>0</v>
      </c>
      <c r="F26" s="3">
        <v>2</v>
      </c>
      <c r="G26" s="3">
        <v>3</v>
      </c>
      <c r="H26" s="3">
        <v>1</v>
      </c>
      <c r="I26" s="3">
        <v>2</v>
      </c>
      <c r="J26" s="3">
        <v>3</v>
      </c>
      <c r="K26" s="3">
        <v>1</v>
      </c>
      <c r="L26" s="3">
        <v>3497</v>
      </c>
    </row>
    <row r="27" spans="1:12">
      <c r="A27" s="3" t="s">
        <v>706</v>
      </c>
      <c r="B27" s="15" t="s">
        <v>24</v>
      </c>
      <c r="C27" s="3">
        <v>10</v>
      </c>
      <c r="D27" s="3">
        <v>11</v>
      </c>
      <c r="E27" s="3">
        <v>6.26</v>
      </c>
      <c r="F27" s="3">
        <v>6</v>
      </c>
      <c r="G27" s="3">
        <v>7</v>
      </c>
      <c r="H27" s="3">
        <v>6</v>
      </c>
      <c r="I27" s="3">
        <v>6</v>
      </c>
      <c r="J27" s="3">
        <v>7</v>
      </c>
      <c r="K27" s="3">
        <v>6</v>
      </c>
      <c r="L27" s="3">
        <v>11765</v>
      </c>
    </row>
    <row r="28" spans="1:12">
      <c r="A28" s="3" t="s">
        <v>707</v>
      </c>
      <c r="B28" s="15" t="s">
        <v>25</v>
      </c>
      <c r="C28" s="3">
        <v>21</v>
      </c>
      <c r="D28" s="3">
        <v>5</v>
      </c>
      <c r="E28" s="3">
        <v>2.0099999999999998</v>
      </c>
      <c r="F28" s="3">
        <v>10</v>
      </c>
      <c r="G28" s="3">
        <v>6</v>
      </c>
      <c r="H28" s="3">
        <v>3</v>
      </c>
      <c r="I28" s="3">
        <v>10</v>
      </c>
      <c r="J28" s="3">
        <v>6</v>
      </c>
      <c r="K28" s="3">
        <v>3</v>
      </c>
      <c r="L28" s="3">
        <v>12084</v>
      </c>
    </row>
    <row r="29" spans="1:12">
      <c r="A29" s="3" t="s">
        <v>708</v>
      </c>
      <c r="B29" s="15" t="s">
        <v>26</v>
      </c>
      <c r="C29" s="3">
        <v>30</v>
      </c>
      <c r="D29" s="3">
        <v>41</v>
      </c>
      <c r="E29" s="3">
        <v>12.13</v>
      </c>
      <c r="F29" s="3">
        <v>16</v>
      </c>
      <c r="G29" s="3">
        <v>16</v>
      </c>
      <c r="H29" s="3">
        <v>6</v>
      </c>
      <c r="I29" s="3">
        <v>16</v>
      </c>
      <c r="J29" s="3">
        <v>16</v>
      </c>
      <c r="K29" s="3">
        <v>6</v>
      </c>
      <c r="L29" s="3">
        <v>40322</v>
      </c>
    </row>
    <row r="30" spans="1:12">
      <c r="A30" s="3" t="s">
        <v>709</v>
      </c>
      <c r="B30" s="252" t="s">
        <v>27</v>
      </c>
      <c r="C30" s="3">
        <v>21</v>
      </c>
      <c r="D30" s="3">
        <v>2</v>
      </c>
      <c r="E30" s="3">
        <v>1</v>
      </c>
      <c r="F30" s="3">
        <v>8</v>
      </c>
      <c r="G30" s="3">
        <v>9</v>
      </c>
      <c r="H30" s="3">
        <v>6</v>
      </c>
      <c r="I30" s="3">
        <v>8</v>
      </c>
      <c r="J30" s="3">
        <v>9</v>
      </c>
      <c r="K30" s="3">
        <v>6</v>
      </c>
      <c r="L30" s="3">
        <v>8891</v>
      </c>
    </row>
    <row r="31" spans="1:12">
      <c r="A31" s="3" t="s">
        <v>260</v>
      </c>
      <c r="B31" s="3" t="s">
        <v>710</v>
      </c>
      <c r="C31" s="3">
        <v>381</v>
      </c>
      <c r="D31" s="3">
        <v>123</v>
      </c>
      <c r="E31" s="3">
        <v>51.33</v>
      </c>
      <c r="F31" s="3">
        <v>169</v>
      </c>
      <c r="G31" s="3">
        <v>157</v>
      </c>
      <c r="H31" s="3">
        <v>99</v>
      </c>
      <c r="I31" s="3">
        <v>169</v>
      </c>
      <c r="J31" s="3">
        <v>157</v>
      </c>
      <c r="K31" s="3">
        <v>99</v>
      </c>
      <c r="L31" s="3">
        <f>SUM(L6:L30)</f>
        <v>334295</v>
      </c>
    </row>
    <row r="39" spans="13:100">
      <c r="M39" s="801" t="s">
        <v>577</v>
      </c>
      <c r="P39" s="801" t="s">
        <v>578</v>
      </c>
      <c r="T39" s="801" t="s">
        <v>579</v>
      </c>
      <c r="V39" s="801" t="s">
        <v>580</v>
      </c>
      <c r="AO39" s="801" t="s">
        <v>581</v>
      </c>
      <c r="BE39" s="801" t="s">
        <v>582</v>
      </c>
      <c r="CA39" s="801" t="s">
        <v>583</v>
      </c>
      <c r="CF39" s="801" t="s">
        <v>584</v>
      </c>
      <c r="CK39" s="801" t="s">
        <v>585</v>
      </c>
      <c r="CQ39" s="801" t="s">
        <v>586</v>
      </c>
    </row>
    <row r="40" spans="13:100" ht="270">
      <c r="M40" s="724" t="s">
        <v>590</v>
      </c>
      <c r="N40" s="724" t="s">
        <v>591</v>
      </c>
      <c r="O40" s="724" t="s">
        <v>592</v>
      </c>
      <c r="P40" s="724" t="s">
        <v>590</v>
      </c>
      <c r="Q40" s="724" t="s">
        <v>591</v>
      </c>
      <c r="R40" s="724" t="s">
        <v>592</v>
      </c>
      <c r="S40" s="724" t="s">
        <v>593</v>
      </c>
      <c r="T40" s="724" t="s">
        <v>579</v>
      </c>
      <c r="U40" s="724" t="s">
        <v>594</v>
      </c>
      <c r="V40" s="724" t="s">
        <v>595</v>
      </c>
      <c r="W40" s="724" t="s">
        <v>596</v>
      </c>
      <c r="X40" s="724" t="s">
        <v>597</v>
      </c>
      <c r="Y40" s="724" t="s">
        <v>598</v>
      </c>
      <c r="Z40" s="724" t="s">
        <v>599</v>
      </c>
      <c r="AA40" s="724" t="s">
        <v>600</v>
      </c>
      <c r="AB40" s="724" t="s">
        <v>601</v>
      </c>
      <c r="AC40" s="724" t="s">
        <v>602</v>
      </c>
      <c r="AD40" s="724" t="s">
        <v>603</v>
      </c>
      <c r="AE40" s="724" t="s">
        <v>604</v>
      </c>
      <c r="AF40" s="724" t="s">
        <v>605</v>
      </c>
      <c r="AG40" s="724" t="s">
        <v>606</v>
      </c>
      <c r="AH40" s="724" t="s">
        <v>607</v>
      </c>
      <c r="AI40" s="724" t="s">
        <v>608</v>
      </c>
      <c r="AJ40" s="724" t="s">
        <v>609</v>
      </c>
      <c r="AK40" s="724" t="s">
        <v>610</v>
      </c>
      <c r="AL40" s="724" t="s">
        <v>611</v>
      </c>
      <c r="AM40" s="724" t="s">
        <v>612</v>
      </c>
      <c r="AN40" s="724" t="s">
        <v>613</v>
      </c>
      <c r="AO40" s="724" t="s">
        <v>614</v>
      </c>
      <c r="AP40" s="724" t="s">
        <v>615</v>
      </c>
      <c r="AQ40" s="724" t="s">
        <v>616</v>
      </c>
      <c r="AR40" s="724" t="s">
        <v>617</v>
      </c>
      <c r="AS40" s="724" t="s">
        <v>618</v>
      </c>
      <c r="AT40" s="724" t="s">
        <v>619</v>
      </c>
      <c r="AU40" s="724" t="s">
        <v>620</v>
      </c>
      <c r="AV40" s="724" t="s">
        <v>621</v>
      </c>
      <c r="AW40" s="724" t="s">
        <v>622</v>
      </c>
      <c r="AX40" s="724" t="s">
        <v>623</v>
      </c>
      <c r="AY40" s="724" t="s">
        <v>624</v>
      </c>
      <c r="AZ40" s="724" t="s">
        <v>625</v>
      </c>
      <c r="BA40" s="724" t="s">
        <v>626</v>
      </c>
      <c r="BB40" s="724" t="s">
        <v>627</v>
      </c>
      <c r="BC40" s="724" t="s">
        <v>628</v>
      </c>
      <c r="BD40" s="724" t="s">
        <v>629</v>
      </c>
      <c r="BE40" s="724" t="s">
        <v>630</v>
      </c>
      <c r="BF40" s="724" t="s">
        <v>631</v>
      </c>
      <c r="BG40" s="724" t="s">
        <v>632</v>
      </c>
      <c r="BH40" s="724" t="s">
        <v>633</v>
      </c>
      <c r="BI40" s="724" t="s">
        <v>634</v>
      </c>
      <c r="BJ40" s="724" t="s">
        <v>635</v>
      </c>
      <c r="BK40" s="724" t="s">
        <v>636</v>
      </c>
      <c r="BL40" s="724" t="s">
        <v>637</v>
      </c>
      <c r="BM40" s="724" t="s">
        <v>638</v>
      </c>
      <c r="BN40" s="724" t="s">
        <v>639</v>
      </c>
      <c r="BO40" s="724" t="s">
        <v>640</v>
      </c>
      <c r="BP40" s="724" t="s">
        <v>641</v>
      </c>
      <c r="BQ40" s="724" t="s">
        <v>642</v>
      </c>
      <c r="BR40" s="724" t="s">
        <v>643</v>
      </c>
      <c r="BS40" s="724" t="s">
        <v>644</v>
      </c>
      <c r="BT40" s="724" t="s">
        <v>645</v>
      </c>
      <c r="BU40" s="724" t="s">
        <v>646</v>
      </c>
      <c r="BV40" s="724" t="s">
        <v>647</v>
      </c>
      <c r="BW40" s="724" t="s">
        <v>648</v>
      </c>
      <c r="BX40" s="724" t="s">
        <v>649</v>
      </c>
      <c r="BY40" s="724" t="s">
        <v>650</v>
      </c>
      <c r="BZ40" s="724" t="s">
        <v>651</v>
      </c>
      <c r="CA40" s="724" t="s">
        <v>652</v>
      </c>
      <c r="CB40" s="724" t="s">
        <v>653</v>
      </c>
      <c r="CC40" s="724" t="s">
        <v>654</v>
      </c>
      <c r="CD40" s="724" t="s">
        <v>655</v>
      </c>
      <c r="CE40" s="724" t="s">
        <v>656</v>
      </c>
      <c r="CF40" s="724" t="s">
        <v>652</v>
      </c>
      <c r="CG40" s="724" t="s">
        <v>657</v>
      </c>
      <c r="CH40" s="724" t="s">
        <v>654</v>
      </c>
      <c r="CI40" s="724" t="s">
        <v>655</v>
      </c>
      <c r="CJ40" s="724" t="s">
        <v>656</v>
      </c>
      <c r="CK40" s="724" t="s">
        <v>658</v>
      </c>
      <c r="CL40" s="724" t="s">
        <v>659</v>
      </c>
      <c r="CM40" s="724" t="s">
        <v>660</v>
      </c>
      <c r="CN40" s="724" t="s">
        <v>661</v>
      </c>
      <c r="CO40" s="724" t="s">
        <v>662</v>
      </c>
      <c r="CP40" s="724" t="s">
        <v>663</v>
      </c>
      <c r="CQ40" s="724" t="s">
        <v>658</v>
      </c>
      <c r="CR40" s="724" t="s">
        <v>659</v>
      </c>
      <c r="CS40" s="724" t="s">
        <v>660</v>
      </c>
      <c r="CT40" s="724" t="s">
        <v>661</v>
      </c>
      <c r="CU40" s="724" t="s">
        <v>663</v>
      </c>
      <c r="CV40" s="724" t="s">
        <v>662</v>
      </c>
    </row>
    <row r="41" spans="13:100">
      <c r="M41" s="3">
        <v>2</v>
      </c>
      <c r="N41" s="3">
        <v>3</v>
      </c>
      <c r="O41" s="3">
        <v>1</v>
      </c>
      <c r="P41" s="3">
        <v>2</v>
      </c>
      <c r="Q41" s="3">
        <v>3</v>
      </c>
      <c r="R41" s="3">
        <v>1</v>
      </c>
      <c r="S41" s="3">
        <v>2892</v>
      </c>
      <c r="T41" s="3">
        <v>285</v>
      </c>
      <c r="U41" s="250">
        <f>SUM(T41/S41)</f>
        <v>9.8547717842323648E-2</v>
      </c>
      <c r="V41" s="3">
        <v>0</v>
      </c>
      <c r="W41" s="3">
        <v>2</v>
      </c>
      <c r="X41" s="3">
        <v>9</v>
      </c>
      <c r="Y41" s="3">
        <v>6</v>
      </c>
      <c r="Z41" s="3">
        <v>12</v>
      </c>
      <c r="AA41" s="3">
        <v>3</v>
      </c>
      <c r="AB41" s="3">
        <v>0</v>
      </c>
      <c r="AC41" s="3">
        <v>22</v>
      </c>
      <c r="AD41" s="3">
        <v>0</v>
      </c>
      <c r="AE41" s="3">
        <v>0</v>
      </c>
      <c r="AF41" s="3">
        <v>5</v>
      </c>
      <c r="AG41" s="3">
        <v>13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9</v>
      </c>
      <c r="AP41" s="3">
        <v>1</v>
      </c>
      <c r="AQ41" s="3">
        <v>3</v>
      </c>
      <c r="AR41" s="3">
        <v>0</v>
      </c>
      <c r="AS41" s="3">
        <v>0</v>
      </c>
      <c r="AT41" s="3">
        <v>9</v>
      </c>
      <c r="AU41" s="3">
        <v>54</v>
      </c>
      <c r="AV41" s="3">
        <v>17</v>
      </c>
      <c r="AW41" s="3">
        <v>17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40</v>
      </c>
      <c r="BF41" s="3">
        <v>0</v>
      </c>
      <c r="BG41" s="3">
        <v>0</v>
      </c>
      <c r="BH41" s="3">
        <v>160</v>
      </c>
      <c r="BI41" s="3">
        <v>270</v>
      </c>
      <c r="BJ41" s="3">
        <v>0</v>
      </c>
      <c r="BK41" s="3">
        <v>0</v>
      </c>
      <c r="BL41" s="3">
        <v>29</v>
      </c>
      <c r="BM41" s="3">
        <v>0</v>
      </c>
      <c r="BN41" s="3">
        <v>0</v>
      </c>
      <c r="BO41" s="3">
        <v>29</v>
      </c>
      <c r="BP41" s="3">
        <v>614</v>
      </c>
      <c r="BQ41" s="3">
        <v>7</v>
      </c>
      <c r="BR41" s="3">
        <v>0</v>
      </c>
      <c r="BS41" s="3">
        <v>0</v>
      </c>
      <c r="BT41" s="3">
        <v>16</v>
      </c>
      <c r="BU41" s="3">
        <v>0</v>
      </c>
      <c r="BV41" s="3">
        <v>40</v>
      </c>
      <c r="BW41" s="3">
        <v>3</v>
      </c>
      <c r="BX41" s="3">
        <v>3</v>
      </c>
      <c r="BY41" s="3">
        <v>21</v>
      </c>
      <c r="BZ41" s="3">
        <v>0</v>
      </c>
      <c r="CA41" s="3">
        <v>16</v>
      </c>
      <c r="CB41" s="3">
        <v>4</v>
      </c>
      <c r="CC41" s="3">
        <v>4</v>
      </c>
      <c r="CD41" s="3">
        <v>553</v>
      </c>
      <c r="CE41" s="3">
        <v>0</v>
      </c>
      <c r="CF41" s="3">
        <v>0</v>
      </c>
      <c r="CG41" s="3">
        <v>0</v>
      </c>
      <c r="CH41" s="3">
        <v>3</v>
      </c>
      <c r="CI41" s="3">
        <v>141</v>
      </c>
      <c r="CJ41" s="3">
        <v>2</v>
      </c>
      <c r="CK41" s="3">
        <v>3</v>
      </c>
      <c r="CL41" s="3">
        <v>63</v>
      </c>
      <c r="CM41" s="3">
        <v>111</v>
      </c>
      <c r="CN41" s="3">
        <v>54</v>
      </c>
      <c r="CO41" s="3">
        <v>1</v>
      </c>
      <c r="CP41" s="3">
        <v>10</v>
      </c>
      <c r="CQ41" s="3">
        <v>3</v>
      </c>
      <c r="CR41" s="3">
        <v>43</v>
      </c>
      <c r="CS41" s="3">
        <v>86</v>
      </c>
      <c r="CT41" s="3">
        <v>45</v>
      </c>
      <c r="CU41" s="3">
        <v>8</v>
      </c>
      <c r="CV41" s="3">
        <v>1</v>
      </c>
    </row>
    <row r="42" spans="13:100">
      <c r="M42" s="3">
        <v>4</v>
      </c>
      <c r="N42" s="3">
        <v>5</v>
      </c>
      <c r="O42" s="3">
        <v>2</v>
      </c>
      <c r="P42" s="3">
        <v>4</v>
      </c>
      <c r="Q42" s="3">
        <v>5</v>
      </c>
      <c r="R42" s="3">
        <v>2</v>
      </c>
      <c r="S42" s="3">
        <v>9763</v>
      </c>
      <c r="T42" s="3">
        <v>850</v>
      </c>
      <c r="U42" s="250">
        <f t="shared" ref="U42:U66" si="0">SUM(T42/S42)</f>
        <v>8.7063402642630336E-2</v>
      </c>
      <c r="V42" s="3">
        <v>6</v>
      </c>
      <c r="W42" s="3">
        <v>12</v>
      </c>
      <c r="X42" s="3">
        <v>101</v>
      </c>
      <c r="Y42" s="3">
        <v>28</v>
      </c>
      <c r="Z42" s="3">
        <v>24</v>
      </c>
      <c r="AA42" s="3">
        <v>3</v>
      </c>
      <c r="AB42" s="3">
        <v>9</v>
      </c>
      <c r="AC42" s="3">
        <v>128</v>
      </c>
      <c r="AD42" s="3">
        <v>8</v>
      </c>
      <c r="AE42" s="3">
        <v>6</v>
      </c>
      <c r="AF42" s="3">
        <v>13</v>
      </c>
      <c r="AG42" s="3">
        <v>27</v>
      </c>
      <c r="AH42" s="3">
        <v>1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22</v>
      </c>
      <c r="AP42" s="3">
        <v>11</v>
      </c>
      <c r="AQ42" s="3">
        <v>79</v>
      </c>
      <c r="AR42" s="3">
        <v>3</v>
      </c>
      <c r="AS42" s="3">
        <v>0</v>
      </c>
      <c r="AT42" s="3">
        <v>0</v>
      </c>
      <c r="AU42" s="3">
        <v>1</v>
      </c>
      <c r="AV42" s="3">
        <v>349</v>
      </c>
      <c r="AW42" s="3">
        <v>127</v>
      </c>
      <c r="AX42" s="3">
        <v>5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151</v>
      </c>
      <c r="BF42" s="3">
        <v>0</v>
      </c>
      <c r="BG42" s="3">
        <v>230</v>
      </c>
      <c r="BH42" s="3">
        <v>151</v>
      </c>
      <c r="BI42" s="3">
        <v>50</v>
      </c>
      <c r="BJ42" s="3">
        <v>604</v>
      </c>
      <c r="BK42" s="3">
        <v>197</v>
      </c>
      <c r="BL42" s="3">
        <v>0</v>
      </c>
      <c r="BM42" s="3">
        <v>8</v>
      </c>
      <c r="BN42" s="3">
        <v>16</v>
      </c>
      <c r="BO42" s="3">
        <v>109</v>
      </c>
      <c r="BP42" s="3">
        <v>497</v>
      </c>
      <c r="BQ42" s="3">
        <v>8</v>
      </c>
      <c r="BR42" s="3">
        <v>0</v>
      </c>
      <c r="BS42" s="3">
        <v>0</v>
      </c>
      <c r="BT42" s="3">
        <v>5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2</v>
      </c>
      <c r="CB42" s="3">
        <v>0</v>
      </c>
      <c r="CC42" s="3">
        <v>18</v>
      </c>
      <c r="CD42" s="3">
        <v>16</v>
      </c>
      <c r="CE42" s="3">
        <v>12</v>
      </c>
      <c r="CF42" s="3">
        <v>0</v>
      </c>
      <c r="CG42" s="3">
        <v>1</v>
      </c>
      <c r="CH42" s="3">
        <v>5</v>
      </c>
      <c r="CI42" s="3">
        <v>0</v>
      </c>
      <c r="CJ42" s="3">
        <v>0</v>
      </c>
      <c r="CK42" s="3">
        <v>11</v>
      </c>
      <c r="CL42" s="3">
        <v>149</v>
      </c>
      <c r="CM42" s="3">
        <v>351</v>
      </c>
      <c r="CN42" s="3">
        <v>154</v>
      </c>
      <c r="CO42" s="3">
        <v>6</v>
      </c>
      <c r="CP42" s="3">
        <v>42</v>
      </c>
      <c r="CQ42" s="3">
        <v>0</v>
      </c>
      <c r="CR42" s="3">
        <v>61</v>
      </c>
      <c r="CS42" s="3">
        <v>445</v>
      </c>
      <c r="CT42" s="3">
        <v>151</v>
      </c>
      <c r="CU42" s="3">
        <v>40</v>
      </c>
      <c r="CV42" s="3">
        <v>7</v>
      </c>
    </row>
    <row r="43" spans="13:100">
      <c r="M43" s="3">
        <v>10</v>
      </c>
      <c r="N43" s="3">
        <v>6</v>
      </c>
      <c r="O43" s="3">
        <v>2</v>
      </c>
      <c r="P43" s="3">
        <v>10</v>
      </c>
      <c r="Q43" s="3">
        <v>6</v>
      </c>
      <c r="R43" s="3">
        <v>2</v>
      </c>
      <c r="S43" s="3">
        <v>21560</v>
      </c>
      <c r="T43" s="3">
        <v>2217</v>
      </c>
      <c r="U43" s="250">
        <f t="shared" si="0"/>
        <v>0.10282931354359925</v>
      </c>
      <c r="V43" s="3">
        <v>11</v>
      </c>
      <c r="W43" s="3">
        <v>8</v>
      </c>
      <c r="X43" s="3">
        <v>44</v>
      </c>
      <c r="Y43" s="3">
        <v>19</v>
      </c>
      <c r="Z43" s="3">
        <v>23</v>
      </c>
      <c r="AA43" s="3">
        <v>0</v>
      </c>
      <c r="AB43" s="3">
        <v>11</v>
      </c>
      <c r="AC43" s="3">
        <v>148</v>
      </c>
      <c r="AD43" s="3">
        <v>1</v>
      </c>
      <c r="AE43" s="3">
        <v>4</v>
      </c>
      <c r="AF43" s="3">
        <v>10</v>
      </c>
      <c r="AG43" s="3">
        <v>48</v>
      </c>
      <c r="AH43" s="3">
        <v>0</v>
      </c>
      <c r="AI43" s="3">
        <v>1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3">
        <v>40</v>
      </c>
      <c r="AP43" s="3">
        <v>34</v>
      </c>
      <c r="AQ43" s="3">
        <v>0</v>
      </c>
      <c r="AR43" s="3">
        <v>64</v>
      </c>
      <c r="AS43" s="3">
        <v>0</v>
      </c>
      <c r="AT43" s="3">
        <v>40</v>
      </c>
      <c r="AU43" s="3">
        <v>253</v>
      </c>
      <c r="AV43" s="3">
        <v>2</v>
      </c>
      <c r="AW43" s="3">
        <v>136</v>
      </c>
      <c r="AX43" s="3">
        <v>1</v>
      </c>
      <c r="AY43" s="3">
        <v>1</v>
      </c>
      <c r="AZ43" s="3">
        <v>1</v>
      </c>
      <c r="BA43" s="3">
        <v>1</v>
      </c>
      <c r="BB43" s="3">
        <v>0</v>
      </c>
      <c r="BC43" s="3">
        <v>2</v>
      </c>
      <c r="BD43" s="3">
        <v>0</v>
      </c>
      <c r="BE43" s="3">
        <v>339</v>
      </c>
      <c r="BF43" s="3">
        <v>0</v>
      </c>
      <c r="BG43" s="3">
        <v>235</v>
      </c>
      <c r="BH43" s="3">
        <v>4</v>
      </c>
      <c r="BI43" s="3">
        <v>0</v>
      </c>
      <c r="BJ43" s="3">
        <v>61</v>
      </c>
      <c r="BK43" s="3">
        <v>77</v>
      </c>
      <c r="BL43" s="3">
        <v>701</v>
      </c>
      <c r="BM43" s="3">
        <v>9</v>
      </c>
      <c r="BN43" s="3">
        <v>82</v>
      </c>
      <c r="BO43" s="3">
        <v>62</v>
      </c>
      <c r="BP43" s="3">
        <v>724</v>
      </c>
      <c r="BQ43" s="3">
        <v>105</v>
      </c>
      <c r="BR43" s="3">
        <v>96</v>
      </c>
      <c r="BS43" s="3">
        <v>7</v>
      </c>
      <c r="BT43" s="3">
        <v>5</v>
      </c>
      <c r="BU43" s="3">
        <v>0</v>
      </c>
      <c r="BV43" s="3">
        <v>59</v>
      </c>
      <c r="BW43" s="3">
        <v>0</v>
      </c>
      <c r="BX43" s="3">
        <v>0</v>
      </c>
      <c r="BY43" s="3">
        <v>0</v>
      </c>
      <c r="BZ43" s="3">
        <v>0</v>
      </c>
      <c r="CA43" s="3">
        <v>59</v>
      </c>
      <c r="CB43" s="3">
        <v>109</v>
      </c>
      <c r="CC43" s="3">
        <v>14</v>
      </c>
      <c r="CD43" s="3">
        <v>353</v>
      </c>
      <c r="CE43" s="3">
        <v>15</v>
      </c>
      <c r="CF43" s="3">
        <v>51</v>
      </c>
      <c r="CG43" s="3">
        <v>27</v>
      </c>
      <c r="CH43" s="3">
        <v>2</v>
      </c>
      <c r="CI43" s="3">
        <v>157</v>
      </c>
      <c r="CJ43" s="3">
        <v>0</v>
      </c>
      <c r="CK43" s="3">
        <v>30</v>
      </c>
      <c r="CL43" s="3">
        <v>372</v>
      </c>
      <c r="CM43" s="3">
        <v>831</v>
      </c>
      <c r="CN43" s="3">
        <v>317</v>
      </c>
      <c r="CO43" s="3">
        <v>0</v>
      </c>
      <c r="CP43" s="3">
        <v>104</v>
      </c>
      <c r="CQ43" s="3">
        <v>12</v>
      </c>
      <c r="CR43" s="3">
        <v>149</v>
      </c>
      <c r="CS43" s="3">
        <v>740</v>
      </c>
      <c r="CT43" s="3">
        <v>216</v>
      </c>
      <c r="CU43" s="3">
        <v>71</v>
      </c>
      <c r="CV43" s="3">
        <v>0</v>
      </c>
    </row>
    <row r="44" spans="13:100">
      <c r="M44" s="3">
        <v>9</v>
      </c>
      <c r="N44" s="3">
        <v>11</v>
      </c>
      <c r="O44" s="3">
        <v>9</v>
      </c>
      <c r="P44" s="3">
        <v>9</v>
      </c>
      <c r="Q44" s="3">
        <v>11</v>
      </c>
      <c r="R44" s="3">
        <v>9</v>
      </c>
      <c r="S44" s="3">
        <v>19022</v>
      </c>
      <c r="T44" s="3">
        <v>1958</v>
      </c>
      <c r="U44" s="250">
        <f t="shared" si="0"/>
        <v>0.10293344548417621</v>
      </c>
      <c r="V44" s="3">
        <v>7</v>
      </c>
      <c r="W44" s="3">
        <v>1</v>
      </c>
      <c r="X44" s="3">
        <v>30</v>
      </c>
      <c r="Y44" s="3">
        <v>7</v>
      </c>
      <c r="Z44" s="3">
        <v>26</v>
      </c>
      <c r="AA44" s="3">
        <v>7</v>
      </c>
      <c r="AB44" s="3">
        <v>7</v>
      </c>
      <c r="AC44" s="3">
        <v>76</v>
      </c>
      <c r="AD44" s="3">
        <v>0</v>
      </c>
      <c r="AE44" s="3">
        <v>0</v>
      </c>
      <c r="AF44" s="3">
        <v>3</v>
      </c>
      <c r="AG44" s="3">
        <v>51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36</v>
      </c>
      <c r="AP44" s="3">
        <v>9</v>
      </c>
      <c r="AQ44" s="3">
        <v>179</v>
      </c>
      <c r="AR44" s="3">
        <v>20</v>
      </c>
      <c r="AS44" s="3">
        <v>0</v>
      </c>
      <c r="AT44" s="3">
        <v>10</v>
      </c>
      <c r="AU44" s="3">
        <v>148</v>
      </c>
      <c r="AV44" s="3">
        <v>67</v>
      </c>
      <c r="AW44" s="3">
        <v>127</v>
      </c>
      <c r="AX44" s="3">
        <v>0</v>
      </c>
      <c r="AY44" s="3">
        <v>2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578</v>
      </c>
      <c r="BF44" s="3">
        <v>0</v>
      </c>
      <c r="BG44" s="3">
        <v>347</v>
      </c>
      <c r="BH44" s="3">
        <v>233</v>
      </c>
      <c r="BI44" s="3">
        <v>520</v>
      </c>
      <c r="BJ44" s="3">
        <v>89</v>
      </c>
      <c r="BK44" s="3">
        <v>111</v>
      </c>
      <c r="BL44" s="3">
        <v>201</v>
      </c>
      <c r="BM44" s="3">
        <v>14</v>
      </c>
      <c r="BN44" s="3">
        <v>3</v>
      </c>
      <c r="BO44" s="3">
        <v>89</v>
      </c>
      <c r="BP44" s="3">
        <v>1137</v>
      </c>
      <c r="BQ44" s="3">
        <v>13</v>
      </c>
      <c r="BR44" s="3">
        <v>0</v>
      </c>
      <c r="BS44" s="3">
        <v>0</v>
      </c>
      <c r="BT44" s="3">
        <v>8</v>
      </c>
      <c r="BU44" s="3">
        <v>88</v>
      </c>
      <c r="BV44" s="3">
        <v>0</v>
      </c>
      <c r="BW44" s="3">
        <v>0</v>
      </c>
      <c r="BX44" s="3">
        <v>2</v>
      </c>
      <c r="BY44" s="3">
        <v>169</v>
      </c>
      <c r="BZ44" s="3">
        <v>0</v>
      </c>
      <c r="CA44" s="3">
        <v>169</v>
      </c>
      <c r="CB44" s="3">
        <v>32</v>
      </c>
      <c r="CC44" s="3">
        <v>19</v>
      </c>
      <c r="CD44" s="3">
        <v>868</v>
      </c>
      <c r="CE44" s="3">
        <v>0</v>
      </c>
      <c r="CF44" s="3">
        <v>211</v>
      </c>
      <c r="CG44" s="3">
        <v>7</v>
      </c>
      <c r="CH44" s="3">
        <v>2</v>
      </c>
      <c r="CI44" s="3">
        <v>429</v>
      </c>
      <c r="CJ44" s="3">
        <v>9</v>
      </c>
      <c r="CK44" s="3">
        <v>57</v>
      </c>
      <c r="CL44" s="3">
        <v>238</v>
      </c>
      <c r="CM44" s="3">
        <v>586</v>
      </c>
      <c r="CN44" s="3">
        <v>205</v>
      </c>
      <c r="CO44" s="3">
        <v>1</v>
      </c>
      <c r="CP44" s="3">
        <v>87</v>
      </c>
      <c r="CQ44" s="3">
        <v>34</v>
      </c>
      <c r="CR44" s="3">
        <v>154</v>
      </c>
      <c r="CS44" s="3">
        <v>568</v>
      </c>
      <c r="CT44" s="3">
        <v>196</v>
      </c>
      <c r="CU44" s="3">
        <v>74</v>
      </c>
      <c r="CV44" s="3">
        <v>1</v>
      </c>
    </row>
    <row r="45" spans="13:100">
      <c r="M45" s="3">
        <v>7</v>
      </c>
      <c r="N45" s="3">
        <v>7</v>
      </c>
      <c r="O45" s="3">
        <v>2</v>
      </c>
      <c r="P45" s="3">
        <v>7</v>
      </c>
      <c r="Q45" s="3">
        <v>7</v>
      </c>
      <c r="R45" s="3">
        <v>2</v>
      </c>
      <c r="S45" s="3">
        <v>17462</v>
      </c>
      <c r="T45" s="3">
        <v>1547</v>
      </c>
      <c r="U45" s="250">
        <f t="shared" si="0"/>
        <v>8.8592372007788342E-2</v>
      </c>
      <c r="V45" s="3">
        <v>17</v>
      </c>
      <c r="W45" s="3">
        <v>10</v>
      </c>
      <c r="X45" s="3">
        <v>29</v>
      </c>
      <c r="Y45" s="3">
        <v>6</v>
      </c>
      <c r="Z45" s="3">
        <v>21</v>
      </c>
      <c r="AA45" s="3">
        <v>13</v>
      </c>
      <c r="AB45" s="3">
        <v>4</v>
      </c>
      <c r="AC45" s="3">
        <v>115</v>
      </c>
      <c r="AD45" s="3">
        <v>11</v>
      </c>
      <c r="AE45" s="3">
        <v>4</v>
      </c>
      <c r="AF45" s="3">
        <v>20</v>
      </c>
      <c r="AG45" s="3">
        <v>22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42</v>
      </c>
      <c r="AP45" s="3">
        <v>22</v>
      </c>
      <c r="AQ45" s="3">
        <v>105</v>
      </c>
      <c r="AR45" s="3">
        <v>2</v>
      </c>
      <c r="AS45" s="3">
        <v>15</v>
      </c>
      <c r="AT45" s="3">
        <v>32</v>
      </c>
      <c r="AU45" s="3">
        <v>41</v>
      </c>
      <c r="AV45" s="3">
        <v>89</v>
      </c>
      <c r="AW45" s="3">
        <v>101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218</v>
      </c>
      <c r="BF45" s="3">
        <v>142</v>
      </c>
      <c r="BG45" s="3">
        <v>1113</v>
      </c>
      <c r="BH45" s="3">
        <v>16</v>
      </c>
      <c r="BI45" s="3">
        <v>455</v>
      </c>
      <c r="BJ45" s="3">
        <v>110</v>
      </c>
      <c r="BK45" s="3">
        <v>128</v>
      </c>
      <c r="BL45" s="3">
        <v>79</v>
      </c>
      <c r="BM45" s="3">
        <v>51</v>
      </c>
      <c r="BN45" s="3">
        <v>51</v>
      </c>
      <c r="BO45" s="3">
        <v>99</v>
      </c>
      <c r="BP45" s="3">
        <v>1527</v>
      </c>
      <c r="BQ45" s="3">
        <v>6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17</v>
      </c>
      <c r="CB45" s="3">
        <v>24</v>
      </c>
      <c r="CC45" s="3">
        <v>18</v>
      </c>
      <c r="CD45" s="3">
        <v>374</v>
      </c>
      <c r="CE45" s="3">
        <v>0</v>
      </c>
      <c r="CF45" s="3">
        <v>40</v>
      </c>
      <c r="CG45" s="3">
        <v>7</v>
      </c>
      <c r="CH45" s="3">
        <v>14</v>
      </c>
      <c r="CI45" s="3">
        <v>190</v>
      </c>
      <c r="CJ45" s="3">
        <v>0</v>
      </c>
      <c r="CK45" s="3">
        <v>19</v>
      </c>
      <c r="CL45" s="3">
        <v>172</v>
      </c>
      <c r="CM45" s="3">
        <v>608</v>
      </c>
      <c r="CN45" s="3">
        <v>243</v>
      </c>
      <c r="CO45" s="3">
        <v>6</v>
      </c>
      <c r="CP45" s="3">
        <v>65</v>
      </c>
      <c r="CQ45" s="3">
        <v>15</v>
      </c>
      <c r="CR45" s="3">
        <v>138</v>
      </c>
      <c r="CS45" s="3">
        <v>541</v>
      </c>
      <c r="CT45" s="3">
        <v>181</v>
      </c>
      <c r="CU45" s="3">
        <v>49</v>
      </c>
      <c r="CV45" s="3">
        <v>0</v>
      </c>
    </row>
    <row r="46" spans="13:100">
      <c r="M46" s="3">
        <v>5</v>
      </c>
      <c r="N46" s="3">
        <v>4</v>
      </c>
      <c r="O46" s="3">
        <v>2</v>
      </c>
      <c r="P46" s="3">
        <v>5</v>
      </c>
      <c r="Q46" s="3">
        <v>4</v>
      </c>
      <c r="R46" s="3">
        <v>2</v>
      </c>
      <c r="S46" s="3">
        <v>8172</v>
      </c>
      <c r="T46" s="3">
        <v>1460</v>
      </c>
      <c r="U46" s="250">
        <f t="shared" si="0"/>
        <v>0.17865883504650024</v>
      </c>
      <c r="V46" s="3">
        <v>1</v>
      </c>
      <c r="W46" s="3">
        <v>3</v>
      </c>
      <c r="X46" s="3">
        <v>37</v>
      </c>
      <c r="Y46" s="3">
        <v>8</v>
      </c>
      <c r="Z46" s="3">
        <v>13</v>
      </c>
      <c r="AA46" s="3">
        <v>0</v>
      </c>
      <c r="AB46" s="3">
        <v>1</v>
      </c>
      <c r="AC46" s="3">
        <v>14</v>
      </c>
      <c r="AD46" s="3">
        <v>0</v>
      </c>
      <c r="AE46" s="3">
        <v>0</v>
      </c>
      <c r="AF46" s="3">
        <v>4</v>
      </c>
      <c r="AG46" s="3">
        <v>13</v>
      </c>
      <c r="AH46" s="3">
        <v>0</v>
      </c>
      <c r="AI46" s="3">
        <v>0</v>
      </c>
      <c r="AJ46" s="3">
        <v>0</v>
      </c>
      <c r="AK46" s="3">
        <v>6</v>
      </c>
      <c r="AL46" s="3">
        <v>0</v>
      </c>
      <c r="AM46" s="3">
        <v>0</v>
      </c>
      <c r="AN46" s="3">
        <v>0</v>
      </c>
      <c r="AO46" s="3">
        <v>11</v>
      </c>
      <c r="AP46" s="3">
        <v>10</v>
      </c>
      <c r="AQ46" s="3">
        <v>25</v>
      </c>
      <c r="AR46" s="3">
        <v>16</v>
      </c>
      <c r="AS46" s="3">
        <v>0</v>
      </c>
      <c r="AT46" s="3">
        <v>35</v>
      </c>
      <c r="AU46" s="3">
        <v>89</v>
      </c>
      <c r="AV46" s="3">
        <v>64</v>
      </c>
      <c r="AW46" s="3">
        <v>55</v>
      </c>
      <c r="AX46" s="3">
        <v>0</v>
      </c>
      <c r="AY46" s="3">
        <v>2</v>
      </c>
      <c r="AZ46" s="3">
        <v>0</v>
      </c>
      <c r="BA46" s="3">
        <v>2</v>
      </c>
      <c r="BB46" s="3">
        <v>0</v>
      </c>
      <c r="BC46" s="3">
        <v>0</v>
      </c>
      <c r="BD46" s="3">
        <v>0</v>
      </c>
      <c r="BE46" s="3">
        <v>216</v>
      </c>
      <c r="BF46" s="3">
        <v>14</v>
      </c>
      <c r="BG46" s="3">
        <v>130</v>
      </c>
      <c r="BH46" s="3">
        <v>18</v>
      </c>
      <c r="BI46" s="3">
        <v>136</v>
      </c>
      <c r="BJ46" s="3">
        <v>15</v>
      </c>
      <c r="BK46" s="3">
        <v>0</v>
      </c>
      <c r="BL46" s="3">
        <v>97</v>
      </c>
      <c r="BM46" s="3">
        <v>411</v>
      </c>
      <c r="BN46" s="3">
        <v>16</v>
      </c>
      <c r="BO46" s="3">
        <v>75</v>
      </c>
      <c r="BP46" s="3">
        <v>1251</v>
      </c>
      <c r="BQ46" s="3">
        <v>4</v>
      </c>
      <c r="BR46" s="3">
        <v>0</v>
      </c>
      <c r="BS46" s="3">
        <v>0</v>
      </c>
      <c r="BT46" s="3">
        <v>41</v>
      </c>
      <c r="BU46" s="3">
        <v>0</v>
      </c>
      <c r="BV46" s="3">
        <v>13</v>
      </c>
      <c r="BW46" s="3">
        <v>48</v>
      </c>
      <c r="BX46" s="3">
        <v>0</v>
      </c>
      <c r="BY46" s="3">
        <v>136</v>
      </c>
      <c r="BZ46" s="3">
        <v>0</v>
      </c>
      <c r="CA46" s="3">
        <v>12</v>
      </c>
      <c r="CB46" s="3">
        <v>0</v>
      </c>
      <c r="CC46" s="3">
        <v>10</v>
      </c>
      <c r="CD46" s="3">
        <v>152</v>
      </c>
      <c r="CE46" s="3">
        <v>0</v>
      </c>
      <c r="CF46" s="3">
        <v>40</v>
      </c>
      <c r="CG46" s="3">
        <v>14</v>
      </c>
      <c r="CH46" s="3">
        <v>5</v>
      </c>
      <c r="CI46" s="3">
        <v>105</v>
      </c>
      <c r="CJ46" s="3">
        <v>0</v>
      </c>
      <c r="CK46" s="3">
        <v>20</v>
      </c>
      <c r="CL46" s="3">
        <v>135</v>
      </c>
      <c r="CM46" s="3">
        <v>375</v>
      </c>
      <c r="CN46" s="3">
        <v>125</v>
      </c>
      <c r="CO46" s="3">
        <v>2</v>
      </c>
      <c r="CP46" s="3">
        <v>35</v>
      </c>
      <c r="CQ46" s="3">
        <v>19</v>
      </c>
      <c r="CR46" s="3">
        <v>143</v>
      </c>
      <c r="CS46" s="3">
        <v>388</v>
      </c>
      <c r="CT46" s="3">
        <v>97</v>
      </c>
      <c r="CU46" s="3">
        <v>23</v>
      </c>
      <c r="CV46" s="3">
        <v>1</v>
      </c>
    </row>
    <row r="47" spans="13:100">
      <c r="M47" s="3">
        <v>8</v>
      </c>
      <c r="N47" s="3">
        <v>9</v>
      </c>
      <c r="O47" s="3">
        <v>3</v>
      </c>
      <c r="P47" s="3">
        <v>8</v>
      </c>
      <c r="Q47" s="3">
        <v>9</v>
      </c>
      <c r="R47" s="3">
        <v>3</v>
      </c>
      <c r="S47" s="3">
        <v>14756</v>
      </c>
      <c r="T47" s="3">
        <v>1367</v>
      </c>
      <c r="U47" s="250">
        <f t="shared" si="0"/>
        <v>9.2640281919219303E-2</v>
      </c>
      <c r="V47" s="3">
        <v>9</v>
      </c>
      <c r="W47" s="3">
        <v>5</v>
      </c>
      <c r="X47" s="3">
        <v>39</v>
      </c>
      <c r="Y47" s="3">
        <v>6</v>
      </c>
      <c r="Z47" s="3">
        <v>27</v>
      </c>
      <c r="AA47" s="3">
        <v>3</v>
      </c>
      <c r="AB47" s="3">
        <v>13</v>
      </c>
      <c r="AC47" s="3">
        <v>108</v>
      </c>
      <c r="AD47" s="3">
        <v>0</v>
      </c>
      <c r="AE47" s="3">
        <v>3</v>
      </c>
      <c r="AF47" s="3">
        <v>15</v>
      </c>
      <c r="AG47" s="3">
        <v>28</v>
      </c>
      <c r="AH47" s="3">
        <v>0</v>
      </c>
      <c r="AI47" s="3">
        <v>1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38</v>
      </c>
      <c r="AP47" s="3">
        <v>15</v>
      </c>
      <c r="AQ47" s="3">
        <v>154</v>
      </c>
      <c r="AR47" s="3">
        <v>17</v>
      </c>
      <c r="AS47" s="3">
        <v>0</v>
      </c>
      <c r="AT47" s="3">
        <v>14</v>
      </c>
      <c r="AU47" s="3">
        <v>33</v>
      </c>
      <c r="AV47" s="3">
        <v>35</v>
      </c>
      <c r="AW47" s="3">
        <v>129</v>
      </c>
      <c r="AX47" s="3">
        <v>1</v>
      </c>
      <c r="AY47" s="3">
        <v>1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156</v>
      </c>
      <c r="BF47" s="3">
        <v>0</v>
      </c>
      <c r="BG47" s="3">
        <v>211</v>
      </c>
      <c r="BH47" s="3">
        <v>5</v>
      </c>
      <c r="BI47" s="3">
        <v>58</v>
      </c>
      <c r="BJ47" s="3">
        <v>123</v>
      </c>
      <c r="BK47" s="3">
        <v>492</v>
      </c>
      <c r="BL47" s="3">
        <v>72</v>
      </c>
      <c r="BM47" s="3">
        <v>137</v>
      </c>
      <c r="BN47" s="3">
        <v>100</v>
      </c>
      <c r="BO47" s="3">
        <v>89</v>
      </c>
      <c r="BP47" s="3">
        <v>805</v>
      </c>
      <c r="BQ47" s="3">
        <v>11</v>
      </c>
      <c r="BR47" s="3">
        <v>0</v>
      </c>
      <c r="BS47" s="3">
        <v>0</v>
      </c>
      <c r="BT47" s="3">
        <v>12</v>
      </c>
      <c r="BU47" s="3">
        <v>0</v>
      </c>
      <c r="BV47" s="3">
        <v>235</v>
      </c>
      <c r="BW47" s="3">
        <v>158</v>
      </c>
      <c r="BX47" s="3">
        <v>0</v>
      </c>
      <c r="BY47" s="3">
        <v>0</v>
      </c>
      <c r="BZ47" s="3">
        <v>0</v>
      </c>
      <c r="CA47" s="3">
        <v>95</v>
      </c>
      <c r="CB47" s="3">
        <v>3</v>
      </c>
      <c r="CC47" s="3">
        <v>27</v>
      </c>
      <c r="CD47" s="3">
        <v>1063</v>
      </c>
      <c r="CE47" s="3">
        <v>0</v>
      </c>
      <c r="CF47" s="3">
        <v>0</v>
      </c>
      <c r="CG47" s="3">
        <v>12</v>
      </c>
      <c r="CH47" s="3">
        <v>28</v>
      </c>
      <c r="CI47" s="3">
        <v>742</v>
      </c>
      <c r="CJ47" s="3">
        <v>0</v>
      </c>
      <c r="CK47" s="3">
        <v>20</v>
      </c>
      <c r="CL47" s="3">
        <v>323</v>
      </c>
      <c r="CM47" s="3">
        <v>527</v>
      </c>
      <c r="CN47" s="3">
        <v>222</v>
      </c>
      <c r="CO47" s="3">
        <v>1</v>
      </c>
      <c r="CP47" s="3">
        <v>33</v>
      </c>
      <c r="CQ47" s="3">
        <v>12</v>
      </c>
      <c r="CR47" s="3">
        <v>153</v>
      </c>
      <c r="CS47" s="3">
        <v>468</v>
      </c>
      <c r="CT47" s="3">
        <v>201</v>
      </c>
      <c r="CU47" s="3">
        <v>36</v>
      </c>
      <c r="CV47" s="3">
        <v>0</v>
      </c>
    </row>
    <row r="48" spans="13:100">
      <c r="M48" s="3">
        <v>7</v>
      </c>
      <c r="N48" s="3">
        <v>8</v>
      </c>
      <c r="O48" s="3">
        <v>5</v>
      </c>
      <c r="P48" s="3">
        <v>7</v>
      </c>
      <c r="Q48" s="3">
        <v>8</v>
      </c>
      <c r="R48" s="3">
        <v>5</v>
      </c>
      <c r="S48" s="3">
        <v>11057</v>
      </c>
      <c r="T48" s="3">
        <v>517</v>
      </c>
      <c r="U48" s="250">
        <f t="shared" si="0"/>
        <v>4.6757710047933436E-2</v>
      </c>
      <c r="V48" s="3">
        <v>1</v>
      </c>
      <c r="W48" s="3">
        <v>3</v>
      </c>
      <c r="X48" s="3">
        <v>17</v>
      </c>
      <c r="Y48" s="3">
        <v>4</v>
      </c>
      <c r="Z48" s="3">
        <v>12</v>
      </c>
      <c r="AA48" s="3">
        <v>4</v>
      </c>
      <c r="AB48" s="3">
        <v>10</v>
      </c>
      <c r="AC48" s="3">
        <v>25</v>
      </c>
      <c r="AD48" s="3">
        <v>4</v>
      </c>
      <c r="AE48" s="3">
        <v>0</v>
      </c>
      <c r="AF48" s="3">
        <v>4</v>
      </c>
      <c r="AG48" s="3">
        <v>9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12</v>
      </c>
      <c r="AP48" s="3">
        <v>9</v>
      </c>
      <c r="AQ48" s="3">
        <v>17</v>
      </c>
      <c r="AR48" s="3">
        <v>12</v>
      </c>
      <c r="AS48" s="3">
        <v>0</v>
      </c>
      <c r="AT48" s="3">
        <v>23</v>
      </c>
      <c r="AU48" s="3">
        <v>47</v>
      </c>
      <c r="AV48" s="3">
        <v>46</v>
      </c>
      <c r="AW48" s="3">
        <v>35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71</v>
      </c>
      <c r="BF48" s="3">
        <v>0</v>
      </c>
      <c r="BG48" s="3">
        <v>0</v>
      </c>
      <c r="BH48" s="3">
        <v>9</v>
      </c>
      <c r="BI48" s="3">
        <v>34</v>
      </c>
      <c r="BJ48" s="3">
        <v>15</v>
      </c>
      <c r="BK48" s="3">
        <v>23</v>
      </c>
      <c r="BL48" s="3">
        <v>81</v>
      </c>
      <c r="BM48" s="3">
        <v>315</v>
      </c>
      <c r="BN48" s="3">
        <v>0</v>
      </c>
      <c r="BO48" s="3">
        <v>72</v>
      </c>
      <c r="BP48" s="3">
        <v>887</v>
      </c>
      <c r="BQ48" s="3">
        <v>23</v>
      </c>
      <c r="BR48" s="3">
        <v>8</v>
      </c>
      <c r="BS48" s="3">
        <v>4</v>
      </c>
      <c r="BT48" s="3">
        <v>44</v>
      </c>
      <c r="BU48" s="3">
        <v>18</v>
      </c>
      <c r="BV48" s="3">
        <v>0</v>
      </c>
      <c r="BW48" s="3">
        <v>0</v>
      </c>
      <c r="BX48" s="3">
        <v>7</v>
      </c>
      <c r="BY48" s="3">
        <v>0</v>
      </c>
      <c r="BZ48" s="3">
        <v>0</v>
      </c>
      <c r="CA48" s="3">
        <v>0</v>
      </c>
      <c r="CB48" s="3">
        <v>5</v>
      </c>
      <c r="CC48" s="3">
        <v>6</v>
      </c>
      <c r="CD48" s="3">
        <v>167</v>
      </c>
      <c r="CE48" s="3">
        <v>0</v>
      </c>
      <c r="CF48" s="3">
        <v>2</v>
      </c>
      <c r="CG48" s="3">
        <v>24</v>
      </c>
      <c r="CH48" s="3">
        <v>6</v>
      </c>
      <c r="CI48" s="3">
        <v>29</v>
      </c>
      <c r="CJ48" s="3">
        <v>0</v>
      </c>
      <c r="CK48" s="3">
        <v>5</v>
      </c>
      <c r="CL48" s="3">
        <v>40</v>
      </c>
      <c r="CM48" s="3">
        <v>128</v>
      </c>
      <c r="CN48" s="3">
        <v>36</v>
      </c>
      <c r="CO48" s="3">
        <v>1</v>
      </c>
      <c r="CP48" s="3">
        <v>24</v>
      </c>
      <c r="CQ48" s="3">
        <v>5</v>
      </c>
      <c r="CR48" s="3">
        <v>38</v>
      </c>
      <c r="CS48" s="3">
        <v>158</v>
      </c>
      <c r="CT48" s="3">
        <v>34</v>
      </c>
      <c r="CU48" s="3">
        <v>16</v>
      </c>
      <c r="CV48" s="3">
        <v>1</v>
      </c>
    </row>
    <row r="49" spans="13:100">
      <c r="M49" s="3">
        <v>4</v>
      </c>
      <c r="N49" s="3">
        <v>5</v>
      </c>
      <c r="O49" s="3">
        <v>2</v>
      </c>
      <c r="P49" s="3">
        <v>4</v>
      </c>
      <c r="Q49" s="3">
        <v>5</v>
      </c>
      <c r="R49" s="3">
        <v>2</v>
      </c>
      <c r="S49" s="3">
        <v>8027</v>
      </c>
      <c r="T49" s="3">
        <v>767</v>
      </c>
      <c r="U49" s="250">
        <f t="shared" si="0"/>
        <v>9.5552510277812377E-2</v>
      </c>
      <c r="V49" s="3">
        <v>2</v>
      </c>
      <c r="W49" s="3">
        <v>7</v>
      </c>
      <c r="X49" s="3">
        <v>32</v>
      </c>
      <c r="Y49" s="3">
        <v>7</v>
      </c>
      <c r="Z49" s="3">
        <v>22</v>
      </c>
      <c r="AA49" s="3">
        <v>1</v>
      </c>
      <c r="AB49" s="3">
        <v>8</v>
      </c>
      <c r="AC49" s="3">
        <v>36</v>
      </c>
      <c r="AD49" s="3">
        <v>0</v>
      </c>
      <c r="AE49" s="3">
        <v>0</v>
      </c>
      <c r="AF49" s="3">
        <v>4</v>
      </c>
      <c r="AG49" s="3">
        <v>25</v>
      </c>
      <c r="AH49" s="3">
        <v>1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16</v>
      </c>
      <c r="AP49" s="3">
        <v>20</v>
      </c>
      <c r="AQ49" s="3">
        <v>70</v>
      </c>
      <c r="AR49" s="3">
        <v>0</v>
      </c>
      <c r="AS49" s="3">
        <v>0</v>
      </c>
      <c r="AT49" s="3">
        <v>17</v>
      </c>
      <c r="AU49" s="3">
        <v>89</v>
      </c>
      <c r="AV49" s="3">
        <v>105</v>
      </c>
      <c r="AW49" s="3">
        <v>56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70</v>
      </c>
      <c r="BF49" s="3">
        <v>0</v>
      </c>
      <c r="BG49" s="3">
        <v>113</v>
      </c>
      <c r="BH49" s="3">
        <v>29</v>
      </c>
      <c r="BI49" s="3">
        <v>72</v>
      </c>
      <c r="BJ49" s="3">
        <v>21</v>
      </c>
      <c r="BK49" s="3">
        <v>213</v>
      </c>
      <c r="BL49" s="3">
        <v>58</v>
      </c>
      <c r="BM49" s="3">
        <v>1</v>
      </c>
      <c r="BN49" s="3">
        <v>6</v>
      </c>
      <c r="BO49" s="3">
        <v>6</v>
      </c>
      <c r="BP49" s="3">
        <v>2146</v>
      </c>
      <c r="BQ49" s="3">
        <v>42</v>
      </c>
      <c r="BR49" s="3">
        <v>24</v>
      </c>
      <c r="BS49" s="3">
        <v>6</v>
      </c>
      <c r="BT49" s="3">
        <v>46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5</v>
      </c>
      <c r="CB49" s="3">
        <v>3</v>
      </c>
      <c r="CC49" s="3">
        <v>93</v>
      </c>
      <c r="CD49" s="3">
        <v>230</v>
      </c>
      <c r="CE49" s="3">
        <v>0</v>
      </c>
      <c r="CF49" s="3">
        <v>33</v>
      </c>
      <c r="CG49" s="3">
        <v>7</v>
      </c>
      <c r="CH49" s="3">
        <v>18</v>
      </c>
      <c r="CI49" s="3">
        <v>72</v>
      </c>
      <c r="CJ49" s="3">
        <v>0</v>
      </c>
      <c r="CK49" s="3">
        <v>12</v>
      </c>
      <c r="CL49" s="3">
        <v>79</v>
      </c>
      <c r="CM49" s="3">
        <v>253</v>
      </c>
      <c r="CN49" s="3">
        <v>79</v>
      </c>
      <c r="CO49" s="3">
        <v>0</v>
      </c>
      <c r="CP49" s="3">
        <v>25</v>
      </c>
      <c r="CQ49" s="3">
        <v>7</v>
      </c>
      <c r="CR49" s="3">
        <v>59</v>
      </c>
      <c r="CS49" s="3">
        <v>267</v>
      </c>
      <c r="CT49" s="3">
        <v>72</v>
      </c>
      <c r="CU49" s="3">
        <v>24</v>
      </c>
      <c r="CV49" s="3">
        <v>0</v>
      </c>
    </row>
    <row r="50" spans="13:100">
      <c r="M50" s="3">
        <v>6</v>
      </c>
      <c r="N50" s="3">
        <v>5</v>
      </c>
      <c r="O50" s="3">
        <v>6</v>
      </c>
      <c r="P50" s="3">
        <v>6</v>
      </c>
      <c r="Q50" s="3">
        <v>5</v>
      </c>
      <c r="R50" s="3">
        <v>6</v>
      </c>
      <c r="S50" s="3">
        <v>12808</v>
      </c>
      <c r="T50" s="3">
        <v>1822</v>
      </c>
      <c r="U50" s="250">
        <f t="shared" si="0"/>
        <v>0.14225484072454717</v>
      </c>
      <c r="V50" s="3">
        <v>4</v>
      </c>
      <c r="W50" s="3">
        <v>2</v>
      </c>
      <c r="X50" s="3">
        <v>50</v>
      </c>
      <c r="Y50" s="3">
        <v>9</v>
      </c>
      <c r="Z50" s="3">
        <v>8</v>
      </c>
      <c r="AA50" s="3">
        <v>3</v>
      </c>
      <c r="AB50" s="3">
        <v>7</v>
      </c>
      <c r="AC50" s="3">
        <v>81</v>
      </c>
      <c r="AD50" s="3">
        <v>1</v>
      </c>
      <c r="AE50" s="3">
        <v>1</v>
      </c>
      <c r="AF50" s="3">
        <v>12</v>
      </c>
      <c r="AG50" s="3">
        <v>37</v>
      </c>
      <c r="AH50" s="3">
        <v>49</v>
      </c>
      <c r="AI50" s="3">
        <v>3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21</v>
      </c>
      <c r="AP50" s="3">
        <v>14</v>
      </c>
      <c r="AQ50" s="3">
        <v>87</v>
      </c>
      <c r="AR50" s="3">
        <v>20</v>
      </c>
      <c r="AS50" s="3">
        <v>9</v>
      </c>
      <c r="AT50" s="3">
        <v>24</v>
      </c>
      <c r="AU50" s="3">
        <v>162</v>
      </c>
      <c r="AV50" s="3">
        <v>8</v>
      </c>
      <c r="AW50" s="3">
        <v>131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215</v>
      </c>
      <c r="BF50" s="3">
        <v>0</v>
      </c>
      <c r="BG50" s="3">
        <v>124</v>
      </c>
      <c r="BH50" s="3">
        <v>4</v>
      </c>
      <c r="BI50" s="3">
        <v>26</v>
      </c>
      <c r="BJ50" s="3">
        <v>254</v>
      </c>
      <c r="BK50" s="3">
        <v>736</v>
      </c>
      <c r="BL50" s="3">
        <v>27</v>
      </c>
      <c r="BM50" s="3">
        <v>11</v>
      </c>
      <c r="BN50" s="3">
        <v>0</v>
      </c>
      <c r="BO50" s="3">
        <v>12</v>
      </c>
      <c r="BP50" s="3">
        <v>806</v>
      </c>
      <c r="BQ50" s="3">
        <v>0</v>
      </c>
      <c r="BR50" s="3">
        <v>0</v>
      </c>
      <c r="BS50" s="3">
        <v>0</v>
      </c>
      <c r="BT50" s="3">
        <v>19</v>
      </c>
      <c r="BU50" s="3">
        <v>2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10</v>
      </c>
      <c r="CB50" s="3">
        <v>6</v>
      </c>
      <c r="CC50" s="3">
        <v>7</v>
      </c>
      <c r="CD50" s="3">
        <v>25</v>
      </c>
      <c r="CE50" s="3">
        <v>0</v>
      </c>
      <c r="CF50" s="3">
        <v>280</v>
      </c>
      <c r="CG50" s="3">
        <v>14</v>
      </c>
      <c r="CH50" s="3">
        <v>0</v>
      </c>
      <c r="CI50" s="3">
        <v>0</v>
      </c>
      <c r="CJ50" s="3">
        <v>0</v>
      </c>
      <c r="CK50" s="3">
        <v>14</v>
      </c>
      <c r="CL50" s="3">
        <v>151</v>
      </c>
      <c r="CM50" s="3">
        <v>424</v>
      </c>
      <c r="CN50" s="3">
        <v>106</v>
      </c>
      <c r="CO50" s="3">
        <v>0</v>
      </c>
      <c r="CP50" s="3">
        <v>88</v>
      </c>
      <c r="CQ50" s="3">
        <v>0</v>
      </c>
      <c r="CR50" s="3">
        <v>65</v>
      </c>
      <c r="CS50" s="3">
        <v>407</v>
      </c>
      <c r="CT50" s="3">
        <v>94</v>
      </c>
      <c r="CU50" s="3">
        <v>64</v>
      </c>
      <c r="CV50" s="3">
        <v>0</v>
      </c>
    </row>
    <row r="51" spans="13:100">
      <c r="M51" s="3">
        <v>12</v>
      </c>
      <c r="N51" s="3">
        <v>8</v>
      </c>
      <c r="O51" s="3">
        <v>10</v>
      </c>
      <c r="P51" s="3">
        <v>12</v>
      </c>
      <c r="Q51" s="3">
        <v>8</v>
      </c>
      <c r="R51" s="3">
        <v>10</v>
      </c>
      <c r="S51" s="3">
        <v>22175</v>
      </c>
      <c r="T51" s="3">
        <v>2364</v>
      </c>
      <c r="U51" s="250">
        <f t="shared" si="0"/>
        <v>0.1066065388951522</v>
      </c>
      <c r="V51" s="3">
        <v>15</v>
      </c>
      <c r="W51" s="3">
        <v>14</v>
      </c>
      <c r="X51" s="3">
        <v>59</v>
      </c>
      <c r="Y51" s="3">
        <v>15</v>
      </c>
      <c r="Z51" s="3">
        <v>29</v>
      </c>
      <c r="AA51" s="3">
        <v>6</v>
      </c>
      <c r="AB51" s="3">
        <v>10</v>
      </c>
      <c r="AC51" s="3">
        <v>105</v>
      </c>
      <c r="AD51" s="3">
        <v>10</v>
      </c>
      <c r="AE51" s="3">
        <v>1</v>
      </c>
      <c r="AF51" s="3">
        <v>30</v>
      </c>
      <c r="AG51" s="3">
        <v>88</v>
      </c>
      <c r="AH51" s="3">
        <v>0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103</v>
      </c>
      <c r="AP51" s="3">
        <v>21</v>
      </c>
      <c r="AQ51" s="3">
        <v>132</v>
      </c>
      <c r="AR51" s="3">
        <v>21</v>
      </c>
      <c r="AS51" s="3">
        <v>9</v>
      </c>
      <c r="AT51" s="3">
        <v>63</v>
      </c>
      <c r="AU51" s="3">
        <v>187</v>
      </c>
      <c r="AV51" s="3">
        <v>258</v>
      </c>
      <c r="AW51" s="3">
        <v>73</v>
      </c>
      <c r="AX51" s="3">
        <v>6</v>
      </c>
      <c r="AY51" s="3">
        <v>2</v>
      </c>
      <c r="AZ51" s="3">
        <v>0</v>
      </c>
      <c r="BA51" s="3">
        <v>0</v>
      </c>
      <c r="BB51" s="3">
        <v>0</v>
      </c>
      <c r="BC51" s="3">
        <v>63</v>
      </c>
      <c r="BD51" s="3">
        <v>0</v>
      </c>
      <c r="BE51" s="3">
        <v>453</v>
      </c>
      <c r="BF51" s="3">
        <v>8</v>
      </c>
      <c r="BG51" s="3">
        <v>1413</v>
      </c>
      <c r="BH51" s="3">
        <v>153</v>
      </c>
      <c r="BI51" s="3">
        <v>172</v>
      </c>
      <c r="BJ51" s="3">
        <v>932</v>
      </c>
      <c r="BK51" s="3">
        <v>0</v>
      </c>
      <c r="BL51" s="3">
        <v>239</v>
      </c>
      <c r="BM51" s="3">
        <v>4</v>
      </c>
      <c r="BN51" s="3">
        <v>83</v>
      </c>
      <c r="BO51" s="3">
        <v>192</v>
      </c>
      <c r="BP51" s="3">
        <v>1402</v>
      </c>
      <c r="BQ51" s="3">
        <v>78</v>
      </c>
      <c r="BR51" s="3">
        <v>45</v>
      </c>
      <c r="BS51" s="3">
        <v>3</v>
      </c>
      <c r="BT51" s="3">
        <v>62</v>
      </c>
      <c r="BU51" s="3">
        <v>110</v>
      </c>
      <c r="BV51" s="3">
        <v>3</v>
      </c>
      <c r="BW51" s="3">
        <v>0</v>
      </c>
      <c r="BX51" s="3">
        <v>6</v>
      </c>
      <c r="BY51" s="3">
        <v>28</v>
      </c>
      <c r="BZ51" s="3">
        <v>0</v>
      </c>
      <c r="CA51" s="3">
        <v>195</v>
      </c>
      <c r="CB51" s="3">
        <v>64</v>
      </c>
      <c r="CC51" s="3">
        <v>24</v>
      </c>
      <c r="CD51" s="3">
        <v>815</v>
      </c>
      <c r="CE51" s="3">
        <v>7</v>
      </c>
      <c r="CF51" s="3">
        <v>217</v>
      </c>
      <c r="CG51" s="3">
        <v>33</v>
      </c>
      <c r="CH51" s="3">
        <v>24</v>
      </c>
      <c r="CI51" s="3">
        <v>103</v>
      </c>
      <c r="CJ51" s="3">
        <v>0</v>
      </c>
      <c r="CK51" s="3">
        <v>50</v>
      </c>
      <c r="CL51" s="3">
        <v>385</v>
      </c>
      <c r="CM51" s="3">
        <v>688</v>
      </c>
      <c r="CN51" s="3">
        <v>239</v>
      </c>
      <c r="CO51" s="3">
        <v>4</v>
      </c>
      <c r="CP51" s="3">
        <v>117</v>
      </c>
      <c r="CQ51" s="3">
        <v>61</v>
      </c>
      <c r="CR51" s="3">
        <v>370</v>
      </c>
      <c r="CS51" s="3">
        <v>679</v>
      </c>
      <c r="CT51" s="3">
        <v>220</v>
      </c>
      <c r="CU51" s="3">
        <v>114</v>
      </c>
      <c r="CV51" s="3">
        <v>0</v>
      </c>
    </row>
    <row r="52" spans="13:100">
      <c r="M52" s="3">
        <v>3</v>
      </c>
      <c r="N52" s="3">
        <v>3</v>
      </c>
      <c r="O52" s="3">
        <v>2</v>
      </c>
      <c r="P52" s="3">
        <v>3</v>
      </c>
      <c r="Q52" s="3">
        <v>3</v>
      </c>
      <c r="R52" s="3">
        <v>2</v>
      </c>
      <c r="S52" s="3">
        <v>8208</v>
      </c>
      <c r="T52" s="3">
        <v>735</v>
      </c>
      <c r="U52" s="250">
        <f t="shared" si="0"/>
        <v>8.9546783625731E-2</v>
      </c>
      <c r="V52" s="3">
        <v>14</v>
      </c>
      <c r="W52" s="3">
        <v>5</v>
      </c>
      <c r="X52" s="3">
        <v>12</v>
      </c>
      <c r="Y52" s="3">
        <v>12</v>
      </c>
      <c r="Z52" s="3">
        <v>15</v>
      </c>
      <c r="AA52" s="3">
        <v>2</v>
      </c>
      <c r="AB52" s="3">
        <v>5</v>
      </c>
      <c r="AC52" s="3">
        <v>24</v>
      </c>
      <c r="AD52" s="3">
        <v>0</v>
      </c>
      <c r="AE52" s="3">
        <v>0</v>
      </c>
      <c r="AF52" s="3">
        <v>8</v>
      </c>
      <c r="AG52" s="3">
        <v>20</v>
      </c>
      <c r="AH52" s="3">
        <v>1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25</v>
      </c>
      <c r="AP52" s="3">
        <v>8</v>
      </c>
      <c r="AQ52" s="3">
        <v>60</v>
      </c>
      <c r="AR52" s="3">
        <v>0</v>
      </c>
      <c r="AS52" s="3">
        <v>1</v>
      </c>
      <c r="AT52" s="3">
        <v>8</v>
      </c>
      <c r="AU52" s="3">
        <v>27</v>
      </c>
      <c r="AV52" s="3">
        <v>6</v>
      </c>
      <c r="AW52" s="3">
        <v>68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57</v>
      </c>
      <c r="BF52" s="3">
        <v>0</v>
      </c>
      <c r="BG52" s="3">
        <v>140</v>
      </c>
      <c r="BH52" s="3">
        <v>103</v>
      </c>
      <c r="BI52" s="3">
        <v>56</v>
      </c>
      <c r="BJ52" s="3">
        <v>0</v>
      </c>
      <c r="BK52" s="3">
        <v>35</v>
      </c>
      <c r="BL52" s="3">
        <v>0</v>
      </c>
      <c r="BM52" s="3">
        <v>8</v>
      </c>
      <c r="BN52" s="3">
        <v>16</v>
      </c>
      <c r="BO52" s="3">
        <v>0</v>
      </c>
      <c r="BP52" s="3">
        <v>269</v>
      </c>
      <c r="BQ52" s="3">
        <v>0</v>
      </c>
      <c r="BR52" s="3">
        <v>14</v>
      </c>
      <c r="BS52" s="3">
        <v>0</v>
      </c>
      <c r="BT52" s="3">
        <v>13</v>
      </c>
      <c r="BU52" s="3">
        <v>0</v>
      </c>
      <c r="BV52" s="3">
        <v>167</v>
      </c>
      <c r="BW52" s="3">
        <v>0</v>
      </c>
      <c r="BX52" s="3">
        <v>0</v>
      </c>
      <c r="BY52" s="3">
        <v>0</v>
      </c>
      <c r="BZ52" s="3">
        <v>0</v>
      </c>
      <c r="CA52" s="3">
        <v>7</v>
      </c>
      <c r="CB52" s="3">
        <v>0</v>
      </c>
      <c r="CC52" s="3">
        <v>5</v>
      </c>
      <c r="CD52" s="3">
        <v>76</v>
      </c>
      <c r="CE52" s="3">
        <v>0</v>
      </c>
      <c r="CF52" s="3">
        <v>14</v>
      </c>
      <c r="CG52" s="3">
        <v>12</v>
      </c>
      <c r="CH52" s="3">
        <v>9</v>
      </c>
      <c r="CI52" s="3">
        <v>29</v>
      </c>
      <c r="CJ52" s="3">
        <v>0</v>
      </c>
      <c r="CK52" s="3">
        <v>11</v>
      </c>
      <c r="CL52" s="3">
        <v>65</v>
      </c>
      <c r="CM52" s="3">
        <v>173</v>
      </c>
      <c r="CN52" s="3">
        <v>54</v>
      </c>
      <c r="CO52" s="3">
        <v>0</v>
      </c>
      <c r="CP52" s="3">
        <v>1</v>
      </c>
      <c r="CQ52" s="3">
        <v>0</v>
      </c>
      <c r="CR52" s="3">
        <v>29</v>
      </c>
      <c r="CS52" s="3">
        <v>199</v>
      </c>
      <c r="CT52" s="3">
        <v>49</v>
      </c>
      <c r="CU52" s="3">
        <v>2</v>
      </c>
      <c r="CV52" s="3">
        <v>0</v>
      </c>
    </row>
    <row r="53" spans="13:100">
      <c r="M53" s="3">
        <v>7</v>
      </c>
      <c r="N53" s="3">
        <v>5</v>
      </c>
      <c r="O53" s="3">
        <v>2</v>
      </c>
      <c r="P53" s="3">
        <v>7</v>
      </c>
      <c r="Q53" s="3">
        <v>5</v>
      </c>
      <c r="R53" s="3">
        <v>2</v>
      </c>
      <c r="S53" s="129">
        <v>8239</v>
      </c>
      <c r="T53" s="129">
        <v>1349</v>
      </c>
      <c r="U53" s="251">
        <f t="shared" si="0"/>
        <v>0.16373346279888337</v>
      </c>
      <c r="V53" s="3">
        <v>1</v>
      </c>
      <c r="W53" s="3">
        <v>3</v>
      </c>
      <c r="X53" s="3">
        <v>41</v>
      </c>
      <c r="Y53" s="3">
        <v>9</v>
      </c>
      <c r="Z53" s="3">
        <v>24</v>
      </c>
      <c r="AA53" s="3">
        <v>2</v>
      </c>
      <c r="AB53" s="3">
        <v>9</v>
      </c>
      <c r="AC53" s="3">
        <v>71</v>
      </c>
      <c r="AD53" s="3">
        <v>0</v>
      </c>
      <c r="AE53" s="3">
        <v>2</v>
      </c>
      <c r="AF53" s="3">
        <v>11</v>
      </c>
      <c r="AG53" s="3">
        <v>37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22</v>
      </c>
      <c r="AP53" s="3">
        <v>10</v>
      </c>
      <c r="AQ53" s="3">
        <v>126</v>
      </c>
      <c r="AR53" s="3">
        <v>0</v>
      </c>
      <c r="AS53" s="3">
        <v>0</v>
      </c>
      <c r="AT53" s="3">
        <v>8</v>
      </c>
      <c r="AU53" s="3">
        <v>77</v>
      </c>
      <c r="AV53" s="3">
        <v>120</v>
      </c>
      <c r="AW53" s="3">
        <v>112</v>
      </c>
      <c r="AX53" s="3">
        <v>0</v>
      </c>
      <c r="AY53" s="3">
        <v>6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127</v>
      </c>
      <c r="BF53" s="3">
        <v>67</v>
      </c>
      <c r="BG53" s="3">
        <v>168</v>
      </c>
      <c r="BH53" s="3">
        <v>110</v>
      </c>
      <c r="BI53" s="3">
        <v>312</v>
      </c>
      <c r="BJ53" s="3">
        <v>29</v>
      </c>
      <c r="BK53" s="3">
        <v>0</v>
      </c>
      <c r="BL53" s="3">
        <v>130</v>
      </c>
      <c r="BM53" s="3">
        <v>6</v>
      </c>
      <c r="BN53" s="3">
        <v>0</v>
      </c>
      <c r="BO53" s="3">
        <v>26</v>
      </c>
      <c r="BP53" s="3">
        <v>0</v>
      </c>
      <c r="BQ53" s="3">
        <v>0</v>
      </c>
      <c r="BR53" s="3">
        <v>10</v>
      </c>
      <c r="BS53" s="3">
        <v>1</v>
      </c>
      <c r="BT53" s="3">
        <v>219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160</v>
      </c>
      <c r="CB53" s="3">
        <v>0</v>
      </c>
      <c r="CC53" s="3">
        <v>20</v>
      </c>
      <c r="CD53" s="3">
        <v>2681</v>
      </c>
      <c r="CE53" s="3">
        <v>0</v>
      </c>
      <c r="CF53" s="3">
        <v>60</v>
      </c>
      <c r="CG53" s="3">
        <v>10</v>
      </c>
      <c r="CH53" s="3">
        <v>8</v>
      </c>
      <c r="CI53" s="3">
        <v>303</v>
      </c>
      <c r="CJ53" s="3">
        <v>0</v>
      </c>
      <c r="CK53" s="3">
        <v>20</v>
      </c>
      <c r="CL53" s="3">
        <v>141</v>
      </c>
      <c r="CM53" s="3">
        <v>804</v>
      </c>
      <c r="CN53" s="3">
        <v>192</v>
      </c>
      <c r="CO53" s="3">
        <v>0</v>
      </c>
      <c r="CP53" s="3">
        <v>14</v>
      </c>
      <c r="CQ53" s="3">
        <v>13</v>
      </c>
      <c r="CR53" s="3">
        <v>174</v>
      </c>
      <c r="CS53" s="3">
        <v>932</v>
      </c>
      <c r="CT53" s="3">
        <v>159</v>
      </c>
      <c r="CU53" s="3">
        <v>7</v>
      </c>
      <c r="CV53" s="3">
        <v>0</v>
      </c>
    </row>
    <row r="54" spans="13:100">
      <c r="M54" s="3">
        <v>6</v>
      </c>
      <c r="N54" s="3">
        <v>4</v>
      </c>
      <c r="O54" s="3">
        <v>5</v>
      </c>
      <c r="P54" s="3">
        <v>6</v>
      </c>
      <c r="Q54" s="3">
        <v>4</v>
      </c>
      <c r="R54" s="3">
        <v>5</v>
      </c>
      <c r="S54" s="3">
        <v>11330</v>
      </c>
      <c r="T54" s="3">
        <v>1254</v>
      </c>
      <c r="U54" s="250">
        <f t="shared" si="0"/>
        <v>0.11067961165048544</v>
      </c>
      <c r="V54" s="3">
        <v>3</v>
      </c>
      <c r="W54" s="3">
        <v>5</v>
      </c>
      <c r="X54" s="3">
        <v>13</v>
      </c>
      <c r="Y54" s="3">
        <v>2</v>
      </c>
      <c r="Z54" s="3">
        <v>14</v>
      </c>
      <c r="AA54" s="3">
        <v>5</v>
      </c>
      <c r="AB54" s="3">
        <v>3</v>
      </c>
      <c r="AC54" s="3">
        <v>46</v>
      </c>
      <c r="AD54" s="3">
        <v>2</v>
      </c>
      <c r="AE54" s="3">
        <v>1</v>
      </c>
      <c r="AF54" s="3">
        <v>11</v>
      </c>
      <c r="AG54" s="3">
        <v>35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7</v>
      </c>
      <c r="AP54" s="3">
        <v>14</v>
      </c>
      <c r="AQ54" s="3">
        <v>59</v>
      </c>
      <c r="AR54" s="3">
        <v>24</v>
      </c>
      <c r="AS54" s="3">
        <v>1</v>
      </c>
      <c r="AT54" s="3">
        <v>16</v>
      </c>
      <c r="AU54" s="3">
        <v>83</v>
      </c>
      <c r="AV54" s="3">
        <v>97</v>
      </c>
      <c r="AW54" s="3">
        <v>95</v>
      </c>
      <c r="AX54" s="3">
        <v>0</v>
      </c>
      <c r="AY54" s="3">
        <v>1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333</v>
      </c>
      <c r="BF54" s="3">
        <v>0</v>
      </c>
      <c r="BG54" s="3">
        <v>234</v>
      </c>
      <c r="BH54" s="3">
        <v>22</v>
      </c>
      <c r="BI54" s="3">
        <v>1</v>
      </c>
      <c r="BJ54" s="3">
        <v>202</v>
      </c>
      <c r="BK54" s="3">
        <v>227</v>
      </c>
      <c r="BL54" s="3">
        <v>94</v>
      </c>
      <c r="BM54" s="3">
        <v>9</v>
      </c>
      <c r="BN54" s="3">
        <v>12</v>
      </c>
      <c r="BO54" s="3">
        <v>14</v>
      </c>
      <c r="BP54" s="3">
        <v>177</v>
      </c>
      <c r="BQ54" s="3">
        <v>3</v>
      </c>
      <c r="BR54" s="3">
        <v>0</v>
      </c>
      <c r="BS54" s="3">
        <v>0</v>
      </c>
      <c r="BT54" s="3">
        <v>15</v>
      </c>
      <c r="BU54" s="3">
        <v>0</v>
      </c>
      <c r="BV54" s="3">
        <v>0</v>
      </c>
      <c r="BW54" s="3">
        <v>0</v>
      </c>
      <c r="BX54" s="3">
        <v>0</v>
      </c>
      <c r="BY54" s="3">
        <v>397</v>
      </c>
      <c r="BZ54" s="3">
        <v>0</v>
      </c>
      <c r="CA54" s="3">
        <v>73</v>
      </c>
      <c r="CB54" s="3">
        <v>19</v>
      </c>
      <c r="CC54" s="3">
        <v>4</v>
      </c>
      <c r="CD54" s="3">
        <v>0</v>
      </c>
      <c r="CE54" s="3">
        <v>0</v>
      </c>
      <c r="CF54" s="3">
        <v>5</v>
      </c>
      <c r="CG54" s="3">
        <v>14</v>
      </c>
      <c r="CH54" s="3">
        <v>0</v>
      </c>
      <c r="CI54" s="3">
        <v>0</v>
      </c>
      <c r="CJ54" s="3">
        <v>0</v>
      </c>
      <c r="CK54" s="3">
        <v>13</v>
      </c>
      <c r="CL54" s="3">
        <v>128</v>
      </c>
      <c r="CM54" s="3">
        <v>335</v>
      </c>
      <c r="CN54" s="3">
        <v>89</v>
      </c>
      <c r="CO54" s="3">
        <v>0</v>
      </c>
      <c r="CP54" s="3">
        <v>44</v>
      </c>
      <c r="CQ54" s="3">
        <v>3</v>
      </c>
      <c r="CR54" s="3">
        <v>98</v>
      </c>
      <c r="CS54" s="3">
        <v>350</v>
      </c>
      <c r="CT54" s="3">
        <v>104</v>
      </c>
      <c r="CU54" s="3">
        <v>41</v>
      </c>
      <c r="CV54" s="3">
        <v>0</v>
      </c>
    </row>
    <row r="55" spans="13:100">
      <c r="M55" s="3">
        <v>5</v>
      </c>
      <c r="N55" s="3">
        <v>5</v>
      </c>
      <c r="O55" s="3">
        <v>5</v>
      </c>
      <c r="P55" s="3">
        <v>5</v>
      </c>
      <c r="Q55" s="3">
        <v>5</v>
      </c>
      <c r="R55" s="3">
        <v>5</v>
      </c>
      <c r="S55" s="3">
        <v>12251</v>
      </c>
      <c r="T55" s="3">
        <v>1154</v>
      </c>
      <c r="U55" s="250">
        <f t="shared" si="0"/>
        <v>9.4196392131254594E-2</v>
      </c>
      <c r="V55" s="3">
        <v>6</v>
      </c>
      <c r="W55" s="3">
        <v>3</v>
      </c>
      <c r="X55" s="3">
        <v>33</v>
      </c>
      <c r="Y55" s="3">
        <v>19</v>
      </c>
      <c r="Z55" s="3">
        <v>16</v>
      </c>
      <c r="AA55" s="3">
        <v>0</v>
      </c>
      <c r="AB55" s="3">
        <v>4</v>
      </c>
      <c r="AC55" s="3">
        <v>16</v>
      </c>
      <c r="AD55" s="3">
        <v>0</v>
      </c>
      <c r="AE55" s="3">
        <v>2</v>
      </c>
      <c r="AF55" s="3">
        <v>7</v>
      </c>
      <c r="AG55" s="3">
        <v>35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24</v>
      </c>
      <c r="AP55" s="3">
        <v>12</v>
      </c>
      <c r="AQ55" s="3">
        <v>79</v>
      </c>
      <c r="AR55" s="3">
        <v>2</v>
      </c>
      <c r="AS55" s="3">
        <v>0</v>
      </c>
      <c r="AT55" s="3">
        <v>13</v>
      </c>
      <c r="AU55" s="3">
        <v>56</v>
      </c>
      <c r="AV55" s="3">
        <v>19</v>
      </c>
      <c r="AW55" s="3">
        <v>21</v>
      </c>
      <c r="AX55" s="3">
        <v>2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341</v>
      </c>
      <c r="BF55" s="3">
        <v>0</v>
      </c>
      <c r="BG55" s="3">
        <v>260</v>
      </c>
      <c r="BH55" s="3">
        <v>384</v>
      </c>
      <c r="BI55" s="3">
        <v>0</v>
      </c>
      <c r="BJ55" s="3">
        <v>52</v>
      </c>
      <c r="BK55" s="3">
        <v>384</v>
      </c>
      <c r="BL55" s="3">
        <v>119</v>
      </c>
      <c r="BM55" s="3">
        <v>39</v>
      </c>
      <c r="BN55" s="3">
        <v>0</v>
      </c>
      <c r="BO55" s="3">
        <v>14</v>
      </c>
      <c r="BP55" s="3">
        <v>1104</v>
      </c>
      <c r="BQ55" s="3">
        <v>23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13</v>
      </c>
      <c r="CB55" s="3">
        <v>0</v>
      </c>
      <c r="CC55" s="3">
        <v>276</v>
      </c>
      <c r="CD55" s="3">
        <v>0</v>
      </c>
      <c r="CE55" s="3">
        <v>0</v>
      </c>
      <c r="CF55" s="3">
        <v>107</v>
      </c>
      <c r="CG55" s="3">
        <v>75</v>
      </c>
      <c r="CH55" s="3">
        <v>113</v>
      </c>
      <c r="CI55" s="3">
        <v>0</v>
      </c>
      <c r="CJ55" s="3">
        <v>0</v>
      </c>
      <c r="CK55" s="3">
        <v>24</v>
      </c>
      <c r="CL55" s="3">
        <v>143</v>
      </c>
      <c r="CM55" s="3">
        <v>290</v>
      </c>
      <c r="CN55" s="3">
        <v>92</v>
      </c>
      <c r="CO55" s="3">
        <v>1</v>
      </c>
      <c r="CP55" s="3">
        <v>32</v>
      </c>
      <c r="CQ55" s="3">
        <v>9</v>
      </c>
      <c r="CR55" s="3">
        <v>111</v>
      </c>
      <c r="CS55" s="3">
        <v>197</v>
      </c>
      <c r="CT55" s="3">
        <v>60</v>
      </c>
      <c r="CU55" s="3">
        <v>23</v>
      </c>
      <c r="CV55" s="3">
        <v>5</v>
      </c>
    </row>
    <row r="56" spans="13:100">
      <c r="M56" s="3">
        <v>7</v>
      </c>
      <c r="N56" s="3">
        <v>7</v>
      </c>
      <c r="O56" s="3">
        <v>2</v>
      </c>
      <c r="P56" s="3">
        <v>7</v>
      </c>
      <c r="Q56" s="3">
        <v>7</v>
      </c>
      <c r="R56" s="3">
        <v>2</v>
      </c>
      <c r="S56" s="129">
        <v>24865</v>
      </c>
      <c r="T56" s="129">
        <v>1356</v>
      </c>
      <c r="U56" s="251">
        <f t="shared" si="0"/>
        <v>5.4534486225618337E-2</v>
      </c>
      <c r="V56" s="3">
        <v>17</v>
      </c>
      <c r="W56" s="3">
        <v>2</v>
      </c>
      <c r="X56" s="3">
        <v>30</v>
      </c>
      <c r="Y56" s="3">
        <v>4</v>
      </c>
      <c r="Z56" s="3">
        <v>31</v>
      </c>
      <c r="AA56" s="3">
        <v>11</v>
      </c>
      <c r="AB56" s="3">
        <v>3</v>
      </c>
      <c r="AC56" s="3">
        <v>72</v>
      </c>
      <c r="AD56" s="3">
        <v>0</v>
      </c>
      <c r="AE56" s="3">
        <v>2</v>
      </c>
      <c r="AF56" s="3">
        <v>14</v>
      </c>
      <c r="AG56" s="3">
        <v>84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35</v>
      </c>
      <c r="AP56" s="3">
        <v>36</v>
      </c>
      <c r="AQ56" s="3">
        <v>145</v>
      </c>
      <c r="AR56" s="3">
        <v>2</v>
      </c>
      <c r="AS56" s="3">
        <v>0</v>
      </c>
      <c r="AT56" s="3">
        <v>72</v>
      </c>
      <c r="AU56" s="3">
        <v>323</v>
      </c>
      <c r="AV56" s="3">
        <v>102</v>
      </c>
      <c r="AW56" s="3">
        <v>118</v>
      </c>
      <c r="AX56" s="3">
        <v>7</v>
      </c>
      <c r="AY56" s="3">
        <v>3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122</v>
      </c>
      <c r="BF56" s="3">
        <v>0</v>
      </c>
      <c r="BG56" s="3">
        <v>0</v>
      </c>
      <c r="BH56" s="3">
        <v>646</v>
      </c>
      <c r="BI56" s="3">
        <v>68</v>
      </c>
      <c r="BJ56" s="3">
        <v>134</v>
      </c>
      <c r="BK56" s="3">
        <v>0</v>
      </c>
      <c r="BL56" s="3">
        <v>46</v>
      </c>
      <c r="BM56" s="3">
        <v>6</v>
      </c>
      <c r="BN56" s="3">
        <v>22</v>
      </c>
      <c r="BO56" s="3">
        <v>90</v>
      </c>
      <c r="BP56" s="3">
        <v>22</v>
      </c>
      <c r="BQ56" s="3">
        <v>85</v>
      </c>
      <c r="BR56" s="3">
        <v>0</v>
      </c>
      <c r="BS56" s="3">
        <v>0</v>
      </c>
      <c r="BT56" s="3">
        <v>15</v>
      </c>
      <c r="BU56" s="3">
        <v>0</v>
      </c>
      <c r="BV56" s="3">
        <v>0</v>
      </c>
      <c r="BW56" s="3">
        <v>0</v>
      </c>
      <c r="BX56" s="3">
        <v>3</v>
      </c>
      <c r="BY56" s="3">
        <v>0</v>
      </c>
      <c r="BZ56" s="3">
        <v>0</v>
      </c>
      <c r="CA56" s="3">
        <v>11</v>
      </c>
      <c r="CB56" s="3">
        <v>0</v>
      </c>
      <c r="CC56" s="3">
        <v>6</v>
      </c>
      <c r="CD56" s="3">
        <v>1405</v>
      </c>
      <c r="CE56" s="3">
        <v>0</v>
      </c>
      <c r="CF56" s="3">
        <v>0</v>
      </c>
      <c r="CG56" s="3">
        <v>9</v>
      </c>
      <c r="CH56" s="3">
        <v>8</v>
      </c>
      <c r="CI56" s="3">
        <v>238</v>
      </c>
      <c r="CJ56" s="3">
        <v>0</v>
      </c>
      <c r="CK56" s="3">
        <v>33</v>
      </c>
      <c r="CL56" s="3">
        <v>227</v>
      </c>
      <c r="CM56" s="3">
        <v>589</v>
      </c>
      <c r="CN56" s="3">
        <v>223</v>
      </c>
      <c r="CO56" s="3">
        <v>0</v>
      </c>
      <c r="CP56" s="3">
        <v>17</v>
      </c>
      <c r="CQ56" s="3">
        <v>9</v>
      </c>
      <c r="CR56" s="3">
        <v>81</v>
      </c>
      <c r="CS56" s="3">
        <v>615</v>
      </c>
      <c r="CT56" s="3">
        <v>128</v>
      </c>
      <c r="CU56" s="3">
        <v>26</v>
      </c>
      <c r="CV56" s="3">
        <v>0</v>
      </c>
    </row>
    <row r="57" spans="13:100">
      <c r="M57" s="3">
        <v>7</v>
      </c>
      <c r="N57" s="3">
        <v>6</v>
      </c>
      <c r="O57" s="3">
        <v>4</v>
      </c>
      <c r="P57" s="3">
        <v>7</v>
      </c>
      <c r="Q57" s="3">
        <v>6</v>
      </c>
      <c r="R57" s="3">
        <v>4</v>
      </c>
      <c r="S57" s="3">
        <v>14430</v>
      </c>
      <c r="T57" s="3">
        <v>1174</v>
      </c>
      <c r="U57" s="250">
        <f t="shared" si="0"/>
        <v>8.1358281358281354E-2</v>
      </c>
      <c r="V57" s="3">
        <v>7</v>
      </c>
      <c r="W57" s="3">
        <v>15</v>
      </c>
      <c r="X57" s="3">
        <v>116</v>
      </c>
      <c r="Y57" s="3">
        <v>16</v>
      </c>
      <c r="Z57" s="3">
        <v>43</v>
      </c>
      <c r="AA57" s="3">
        <v>19</v>
      </c>
      <c r="AB57" s="3">
        <v>6</v>
      </c>
      <c r="AC57" s="3">
        <v>151</v>
      </c>
      <c r="AD57" s="3">
        <v>28</v>
      </c>
      <c r="AE57" s="3">
        <v>5</v>
      </c>
      <c r="AF57" s="3">
        <v>31</v>
      </c>
      <c r="AG57" s="3">
        <v>59</v>
      </c>
      <c r="AH57" s="3">
        <v>1</v>
      </c>
      <c r="AI57" s="3">
        <v>1</v>
      </c>
      <c r="AJ57" s="3">
        <v>5</v>
      </c>
      <c r="AK57" s="3">
        <v>0</v>
      </c>
      <c r="AL57" s="3">
        <v>0</v>
      </c>
      <c r="AM57" s="3">
        <v>0</v>
      </c>
      <c r="AN57" s="3">
        <v>0</v>
      </c>
      <c r="AO57" s="3">
        <v>57</v>
      </c>
      <c r="AP57" s="3">
        <v>23</v>
      </c>
      <c r="AQ57" s="3">
        <v>54</v>
      </c>
      <c r="AR57" s="3">
        <v>3</v>
      </c>
      <c r="AS57" s="3">
        <v>0</v>
      </c>
      <c r="AT57" s="3">
        <v>8</v>
      </c>
      <c r="AU57" s="3">
        <v>111</v>
      </c>
      <c r="AV57" s="3">
        <v>143</v>
      </c>
      <c r="AW57" s="3">
        <v>81</v>
      </c>
      <c r="AX57" s="3">
        <v>3</v>
      </c>
      <c r="AY57" s="3">
        <v>1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131</v>
      </c>
      <c r="BF57" s="3">
        <v>0</v>
      </c>
      <c r="BG57" s="3">
        <v>547</v>
      </c>
      <c r="BH57" s="3">
        <v>298</v>
      </c>
      <c r="BI57" s="3">
        <v>5</v>
      </c>
      <c r="BJ57" s="3">
        <v>59</v>
      </c>
      <c r="BK57" s="3">
        <v>18</v>
      </c>
      <c r="BL57" s="3">
        <v>49</v>
      </c>
      <c r="BM57" s="3">
        <v>25</v>
      </c>
      <c r="BN57" s="3">
        <v>0</v>
      </c>
      <c r="BO57" s="3">
        <v>20</v>
      </c>
      <c r="BP57" s="3">
        <v>229</v>
      </c>
      <c r="BQ57" s="3">
        <v>7</v>
      </c>
      <c r="BR57" s="3">
        <v>16</v>
      </c>
      <c r="BS57" s="3">
        <v>2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10</v>
      </c>
      <c r="CC57" s="3">
        <v>4</v>
      </c>
      <c r="CD57" s="3">
        <v>193</v>
      </c>
      <c r="CE57" s="3">
        <v>0</v>
      </c>
      <c r="CF57" s="3">
        <v>0</v>
      </c>
      <c r="CG57" s="3">
        <v>2</v>
      </c>
      <c r="CH57" s="3">
        <v>0</v>
      </c>
      <c r="CI57" s="3">
        <v>87</v>
      </c>
      <c r="CJ57" s="3">
        <v>0</v>
      </c>
      <c r="CK57" s="3">
        <v>23</v>
      </c>
      <c r="CL57" s="3">
        <v>150</v>
      </c>
      <c r="CM57" s="3">
        <v>415</v>
      </c>
      <c r="CN57" s="3">
        <v>144</v>
      </c>
      <c r="CO57" s="3">
        <v>2</v>
      </c>
      <c r="CP57" s="3">
        <v>56</v>
      </c>
      <c r="CQ57" s="3">
        <v>19</v>
      </c>
      <c r="CR57" s="3">
        <v>149</v>
      </c>
      <c r="CS57" s="3">
        <v>437</v>
      </c>
      <c r="CT57" s="3">
        <v>149</v>
      </c>
      <c r="CU57" s="3">
        <v>52</v>
      </c>
      <c r="CV57" s="3">
        <v>0</v>
      </c>
    </row>
    <row r="58" spans="13:100">
      <c r="M58" s="3">
        <v>11</v>
      </c>
      <c r="N58" s="3">
        <v>8</v>
      </c>
      <c r="O58" s="3">
        <v>8</v>
      </c>
      <c r="P58" s="3">
        <v>11</v>
      </c>
      <c r="Q58" s="3">
        <v>8</v>
      </c>
      <c r="R58" s="3">
        <v>8</v>
      </c>
      <c r="S58" s="3">
        <v>15858</v>
      </c>
      <c r="T58" s="3">
        <v>1416</v>
      </c>
      <c r="U58" s="250">
        <f t="shared" si="0"/>
        <v>8.9292470677260691E-2</v>
      </c>
      <c r="V58" s="3">
        <v>5</v>
      </c>
      <c r="W58" s="3">
        <v>0</v>
      </c>
      <c r="X58" s="3">
        <v>11</v>
      </c>
      <c r="Y58" s="3">
        <v>13</v>
      </c>
      <c r="Z58" s="3">
        <v>14</v>
      </c>
      <c r="AA58" s="3">
        <v>9</v>
      </c>
      <c r="AB58" s="3">
        <v>5</v>
      </c>
      <c r="AC58" s="3">
        <v>77</v>
      </c>
      <c r="AD58" s="3">
        <v>1</v>
      </c>
      <c r="AE58" s="3">
        <v>1</v>
      </c>
      <c r="AF58" s="3">
        <v>24</v>
      </c>
      <c r="AG58" s="3">
        <v>85</v>
      </c>
      <c r="AH58" s="3">
        <v>0</v>
      </c>
      <c r="AI58" s="3">
        <v>1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44</v>
      </c>
      <c r="AP58" s="3">
        <v>9</v>
      </c>
      <c r="AQ58" s="3">
        <v>31</v>
      </c>
      <c r="AR58" s="3">
        <v>0</v>
      </c>
      <c r="AS58" s="3">
        <v>0</v>
      </c>
      <c r="AT58" s="3">
        <v>60</v>
      </c>
      <c r="AU58" s="3">
        <v>246</v>
      </c>
      <c r="AV58" s="3">
        <v>112</v>
      </c>
      <c r="AW58" s="3">
        <v>73</v>
      </c>
      <c r="AX58" s="3">
        <v>0</v>
      </c>
      <c r="AY58" s="3">
        <v>4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215</v>
      </c>
      <c r="BF58" s="3">
        <v>0</v>
      </c>
      <c r="BG58" s="3">
        <v>378</v>
      </c>
      <c r="BH58" s="3">
        <v>8</v>
      </c>
      <c r="BI58" s="3">
        <v>42</v>
      </c>
      <c r="BJ58" s="3">
        <v>109</v>
      </c>
      <c r="BK58" s="3">
        <v>0</v>
      </c>
      <c r="BL58" s="3">
        <v>264</v>
      </c>
      <c r="BM58" s="3">
        <v>1</v>
      </c>
      <c r="BN58" s="3">
        <v>8</v>
      </c>
      <c r="BO58" s="3">
        <v>59</v>
      </c>
      <c r="BP58" s="3">
        <v>1365</v>
      </c>
      <c r="BQ58" s="3">
        <v>0</v>
      </c>
      <c r="BR58" s="3">
        <v>0</v>
      </c>
      <c r="BS58" s="3">
        <v>0</v>
      </c>
      <c r="BT58" s="3">
        <v>150</v>
      </c>
      <c r="BU58" s="3">
        <v>0</v>
      </c>
      <c r="BV58" s="3">
        <v>31</v>
      </c>
      <c r="BW58" s="3">
        <v>0</v>
      </c>
      <c r="BX58" s="3">
        <v>0</v>
      </c>
      <c r="BY58" s="3">
        <v>0</v>
      </c>
      <c r="BZ58" s="3">
        <v>0</v>
      </c>
      <c r="CA58" s="3">
        <v>79</v>
      </c>
      <c r="CB58" s="3">
        <v>16</v>
      </c>
      <c r="CC58" s="3">
        <v>19</v>
      </c>
      <c r="CD58" s="3">
        <v>3</v>
      </c>
      <c r="CE58" s="3">
        <v>0</v>
      </c>
      <c r="CF58" s="3">
        <v>14</v>
      </c>
      <c r="CG58" s="3">
        <v>5</v>
      </c>
      <c r="CH58" s="3">
        <v>23</v>
      </c>
      <c r="CI58" s="3">
        <v>216</v>
      </c>
      <c r="CJ58" s="3">
        <v>0</v>
      </c>
      <c r="CK58" s="3">
        <v>28</v>
      </c>
      <c r="CL58" s="3">
        <v>195</v>
      </c>
      <c r="CM58" s="3">
        <v>356</v>
      </c>
      <c r="CN58" s="3">
        <v>70</v>
      </c>
      <c r="CO58" s="3">
        <v>1</v>
      </c>
      <c r="CP58" s="3">
        <v>41</v>
      </c>
      <c r="CQ58" s="3">
        <v>3</v>
      </c>
      <c r="CR58" s="3">
        <v>143</v>
      </c>
      <c r="CS58" s="3">
        <v>400</v>
      </c>
      <c r="CT58" s="3">
        <v>84</v>
      </c>
      <c r="CU58" s="3">
        <v>47</v>
      </c>
      <c r="CV58" s="3">
        <v>0</v>
      </c>
    </row>
    <row r="59" spans="13:100">
      <c r="M59" s="3">
        <v>5</v>
      </c>
      <c r="N59" s="3">
        <v>4</v>
      </c>
      <c r="O59" s="3">
        <v>2</v>
      </c>
      <c r="P59" s="3">
        <v>5</v>
      </c>
      <c r="Q59" s="3">
        <v>4</v>
      </c>
      <c r="R59" s="3">
        <v>2</v>
      </c>
      <c r="S59" s="3">
        <v>8413</v>
      </c>
      <c r="T59" s="3">
        <v>971</v>
      </c>
      <c r="U59" s="250">
        <f t="shared" si="0"/>
        <v>0.11541661714014026</v>
      </c>
      <c r="V59" s="3">
        <v>6</v>
      </c>
      <c r="W59" s="3">
        <v>3</v>
      </c>
      <c r="X59" s="3">
        <v>31</v>
      </c>
      <c r="Y59" s="3">
        <v>19</v>
      </c>
      <c r="Z59" s="3">
        <v>25</v>
      </c>
      <c r="AA59" s="3">
        <v>4</v>
      </c>
      <c r="AB59" s="3">
        <v>5</v>
      </c>
      <c r="AC59" s="3">
        <v>33</v>
      </c>
      <c r="AD59" s="3">
        <v>0</v>
      </c>
      <c r="AE59" s="3">
        <v>1</v>
      </c>
      <c r="AF59" s="3">
        <v>13</v>
      </c>
      <c r="AG59" s="3">
        <v>29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83</v>
      </c>
      <c r="AP59" s="3">
        <v>29</v>
      </c>
      <c r="AQ59" s="3">
        <v>40</v>
      </c>
      <c r="AR59" s="3">
        <v>2</v>
      </c>
      <c r="AS59" s="3">
        <v>0</v>
      </c>
      <c r="AT59" s="3">
        <v>17</v>
      </c>
      <c r="AU59" s="3">
        <v>52</v>
      </c>
      <c r="AV59" s="3">
        <v>105</v>
      </c>
      <c r="AW59" s="3">
        <v>62</v>
      </c>
      <c r="AX59" s="3">
        <v>0</v>
      </c>
      <c r="AY59" s="3">
        <v>0</v>
      </c>
      <c r="AZ59" s="3">
        <v>0</v>
      </c>
      <c r="BA59" s="3">
        <v>1</v>
      </c>
      <c r="BB59" s="3">
        <v>0</v>
      </c>
      <c r="BC59" s="3">
        <v>1</v>
      </c>
      <c r="BD59" s="3">
        <v>0</v>
      </c>
      <c r="BE59" s="3">
        <v>143</v>
      </c>
      <c r="BF59" s="3">
        <v>0</v>
      </c>
      <c r="BG59" s="3">
        <v>96</v>
      </c>
      <c r="BH59" s="3">
        <v>66</v>
      </c>
      <c r="BI59" s="3">
        <v>28</v>
      </c>
      <c r="BJ59" s="3">
        <v>59</v>
      </c>
      <c r="BK59" s="3">
        <v>18</v>
      </c>
      <c r="BL59" s="3">
        <v>58</v>
      </c>
      <c r="BM59" s="3">
        <v>100</v>
      </c>
      <c r="BN59" s="3">
        <v>1</v>
      </c>
      <c r="BO59" s="3">
        <v>35</v>
      </c>
      <c r="BP59" s="3">
        <v>177</v>
      </c>
      <c r="BQ59" s="3">
        <v>4</v>
      </c>
      <c r="BR59" s="3">
        <v>0</v>
      </c>
      <c r="BS59" s="3">
        <v>0</v>
      </c>
      <c r="BT59" s="3">
        <v>9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10</v>
      </c>
      <c r="CB59" s="3">
        <v>22</v>
      </c>
      <c r="CC59" s="3">
        <v>5</v>
      </c>
      <c r="CD59" s="3">
        <v>251</v>
      </c>
      <c r="CE59" s="3">
        <v>0</v>
      </c>
      <c r="CF59" s="3">
        <v>32</v>
      </c>
      <c r="CG59" s="3">
        <v>3</v>
      </c>
      <c r="CH59" s="3">
        <v>1</v>
      </c>
      <c r="CI59" s="3">
        <v>213</v>
      </c>
      <c r="CJ59" s="3">
        <v>22</v>
      </c>
      <c r="CK59" s="3">
        <v>12</v>
      </c>
      <c r="CL59" s="3">
        <v>147</v>
      </c>
      <c r="CM59" s="3">
        <v>255</v>
      </c>
      <c r="CN59" s="3">
        <v>84</v>
      </c>
      <c r="CO59" s="3">
        <v>0</v>
      </c>
      <c r="CP59" s="3">
        <v>31</v>
      </c>
      <c r="CQ59" s="3">
        <v>9</v>
      </c>
      <c r="CR59" s="3">
        <v>138</v>
      </c>
      <c r="CS59" s="3">
        <v>267</v>
      </c>
      <c r="CT59" s="3">
        <v>66</v>
      </c>
      <c r="CU59" s="3">
        <v>24</v>
      </c>
      <c r="CV59" s="3">
        <v>0</v>
      </c>
    </row>
    <row r="60" spans="13:100">
      <c r="M60" s="3">
        <v>2</v>
      </c>
      <c r="N60" s="3">
        <v>3</v>
      </c>
      <c r="O60" s="3">
        <v>3</v>
      </c>
      <c r="P60" s="3">
        <v>2</v>
      </c>
      <c r="Q60" s="3">
        <v>3</v>
      </c>
      <c r="R60" s="3">
        <v>3</v>
      </c>
      <c r="S60" s="3">
        <v>6448</v>
      </c>
      <c r="T60" s="3">
        <v>954</v>
      </c>
      <c r="U60" s="250">
        <f t="shared" si="0"/>
        <v>0.14795285359801488</v>
      </c>
      <c r="V60" s="3">
        <v>5</v>
      </c>
      <c r="W60" s="3">
        <v>4</v>
      </c>
      <c r="X60" s="3">
        <v>20</v>
      </c>
      <c r="Y60" s="3">
        <v>6</v>
      </c>
      <c r="Z60" s="3">
        <v>12</v>
      </c>
      <c r="AA60" s="3">
        <v>6</v>
      </c>
      <c r="AB60" s="3">
        <v>5</v>
      </c>
      <c r="AC60" s="3">
        <v>31</v>
      </c>
      <c r="AD60" s="3">
        <v>3</v>
      </c>
      <c r="AE60" s="3">
        <v>3</v>
      </c>
      <c r="AF60" s="3">
        <v>51</v>
      </c>
      <c r="AG60" s="3">
        <v>18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22</v>
      </c>
      <c r="AP60" s="3">
        <v>6</v>
      </c>
      <c r="AQ60" s="3">
        <v>114</v>
      </c>
      <c r="AR60" s="3">
        <v>0</v>
      </c>
      <c r="AS60" s="3">
        <v>0</v>
      </c>
      <c r="AT60" s="3">
        <v>12</v>
      </c>
      <c r="AU60" s="3">
        <v>161</v>
      </c>
      <c r="AV60" s="3">
        <v>46</v>
      </c>
      <c r="AW60" s="3">
        <v>68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95</v>
      </c>
      <c r="BF60" s="3">
        <v>0</v>
      </c>
      <c r="BG60" s="3">
        <v>161</v>
      </c>
      <c r="BH60" s="3">
        <v>54</v>
      </c>
      <c r="BI60" s="3">
        <v>423</v>
      </c>
      <c r="BJ60" s="3">
        <v>18</v>
      </c>
      <c r="BK60" s="3">
        <v>503</v>
      </c>
      <c r="BL60" s="3">
        <v>0</v>
      </c>
      <c r="BM60" s="3">
        <v>15</v>
      </c>
      <c r="BN60" s="3">
        <v>8</v>
      </c>
      <c r="BO60" s="3">
        <v>1</v>
      </c>
      <c r="BP60" s="3">
        <v>431</v>
      </c>
      <c r="BQ60" s="3">
        <v>0</v>
      </c>
      <c r="BR60" s="3">
        <v>0</v>
      </c>
      <c r="BS60" s="3">
        <v>0</v>
      </c>
      <c r="BT60" s="3">
        <v>2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1</v>
      </c>
      <c r="CC60" s="3">
        <v>153</v>
      </c>
      <c r="CD60" s="3">
        <v>0</v>
      </c>
      <c r="CE60" s="3">
        <v>0</v>
      </c>
      <c r="CF60" s="3">
        <v>594</v>
      </c>
      <c r="CG60" s="3">
        <v>0</v>
      </c>
      <c r="CH60" s="3">
        <v>1</v>
      </c>
      <c r="CI60" s="3">
        <v>1</v>
      </c>
      <c r="CJ60" s="3">
        <v>0</v>
      </c>
      <c r="CK60" s="3">
        <v>12</v>
      </c>
      <c r="CL60" s="3">
        <v>107</v>
      </c>
      <c r="CM60" s="3">
        <v>214</v>
      </c>
      <c r="CN60" s="3">
        <v>56</v>
      </c>
      <c r="CO60" s="3">
        <v>3</v>
      </c>
      <c r="CP60" s="3">
        <v>33</v>
      </c>
      <c r="CQ60" s="3">
        <v>10</v>
      </c>
      <c r="CR60" s="3">
        <v>93</v>
      </c>
      <c r="CS60" s="3">
        <v>190</v>
      </c>
      <c r="CT60" s="3">
        <v>50</v>
      </c>
      <c r="CU60" s="3">
        <v>29</v>
      </c>
      <c r="CV60" s="3">
        <v>0</v>
      </c>
    </row>
    <row r="61" spans="13:100">
      <c r="M61" s="3">
        <v>2</v>
      </c>
      <c r="N61" s="3">
        <v>3</v>
      </c>
      <c r="O61" s="3">
        <v>1</v>
      </c>
      <c r="P61" s="3">
        <v>2</v>
      </c>
      <c r="Q61" s="3">
        <v>3</v>
      </c>
      <c r="R61" s="3">
        <v>1</v>
      </c>
      <c r="S61" s="3">
        <v>3497</v>
      </c>
      <c r="T61" s="3">
        <v>605</v>
      </c>
      <c r="U61" s="250">
        <f t="shared" si="0"/>
        <v>0.17300543322848155</v>
      </c>
      <c r="V61" s="3">
        <v>1</v>
      </c>
      <c r="W61" s="3">
        <v>1</v>
      </c>
      <c r="X61" s="3">
        <v>2</v>
      </c>
      <c r="Y61" s="3">
        <v>2</v>
      </c>
      <c r="Z61" s="3">
        <v>6</v>
      </c>
      <c r="AA61" s="3">
        <v>4</v>
      </c>
      <c r="AB61" s="3">
        <v>3</v>
      </c>
      <c r="AC61" s="3">
        <v>30</v>
      </c>
      <c r="AD61" s="3">
        <v>0</v>
      </c>
      <c r="AE61" s="3">
        <v>0</v>
      </c>
      <c r="AF61" s="3">
        <v>6</v>
      </c>
      <c r="AG61" s="3">
        <v>9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5</v>
      </c>
      <c r="AP61" s="3">
        <v>6</v>
      </c>
      <c r="AQ61" s="3">
        <v>11</v>
      </c>
      <c r="AR61" s="3">
        <v>1</v>
      </c>
      <c r="AS61" s="3">
        <v>0</v>
      </c>
      <c r="AT61" s="3">
        <v>7</v>
      </c>
      <c r="AU61" s="3">
        <v>50</v>
      </c>
      <c r="AV61" s="3">
        <v>0</v>
      </c>
      <c r="AW61" s="3">
        <v>53</v>
      </c>
      <c r="AX61" s="3">
        <v>0</v>
      </c>
      <c r="AY61" s="3">
        <v>0</v>
      </c>
      <c r="AZ61" s="3">
        <v>77</v>
      </c>
      <c r="BA61" s="3">
        <v>2</v>
      </c>
      <c r="BB61" s="3">
        <v>0</v>
      </c>
      <c r="BC61" s="3">
        <v>0</v>
      </c>
      <c r="BD61" s="3">
        <v>0</v>
      </c>
      <c r="BE61" s="3">
        <v>33</v>
      </c>
      <c r="BF61" s="3">
        <v>0</v>
      </c>
      <c r="BG61" s="3">
        <v>0</v>
      </c>
      <c r="BH61" s="3">
        <v>0</v>
      </c>
      <c r="BI61" s="3">
        <v>46</v>
      </c>
      <c r="BJ61" s="3">
        <v>29</v>
      </c>
      <c r="BK61" s="3">
        <v>18</v>
      </c>
      <c r="BL61" s="3">
        <v>0</v>
      </c>
      <c r="BM61" s="3">
        <v>144</v>
      </c>
      <c r="BN61" s="3">
        <v>0</v>
      </c>
      <c r="BO61" s="3">
        <v>0</v>
      </c>
      <c r="BP61" s="3">
        <v>51</v>
      </c>
      <c r="BQ61" s="3">
        <v>5</v>
      </c>
      <c r="BR61" s="3">
        <v>4</v>
      </c>
      <c r="BS61" s="3">
        <v>0</v>
      </c>
      <c r="BT61" s="3">
        <v>12</v>
      </c>
      <c r="BU61" s="3">
        <v>0</v>
      </c>
      <c r="BV61" s="3">
        <v>0</v>
      </c>
      <c r="BW61" s="3">
        <v>18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4</v>
      </c>
      <c r="CD61" s="3">
        <v>195</v>
      </c>
      <c r="CE61" s="3">
        <v>0</v>
      </c>
      <c r="CF61" s="3">
        <v>15</v>
      </c>
      <c r="CG61" s="3">
        <v>2</v>
      </c>
      <c r="CH61" s="3">
        <v>0</v>
      </c>
      <c r="CI61" s="3">
        <v>39</v>
      </c>
      <c r="CJ61" s="3">
        <v>0</v>
      </c>
      <c r="CK61" s="3">
        <v>2</v>
      </c>
      <c r="CL61" s="3">
        <v>58</v>
      </c>
      <c r="CM61" s="3">
        <v>169</v>
      </c>
      <c r="CN61" s="3">
        <v>26</v>
      </c>
      <c r="CO61" s="3">
        <v>0</v>
      </c>
      <c r="CP61" s="3">
        <v>14</v>
      </c>
      <c r="CQ61" s="3">
        <v>2</v>
      </c>
      <c r="CR61" s="3">
        <v>49</v>
      </c>
      <c r="CS61" s="3">
        <v>185</v>
      </c>
      <c r="CT61" s="3">
        <v>148</v>
      </c>
      <c r="CU61" s="3">
        <v>13</v>
      </c>
      <c r="CV61" s="3">
        <v>0</v>
      </c>
    </row>
    <row r="62" spans="13:100">
      <c r="M62" s="3">
        <v>6</v>
      </c>
      <c r="N62" s="3">
        <v>7</v>
      </c>
      <c r="O62" s="3">
        <v>6</v>
      </c>
      <c r="P62" s="3">
        <v>6</v>
      </c>
      <c r="Q62" s="3">
        <v>7</v>
      </c>
      <c r="R62" s="3">
        <v>6</v>
      </c>
      <c r="S62" s="3">
        <v>11765</v>
      </c>
      <c r="T62" s="3">
        <v>773</v>
      </c>
      <c r="U62" s="250">
        <f t="shared" si="0"/>
        <v>6.5703357416064603E-2</v>
      </c>
      <c r="V62" s="3">
        <v>8</v>
      </c>
      <c r="W62" s="3">
        <v>1</v>
      </c>
      <c r="X62" s="3">
        <v>15</v>
      </c>
      <c r="Y62" s="3">
        <v>14</v>
      </c>
      <c r="Z62" s="3">
        <v>13</v>
      </c>
      <c r="AA62" s="3">
        <v>3</v>
      </c>
      <c r="AB62" s="3">
        <v>5</v>
      </c>
      <c r="AC62" s="3">
        <v>49</v>
      </c>
      <c r="AD62" s="3">
        <v>0</v>
      </c>
      <c r="AE62" s="3">
        <v>0</v>
      </c>
      <c r="AF62" s="3">
        <v>7</v>
      </c>
      <c r="AG62" s="3">
        <v>12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15</v>
      </c>
      <c r="AP62" s="3">
        <v>24</v>
      </c>
      <c r="AQ62" s="3">
        <v>144</v>
      </c>
      <c r="AR62" s="3">
        <v>17</v>
      </c>
      <c r="AS62" s="3">
        <v>0</v>
      </c>
      <c r="AT62" s="3">
        <v>40</v>
      </c>
      <c r="AU62" s="3">
        <v>26</v>
      </c>
      <c r="AV62" s="3">
        <v>11</v>
      </c>
      <c r="AW62" s="3">
        <v>82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85</v>
      </c>
      <c r="BF62" s="3">
        <v>0</v>
      </c>
      <c r="BG62" s="3">
        <v>254</v>
      </c>
      <c r="BH62" s="3">
        <v>18</v>
      </c>
      <c r="BI62" s="3">
        <v>31</v>
      </c>
      <c r="BJ62" s="3">
        <v>429</v>
      </c>
      <c r="BK62" s="3">
        <v>777</v>
      </c>
      <c r="BL62" s="3">
        <v>84</v>
      </c>
      <c r="BM62" s="3">
        <v>2</v>
      </c>
      <c r="BN62" s="3">
        <v>0</v>
      </c>
      <c r="BO62" s="3">
        <v>30</v>
      </c>
      <c r="BP62" s="3">
        <v>457</v>
      </c>
      <c r="BQ62" s="3">
        <v>0</v>
      </c>
      <c r="BR62" s="3">
        <v>0</v>
      </c>
      <c r="BS62" s="3">
        <v>0</v>
      </c>
      <c r="BT62" s="3">
        <v>40</v>
      </c>
      <c r="BU62" s="3">
        <v>88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116</v>
      </c>
      <c r="CB62" s="3">
        <v>0</v>
      </c>
      <c r="CC62" s="3">
        <v>11</v>
      </c>
      <c r="CD62" s="3">
        <v>2</v>
      </c>
      <c r="CE62" s="3">
        <v>0</v>
      </c>
      <c r="CF62" s="3">
        <v>254</v>
      </c>
      <c r="CG62" s="3">
        <v>0</v>
      </c>
      <c r="CH62" s="3">
        <v>10</v>
      </c>
      <c r="CI62" s="3">
        <v>0</v>
      </c>
      <c r="CJ62" s="3">
        <v>0</v>
      </c>
      <c r="CK62" s="3">
        <v>8</v>
      </c>
      <c r="CL62" s="3">
        <v>94</v>
      </c>
      <c r="CM62" s="3">
        <v>273</v>
      </c>
      <c r="CN62" s="3">
        <v>134</v>
      </c>
      <c r="CO62" s="3">
        <v>0</v>
      </c>
      <c r="CP62" s="3">
        <v>69</v>
      </c>
      <c r="CQ62" s="3">
        <v>8</v>
      </c>
      <c r="CR62" s="3">
        <v>93</v>
      </c>
      <c r="CS62" s="3">
        <v>255</v>
      </c>
      <c r="CT62" s="3">
        <v>124</v>
      </c>
      <c r="CU62" s="3">
        <v>64</v>
      </c>
      <c r="CV62" s="3">
        <v>0</v>
      </c>
    </row>
    <row r="63" spans="13:100">
      <c r="M63" s="3">
        <v>10</v>
      </c>
      <c r="N63" s="3">
        <v>6</v>
      </c>
      <c r="O63" s="3">
        <v>3</v>
      </c>
      <c r="P63" s="3">
        <v>10</v>
      </c>
      <c r="Q63" s="3">
        <v>6</v>
      </c>
      <c r="R63" s="3">
        <v>3</v>
      </c>
      <c r="S63" s="3">
        <v>12084</v>
      </c>
      <c r="T63" s="3">
        <v>1096</v>
      </c>
      <c r="U63" s="250">
        <f t="shared" si="0"/>
        <v>9.0698444223766966E-2</v>
      </c>
      <c r="V63" s="3">
        <v>8</v>
      </c>
      <c r="W63" s="3">
        <v>5</v>
      </c>
      <c r="X63" s="3">
        <v>17</v>
      </c>
      <c r="Y63" s="3">
        <v>6</v>
      </c>
      <c r="Z63" s="3">
        <v>31</v>
      </c>
      <c r="AA63" s="3">
        <v>11</v>
      </c>
      <c r="AB63" s="3">
        <v>4</v>
      </c>
      <c r="AC63" s="3">
        <v>57</v>
      </c>
      <c r="AD63" s="3">
        <v>2</v>
      </c>
      <c r="AE63" s="3">
        <v>2</v>
      </c>
      <c r="AF63" s="3">
        <v>29</v>
      </c>
      <c r="AG63" s="3">
        <v>35</v>
      </c>
      <c r="AH63" s="3">
        <v>0</v>
      </c>
      <c r="AI63" s="3">
        <v>1</v>
      </c>
      <c r="AJ63" s="3">
        <v>3</v>
      </c>
      <c r="AK63" s="3">
        <v>0</v>
      </c>
      <c r="AL63" s="3">
        <v>0</v>
      </c>
      <c r="AM63" s="3">
        <v>0</v>
      </c>
      <c r="AN63" s="3">
        <v>0</v>
      </c>
      <c r="AO63" s="3">
        <v>27</v>
      </c>
      <c r="AP63" s="3">
        <v>28</v>
      </c>
      <c r="AQ63" s="3">
        <v>44</v>
      </c>
      <c r="AR63" s="3">
        <v>7</v>
      </c>
      <c r="AS63" s="3">
        <v>1</v>
      </c>
      <c r="AT63" s="3">
        <v>34</v>
      </c>
      <c r="AU63" s="3">
        <v>133</v>
      </c>
      <c r="AV63" s="3">
        <v>0</v>
      </c>
      <c r="AW63" s="3">
        <v>50</v>
      </c>
      <c r="AX63" s="3">
        <v>2</v>
      </c>
      <c r="AY63" s="3">
        <v>13</v>
      </c>
      <c r="AZ63" s="3">
        <v>10</v>
      </c>
      <c r="BA63" s="3">
        <v>2</v>
      </c>
      <c r="BB63" s="3">
        <v>0</v>
      </c>
      <c r="BC63" s="3">
        <v>0</v>
      </c>
      <c r="BD63" s="3">
        <v>0</v>
      </c>
      <c r="BE63" s="3">
        <v>82</v>
      </c>
      <c r="BF63" s="3">
        <v>0</v>
      </c>
      <c r="BG63" s="3">
        <v>0</v>
      </c>
      <c r="BH63" s="3">
        <v>28</v>
      </c>
      <c r="BI63" s="3">
        <v>1</v>
      </c>
      <c r="BJ63" s="3">
        <v>21</v>
      </c>
      <c r="BK63" s="3">
        <v>0</v>
      </c>
      <c r="BL63" s="3">
        <v>82</v>
      </c>
      <c r="BM63" s="3">
        <v>4</v>
      </c>
      <c r="BN63" s="3">
        <v>0</v>
      </c>
      <c r="BO63" s="3">
        <v>14</v>
      </c>
      <c r="BP63" s="3">
        <v>35</v>
      </c>
      <c r="BQ63" s="3">
        <v>2</v>
      </c>
      <c r="BR63" s="3">
        <v>12</v>
      </c>
      <c r="BS63" s="3">
        <v>0</v>
      </c>
      <c r="BT63" s="3">
        <v>55</v>
      </c>
      <c r="BU63" s="3">
        <v>39</v>
      </c>
      <c r="BV63" s="3">
        <v>0</v>
      </c>
      <c r="BW63" s="3">
        <v>0</v>
      </c>
      <c r="BX63" s="3">
        <v>4</v>
      </c>
      <c r="BY63" s="3">
        <v>0</v>
      </c>
      <c r="BZ63" s="3">
        <v>0</v>
      </c>
      <c r="CA63" s="3">
        <v>0</v>
      </c>
      <c r="CB63" s="3">
        <v>583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17</v>
      </c>
      <c r="CL63" s="3">
        <v>132</v>
      </c>
      <c r="CM63" s="3">
        <v>300</v>
      </c>
      <c r="CN63" s="3">
        <v>110</v>
      </c>
      <c r="CO63" s="3">
        <v>1</v>
      </c>
      <c r="CP63" s="3">
        <v>64</v>
      </c>
      <c r="CQ63" s="3">
        <v>23</v>
      </c>
      <c r="CR63" s="3">
        <v>153</v>
      </c>
      <c r="CS63" s="3">
        <v>315</v>
      </c>
      <c r="CT63" s="3">
        <v>120</v>
      </c>
      <c r="CU63" s="3">
        <v>57</v>
      </c>
      <c r="CV63" s="3">
        <v>1</v>
      </c>
    </row>
    <row r="64" spans="13:100">
      <c r="M64" s="3">
        <v>16</v>
      </c>
      <c r="N64" s="3">
        <v>16</v>
      </c>
      <c r="O64" s="3">
        <v>6</v>
      </c>
      <c r="P64" s="3">
        <v>16</v>
      </c>
      <c r="Q64" s="3">
        <v>16</v>
      </c>
      <c r="R64" s="3">
        <v>6</v>
      </c>
      <c r="S64" s="3">
        <v>40322</v>
      </c>
      <c r="T64" s="3">
        <v>3667</v>
      </c>
      <c r="U64" s="250">
        <f t="shared" si="0"/>
        <v>9.0942909577897926E-2</v>
      </c>
      <c r="V64" s="3">
        <v>19</v>
      </c>
      <c r="W64" s="3">
        <v>4</v>
      </c>
      <c r="X64" s="3">
        <v>24</v>
      </c>
      <c r="Y64" s="3">
        <v>2</v>
      </c>
      <c r="Z64" s="3">
        <v>37</v>
      </c>
      <c r="AA64" s="3">
        <v>11</v>
      </c>
      <c r="AB64" s="3">
        <v>10</v>
      </c>
      <c r="AC64" s="3">
        <v>277</v>
      </c>
      <c r="AD64" s="3">
        <v>11</v>
      </c>
      <c r="AE64" s="3">
        <v>0</v>
      </c>
      <c r="AF64" s="3">
        <v>40</v>
      </c>
      <c r="AG64" s="3">
        <v>112</v>
      </c>
      <c r="AH64" s="3">
        <v>3</v>
      </c>
      <c r="AI64" s="3">
        <v>5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213</v>
      </c>
      <c r="AP64" s="3">
        <v>70</v>
      </c>
      <c r="AQ64" s="3">
        <v>497</v>
      </c>
      <c r="AR64" s="3">
        <v>2</v>
      </c>
      <c r="AS64" s="3">
        <v>3</v>
      </c>
      <c r="AT64" s="3">
        <v>139</v>
      </c>
      <c r="AU64" s="3">
        <v>611</v>
      </c>
      <c r="AV64" s="3">
        <v>165</v>
      </c>
      <c r="AW64" s="3">
        <v>293</v>
      </c>
      <c r="AX64" s="3">
        <v>0</v>
      </c>
      <c r="AY64" s="3">
        <v>13</v>
      </c>
      <c r="AZ64" s="3">
        <v>15</v>
      </c>
      <c r="BA64" s="3">
        <v>4</v>
      </c>
      <c r="BB64" s="3">
        <v>3</v>
      </c>
      <c r="BC64" s="3">
        <v>0</v>
      </c>
      <c r="BD64" s="3">
        <v>0</v>
      </c>
      <c r="BE64" s="3">
        <v>348</v>
      </c>
      <c r="BF64" s="3">
        <v>0</v>
      </c>
      <c r="BG64" s="3">
        <v>0</v>
      </c>
      <c r="BH64" s="3">
        <v>510</v>
      </c>
      <c r="BI64" s="3">
        <v>53</v>
      </c>
      <c r="BJ64" s="3">
        <v>352</v>
      </c>
      <c r="BK64" s="3">
        <v>567</v>
      </c>
      <c r="BL64" s="3">
        <v>131</v>
      </c>
      <c r="BM64" s="3">
        <v>90</v>
      </c>
      <c r="BN64" s="3">
        <v>2</v>
      </c>
      <c r="BO64" s="3">
        <v>49</v>
      </c>
      <c r="BP64" s="3">
        <v>0</v>
      </c>
      <c r="BQ64" s="3">
        <v>8</v>
      </c>
      <c r="BR64" s="3">
        <v>22</v>
      </c>
      <c r="BS64" s="3">
        <v>0</v>
      </c>
      <c r="BT64" s="3">
        <v>11</v>
      </c>
      <c r="BU64" s="3">
        <v>12</v>
      </c>
      <c r="BV64" s="3">
        <v>0</v>
      </c>
      <c r="BW64" s="3">
        <v>0</v>
      </c>
      <c r="BX64" s="3">
        <v>1</v>
      </c>
      <c r="BY64" s="3">
        <v>0</v>
      </c>
      <c r="BZ64" s="3">
        <v>0</v>
      </c>
      <c r="CA64" s="3">
        <v>541</v>
      </c>
      <c r="CB64" s="3">
        <v>80</v>
      </c>
      <c r="CC64" s="3">
        <v>39</v>
      </c>
      <c r="CD64" s="3">
        <v>565</v>
      </c>
      <c r="CE64" s="3">
        <v>51</v>
      </c>
      <c r="CF64" s="3">
        <v>53</v>
      </c>
      <c r="CG64" s="3">
        <v>31</v>
      </c>
      <c r="CH64" s="3">
        <v>10</v>
      </c>
      <c r="CI64" s="3">
        <v>1341</v>
      </c>
      <c r="CJ64" s="3">
        <v>2</v>
      </c>
      <c r="CK64" s="3">
        <v>21</v>
      </c>
      <c r="CL64" s="3">
        <v>734</v>
      </c>
      <c r="CM64" s="3">
        <v>925</v>
      </c>
      <c r="CN64" s="3">
        <v>307</v>
      </c>
      <c r="CO64" s="3">
        <v>0</v>
      </c>
      <c r="CP64" s="3">
        <v>282</v>
      </c>
      <c r="CQ64" s="3">
        <v>21</v>
      </c>
      <c r="CR64" s="3">
        <v>705</v>
      </c>
      <c r="CS64" s="3">
        <v>891</v>
      </c>
      <c r="CT64" s="3">
        <v>304</v>
      </c>
      <c r="CU64" s="3">
        <v>257</v>
      </c>
      <c r="CV64" s="3">
        <v>0</v>
      </c>
    </row>
    <row r="65" spans="13:100">
      <c r="M65" s="3">
        <v>8</v>
      </c>
      <c r="N65" s="3">
        <v>9</v>
      </c>
      <c r="O65" s="3">
        <v>6</v>
      </c>
      <c r="P65" s="3">
        <v>8</v>
      </c>
      <c r="Q65" s="3">
        <v>9</v>
      </c>
      <c r="R65" s="3">
        <v>6</v>
      </c>
      <c r="S65" s="3">
        <v>8891</v>
      </c>
      <c r="T65" s="3">
        <v>934</v>
      </c>
      <c r="U65" s="250">
        <f t="shared" si="0"/>
        <v>0.10505005061297942</v>
      </c>
      <c r="V65" s="3">
        <v>8</v>
      </c>
      <c r="W65" s="3">
        <v>2</v>
      </c>
      <c r="X65" s="3">
        <v>8</v>
      </c>
      <c r="Y65" s="3">
        <v>2</v>
      </c>
      <c r="Z65" s="3">
        <v>14</v>
      </c>
      <c r="AA65" s="3">
        <v>6</v>
      </c>
      <c r="AB65" s="3">
        <v>6</v>
      </c>
      <c r="AC65" s="3">
        <v>50</v>
      </c>
      <c r="AD65" s="3">
        <v>0</v>
      </c>
      <c r="AE65" s="3">
        <v>0</v>
      </c>
      <c r="AF65" s="3">
        <v>8</v>
      </c>
      <c r="AG65" s="3">
        <v>37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20</v>
      </c>
      <c r="AP65" s="3">
        <v>10</v>
      </c>
      <c r="AQ65" s="3">
        <v>7</v>
      </c>
      <c r="AR65" s="3">
        <v>1</v>
      </c>
      <c r="AS65" s="3">
        <v>0</v>
      </c>
      <c r="AT65" s="3">
        <v>0</v>
      </c>
      <c r="AU65" s="3">
        <v>13</v>
      </c>
      <c r="AV65" s="3">
        <v>77</v>
      </c>
      <c r="AW65" s="3">
        <v>85</v>
      </c>
      <c r="AX65" s="3">
        <v>0</v>
      </c>
      <c r="AY65" s="3">
        <v>3</v>
      </c>
      <c r="AZ65" s="3">
        <v>0</v>
      </c>
      <c r="BA65" s="3">
        <v>0</v>
      </c>
      <c r="BB65" s="3">
        <v>0</v>
      </c>
      <c r="BC65" s="3">
        <v>2</v>
      </c>
      <c r="BD65" s="3">
        <v>0</v>
      </c>
      <c r="BE65" s="3">
        <v>345</v>
      </c>
      <c r="BF65" s="3">
        <v>4</v>
      </c>
      <c r="BG65" s="3">
        <v>350</v>
      </c>
      <c r="BH65" s="3">
        <v>0</v>
      </c>
      <c r="BI65" s="3">
        <v>0</v>
      </c>
      <c r="BJ65" s="3">
        <v>60</v>
      </c>
      <c r="BK65" s="3">
        <v>82</v>
      </c>
      <c r="BL65" s="3">
        <v>181</v>
      </c>
      <c r="BM65" s="3">
        <v>8</v>
      </c>
      <c r="BN65" s="3">
        <v>0</v>
      </c>
      <c r="BO65" s="3">
        <v>20</v>
      </c>
      <c r="BP65" s="3">
        <v>700</v>
      </c>
      <c r="BQ65" s="3">
        <v>0</v>
      </c>
      <c r="BR65" s="3">
        <v>19</v>
      </c>
      <c r="BS65" s="3">
        <v>0</v>
      </c>
      <c r="BT65" s="3">
        <v>94</v>
      </c>
      <c r="BU65" s="3">
        <v>0</v>
      </c>
      <c r="BV65" s="3">
        <v>137</v>
      </c>
      <c r="BW65" s="3">
        <v>0</v>
      </c>
      <c r="BX65" s="3">
        <v>0</v>
      </c>
      <c r="BY65" s="3">
        <v>404</v>
      </c>
      <c r="BZ65" s="3">
        <v>0</v>
      </c>
      <c r="CA65" s="3">
        <v>0</v>
      </c>
      <c r="CB65" s="3">
        <v>64</v>
      </c>
      <c r="CC65" s="3">
        <v>10</v>
      </c>
      <c r="CD65" s="3">
        <v>769</v>
      </c>
      <c r="CE65" s="3">
        <v>0</v>
      </c>
      <c r="CF65" s="3">
        <v>9</v>
      </c>
      <c r="CG65" s="3">
        <v>17</v>
      </c>
      <c r="CH65" s="3">
        <v>0</v>
      </c>
      <c r="CI65" s="3">
        <v>287</v>
      </c>
      <c r="CJ65" s="3">
        <v>0</v>
      </c>
      <c r="CK65" s="3">
        <v>16</v>
      </c>
      <c r="CL65" s="3">
        <v>57</v>
      </c>
      <c r="CM65" s="3">
        <v>195</v>
      </c>
      <c r="CN65" s="3">
        <v>45</v>
      </c>
      <c r="CO65" s="3">
        <v>0</v>
      </c>
      <c r="CP65" s="3">
        <v>35</v>
      </c>
      <c r="CQ65" s="3">
        <v>1</v>
      </c>
      <c r="CR65" s="3">
        <v>26</v>
      </c>
      <c r="CS65" s="3">
        <v>171</v>
      </c>
      <c r="CT65" s="3">
        <v>30</v>
      </c>
      <c r="CU65" s="3">
        <v>13</v>
      </c>
      <c r="CV65" s="3">
        <v>0</v>
      </c>
    </row>
    <row r="66" spans="13:100">
      <c r="M66" s="3">
        <v>169</v>
      </c>
      <c r="N66" s="3">
        <v>157</v>
      </c>
      <c r="O66" s="3">
        <v>99</v>
      </c>
      <c r="P66" s="3">
        <v>169</v>
      </c>
      <c r="Q66" s="3">
        <v>157</v>
      </c>
      <c r="R66" s="3">
        <v>99</v>
      </c>
      <c r="S66" s="3">
        <f>SUM(S41:S65)</f>
        <v>334295</v>
      </c>
      <c r="T66" s="3">
        <v>32592</v>
      </c>
      <c r="U66" s="250">
        <f t="shared" si="0"/>
        <v>9.7494727710555049E-2</v>
      </c>
      <c r="V66" s="3">
        <v>181</v>
      </c>
      <c r="W66" s="3">
        <v>120</v>
      </c>
      <c r="X66" s="3">
        <v>820</v>
      </c>
      <c r="Y66" s="3">
        <v>241</v>
      </c>
      <c r="Z66" s="3">
        <v>512</v>
      </c>
      <c r="AA66" s="3">
        <v>136</v>
      </c>
      <c r="AB66" s="3">
        <v>153</v>
      </c>
      <c r="AC66" s="3">
        <v>1842</v>
      </c>
      <c r="AD66" s="3">
        <v>82</v>
      </c>
      <c r="AE66" s="3">
        <v>38</v>
      </c>
      <c r="AF66" s="3">
        <v>380</v>
      </c>
      <c r="AG66" s="3">
        <v>968</v>
      </c>
      <c r="AH66" s="3">
        <v>57</v>
      </c>
      <c r="AI66" s="3">
        <v>15</v>
      </c>
      <c r="AJ66" s="3">
        <v>15</v>
      </c>
      <c r="AK66" s="3">
        <v>6</v>
      </c>
      <c r="AL66" s="3">
        <v>0</v>
      </c>
      <c r="AM66" s="3">
        <v>0</v>
      </c>
      <c r="AN66" s="3">
        <v>0</v>
      </c>
      <c r="AO66" s="3">
        <v>949</v>
      </c>
      <c r="AP66" s="3">
        <v>451</v>
      </c>
      <c r="AQ66" s="3">
        <v>2262</v>
      </c>
      <c r="AR66" s="3">
        <v>236</v>
      </c>
      <c r="AS66" s="3">
        <v>39</v>
      </c>
      <c r="AT66" s="3">
        <v>701</v>
      </c>
      <c r="AU66" s="3">
        <v>3073</v>
      </c>
      <c r="AV66" s="3">
        <v>2043</v>
      </c>
      <c r="AW66" s="3">
        <v>2248</v>
      </c>
      <c r="AX66" s="3">
        <v>28</v>
      </c>
      <c r="AY66" s="3">
        <v>52</v>
      </c>
      <c r="AZ66" s="3">
        <v>110</v>
      </c>
      <c r="BA66" s="3">
        <v>12</v>
      </c>
      <c r="BB66" s="3">
        <v>3</v>
      </c>
      <c r="BC66" s="3">
        <v>68</v>
      </c>
      <c r="BD66" s="3">
        <v>0</v>
      </c>
      <c r="BE66" s="3">
        <v>4964</v>
      </c>
      <c r="BF66" s="3">
        <v>235</v>
      </c>
      <c r="BG66" s="3">
        <v>6504</v>
      </c>
      <c r="BH66" s="3">
        <v>3029</v>
      </c>
      <c r="BI66" s="3">
        <v>2859</v>
      </c>
      <c r="BJ66" s="3">
        <v>3777</v>
      </c>
      <c r="BK66" s="3">
        <v>4606</v>
      </c>
      <c r="BL66" s="3">
        <v>2822</v>
      </c>
      <c r="BM66" s="3">
        <v>1418</v>
      </c>
      <c r="BN66" s="3">
        <v>426</v>
      </c>
      <c r="BO66" s="3">
        <v>1206</v>
      </c>
      <c r="BP66" s="3">
        <v>16813</v>
      </c>
      <c r="BQ66" s="3">
        <v>434</v>
      </c>
      <c r="BR66" s="3">
        <v>270</v>
      </c>
      <c r="BS66" s="3">
        <v>23</v>
      </c>
      <c r="BT66" s="3">
        <v>893</v>
      </c>
      <c r="BU66" s="3">
        <v>357</v>
      </c>
      <c r="BV66" s="3">
        <v>685</v>
      </c>
      <c r="BW66" s="3">
        <v>227</v>
      </c>
      <c r="BX66" s="3">
        <v>26</v>
      </c>
      <c r="BY66" s="3">
        <v>1155</v>
      </c>
      <c r="BZ66" s="3">
        <v>0</v>
      </c>
      <c r="CA66" s="3">
        <v>1590</v>
      </c>
      <c r="CB66" s="3">
        <v>1045</v>
      </c>
      <c r="CC66" s="3">
        <v>796</v>
      </c>
      <c r="CD66" s="3">
        <v>10756</v>
      </c>
      <c r="CE66" s="3">
        <v>85</v>
      </c>
      <c r="CF66" s="3">
        <v>2031</v>
      </c>
      <c r="CG66" s="3">
        <v>326</v>
      </c>
      <c r="CH66" s="3">
        <v>290</v>
      </c>
      <c r="CI66" s="3">
        <v>4722</v>
      </c>
      <c r="CJ66" s="3">
        <v>35</v>
      </c>
      <c r="CK66" s="3">
        <v>481</v>
      </c>
      <c r="CL66" s="3">
        <v>4485</v>
      </c>
      <c r="CM66" s="3">
        <v>10175</v>
      </c>
      <c r="CN66" s="3">
        <v>3406</v>
      </c>
      <c r="CO66" s="3">
        <v>30</v>
      </c>
      <c r="CP66" s="3">
        <v>1363</v>
      </c>
      <c r="CQ66" s="3">
        <v>298</v>
      </c>
      <c r="CR66" s="3">
        <v>3415</v>
      </c>
      <c r="CS66" s="3">
        <v>10151</v>
      </c>
      <c r="CT66" s="3">
        <v>3082</v>
      </c>
      <c r="CU66" s="3">
        <v>1174</v>
      </c>
      <c r="CV66" s="3">
        <v>17</v>
      </c>
    </row>
  </sheetData>
  <autoFilter ref="A5:L5">
    <filterColumn colId="11"/>
    <sortState ref="A3:EL69">
      <sortCondition ref="A2"/>
    </sortState>
  </autoFilter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T33"/>
  <sheetViews>
    <sheetView workbookViewId="0">
      <pane xSplit="2" ySplit="5" topLeftCell="C27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5"/>
  <cols>
    <col min="1" max="1" width="14.28515625" style="6" customWidth="1"/>
    <col min="2" max="2" width="30.140625" style="6" customWidth="1"/>
    <col min="3" max="3" width="11.42578125" style="6" customWidth="1"/>
    <col min="4" max="4" width="11.7109375" style="6" customWidth="1"/>
    <col min="5" max="5" width="11.85546875" style="6" customWidth="1"/>
    <col min="6" max="6" width="11.140625" style="6" customWidth="1"/>
    <col min="7" max="7" width="7.85546875" style="6" customWidth="1"/>
    <col min="8" max="8" width="11.140625" style="6" customWidth="1"/>
    <col min="9" max="9" width="14" style="6" customWidth="1"/>
    <col min="10" max="10" width="13" style="6" customWidth="1"/>
    <col min="11" max="11" width="12.28515625" style="6" customWidth="1"/>
    <col min="12" max="12" width="11.42578125" style="6" customWidth="1"/>
    <col min="13" max="13" width="11.7109375" style="6" customWidth="1"/>
    <col min="14" max="14" width="6.28515625" style="6" customWidth="1"/>
    <col min="15" max="15" width="15.5703125" style="6" customWidth="1"/>
    <col min="16" max="16" width="11.85546875" style="6" customWidth="1"/>
    <col min="17" max="18" width="9.85546875" style="6" customWidth="1"/>
    <col min="19" max="19" width="9" style="6" customWidth="1"/>
    <col min="20" max="20" width="13.85546875" style="6" customWidth="1"/>
    <col min="21" max="21" width="17.28515625" style="6" customWidth="1"/>
    <col min="22" max="22" width="11.28515625" style="6" customWidth="1"/>
    <col min="23" max="23" width="12.5703125" style="6" customWidth="1"/>
    <col min="24" max="24" width="13" style="6" customWidth="1"/>
    <col min="25" max="25" width="8.85546875" style="6" customWidth="1"/>
    <col min="26" max="26" width="10.85546875" style="6" customWidth="1"/>
    <col min="27" max="27" width="11" style="6" customWidth="1"/>
    <col min="28" max="28" width="10" style="6" customWidth="1"/>
    <col min="29" max="29" width="14.140625" style="6" customWidth="1"/>
    <col min="30" max="30" width="13.28515625" style="6" customWidth="1"/>
    <col min="31" max="31" width="16.7109375" style="6" customWidth="1"/>
    <col min="32" max="32" width="13.85546875" style="6" customWidth="1"/>
    <col min="33" max="33" width="13" style="6" customWidth="1"/>
    <col min="34" max="34" width="12.28515625" style="6" customWidth="1"/>
    <col min="35" max="35" width="16" style="6" customWidth="1"/>
    <col min="36" max="36" width="14.85546875" style="6" customWidth="1"/>
    <col min="37" max="37" width="15.5703125" style="6" customWidth="1"/>
    <col min="38" max="38" width="14" style="6" customWidth="1"/>
    <col min="39" max="39" width="15.140625" style="6" customWidth="1"/>
    <col min="40" max="40" width="16.5703125" style="6" customWidth="1"/>
    <col min="41" max="41" width="13" style="6" customWidth="1"/>
    <col min="42" max="42" width="14.140625" style="6" customWidth="1"/>
    <col min="43" max="43" width="16.28515625" style="6" customWidth="1"/>
    <col min="44" max="44" width="16.42578125" style="6" customWidth="1"/>
    <col min="45" max="45" width="15" style="6" customWidth="1"/>
    <col min="46" max="46" width="16.5703125" style="6" customWidth="1"/>
    <col min="47" max="47" width="16.140625" style="6" customWidth="1"/>
    <col min="48" max="48" width="15.85546875" style="6" customWidth="1"/>
    <col min="49" max="49" width="16.28515625" style="6" customWidth="1"/>
    <col min="50" max="50" width="13.85546875" style="6" customWidth="1"/>
    <col min="51" max="51" width="15.5703125" style="6" customWidth="1"/>
    <col min="52" max="52" width="14.28515625" style="6" customWidth="1"/>
    <col min="53" max="53" width="13" style="6" customWidth="1"/>
    <col min="54" max="54" width="12.140625" style="6" customWidth="1"/>
    <col min="55" max="55" width="13.85546875" style="6" customWidth="1"/>
    <col min="56" max="56" width="12.7109375" style="6" customWidth="1"/>
    <col min="57" max="57" width="15.5703125" style="6" customWidth="1"/>
    <col min="58" max="58" width="14.42578125" style="6" customWidth="1"/>
    <col min="59" max="59" width="13.85546875" style="6" customWidth="1"/>
    <col min="60" max="60" width="12.42578125" style="6" customWidth="1"/>
    <col min="61" max="61" width="11.42578125" style="6" customWidth="1"/>
    <col min="62" max="62" width="14" style="6" customWidth="1"/>
    <col min="63" max="63" width="16.5703125" style="6" customWidth="1"/>
    <col min="64" max="64" width="14.42578125" style="6" customWidth="1"/>
    <col min="65" max="65" width="13.42578125" style="6" customWidth="1"/>
    <col min="66" max="66" width="19.140625" style="6" customWidth="1"/>
    <col min="67" max="67" width="14.85546875" style="6" customWidth="1"/>
    <col min="68" max="68" width="16" style="6" customWidth="1"/>
    <col min="69" max="69" width="15.5703125" style="6" customWidth="1"/>
    <col min="70" max="70" width="14.7109375" style="6" customWidth="1"/>
    <col min="71" max="71" width="14.140625" style="6" customWidth="1"/>
    <col min="72" max="72" width="15.5703125" style="6" customWidth="1"/>
    <col min="73" max="16384" width="9.140625" style="6"/>
  </cols>
  <sheetData>
    <row r="1" spans="1:72">
      <c r="A1" s="6" t="s">
        <v>1705</v>
      </c>
    </row>
    <row r="2" spans="1:72">
      <c r="A2" s="6" t="s">
        <v>1706</v>
      </c>
    </row>
    <row r="3" spans="1:72">
      <c r="A3" s="6" t="s">
        <v>1737</v>
      </c>
    </row>
    <row r="4" spans="1:72">
      <c r="D4" s="801" t="s">
        <v>579</v>
      </c>
      <c r="F4" s="801" t="s">
        <v>580</v>
      </c>
      <c r="S4" s="801" t="s">
        <v>581</v>
      </c>
      <c r="AC4" s="801" t="s">
        <v>582</v>
      </c>
      <c r="AY4" s="801" t="s">
        <v>583</v>
      </c>
      <c r="BD4" s="801" t="s">
        <v>584</v>
      </c>
      <c r="BI4" s="801" t="s">
        <v>585</v>
      </c>
      <c r="BO4" s="801" t="s">
        <v>586</v>
      </c>
    </row>
    <row r="5" spans="1:72" ht="135.75" customHeight="1">
      <c r="A5" s="724" t="s">
        <v>330</v>
      </c>
      <c r="B5" s="724" t="s">
        <v>1</v>
      </c>
      <c r="C5" s="95" t="s">
        <v>593</v>
      </c>
      <c r="D5" s="95" t="s">
        <v>579</v>
      </c>
      <c r="E5" s="95" t="s">
        <v>594</v>
      </c>
      <c r="F5" s="95" t="s">
        <v>595</v>
      </c>
      <c r="G5" s="95" t="s">
        <v>596</v>
      </c>
      <c r="H5" s="812" t="s">
        <v>597</v>
      </c>
      <c r="I5" s="812" t="s">
        <v>598</v>
      </c>
      <c r="J5" s="812" t="s">
        <v>599</v>
      </c>
      <c r="K5" s="812" t="s">
        <v>600</v>
      </c>
      <c r="L5" s="95" t="s">
        <v>601</v>
      </c>
      <c r="M5" s="812" t="s">
        <v>602</v>
      </c>
      <c r="N5" s="95" t="s">
        <v>603</v>
      </c>
      <c r="O5" s="95" t="s">
        <v>604</v>
      </c>
      <c r="P5" s="95" t="s">
        <v>605</v>
      </c>
      <c r="Q5" s="812" t="s">
        <v>606</v>
      </c>
      <c r="R5" s="812" t="s">
        <v>607</v>
      </c>
      <c r="S5" s="812" t="s">
        <v>614</v>
      </c>
      <c r="T5" s="95" t="s">
        <v>615</v>
      </c>
      <c r="U5" s="812" t="s">
        <v>616</v>
      </c>
      <c r="V5" s="95" t="s">
        <v>617</v>
      </c>
      <c r="W5" s="812" t="s">
        <v>619</v>
      </c>
      <c r="X5" s="812" t="s">
        <v>620</v>
      </c>
      <c r="Y5" s="812" t="s">
        <v>621</v>
      </c>
      <c r="Z5" s="812" t="s">
        <v>622</v>
      </c>
      <c r="AA5" s="95" t="s">
        <v>623</v>
      </c>
      <c r="AB5" s="812" t="s">
        <v>629</v>
      </c>
      <c r="AC5" s="812" t="s">
        <v>630</v>
      </c>
      <c r="AD5" s="95" t="s">
        <v>631</v>
      </c>
      <c r="AE5" s="95" t="s">
        <v>632</v>
      </c>
      <c r="AF5" s="812" t="s">
        <v>633</v>
      </c>
      <c r="AG5" s="812" t="s">
        <v>634</v>
      </c>
      <c r="AH5" s="812" t="s">
        <v>635</v>
      </c>
      <c r="AI5" s="812" t="s">
        <v>636</v>
      </c>
      <c r="AJ5" s="812" t="s">
        <v>637</v>
      </c>
      <c r="AK5" s="95" t="s">
        <v>638</v>
      </c>
      <c r="AL5" s="95" t="s">
        <v>639</v>
      </c>
      <c r="AM5" s="812" t="s">
        <v>640</v>
      </c>
      <c r="AN5" s="812" t="s">
        <v>641</v>
      </c>
      <c r="AO5" s="812" t="s">
        <v>642</v>
      </c>
      <c r="AP5" s="812" t="s">
        <v>643</v>
      </c>
      <c r="AQ5" s="812" t="s">
        <v>644</v>
      </c>
      <c r="AR5" s="812" t="s">
        <v>645</v>
      </c>
      <c r="AS5" s="95" t="s">
        <v>646</v>
      </c>
      <c r="AT5" s="95" t="s">
        <v>647</v>
      </c>
      <c r="AU5" s="95" t="s">
        <v>648</v>
      </c>
      <c r="AV5" s="812" t="s">
        <v>649</v>
      </c>
      <c r="AW5" s="95" t="s">
        <v>650</v>
      </c>
      <c r="AX5" s="812" t="s">
        <v>651</v>
      </c>
      <c r="AY5" s="812" t="s">
        <v>652</v>
      </c>
      <c r="AZ5" s="812" t="s">
        <v>653</v>
      </c>
      <c r="BA5" s="812" t="s">
        <v>654</v>
      </c>
      <c r="BB5" s="812" t="s">
        <v>655</v>
      </c>
      <c r="BC5" s="812" t="s">
        <v>656</v>
      </c>
      <c r="BD5" s="95" t="s">
        <v>652</v>
      </c>
      <c r="BE5" s="95" t="s">
        <v>657</v>
      </c>
      <c r="BF5" s="95" t="s">
        <v>654</v>
      </c>
      <c r="BG5" s="95" t="s">
        <v>655</v>
      </c>
      <c r="BH5" s="95" t="s">
        <v>656</v>
      </c>
      <c r="BI5" s="95" t="s">
        <v>658</v>
      </c>
      <c r="BJ5" s="95" t="s">
        <v>659</v>
      </c>
      <c r="BK5" s="95" t="s">
        <v>660</v>
      </c>
      <c r="BL5" s="95" t="s">
        <v>661</v>
      </c>
      <c r="BM5" s="95" t="s">
        <v>662</v>
      </c>
      <c r="BN5" s="95" t="s">
        <v>663</v>
      </c>
      <c r="BO5" s="95" t="s">
        <v>658</v>
      </c>
      <c r="BP5" s="95" t="s">
        <v>659</v>
      </c>
      <c r="BQ5" s="95" t="s">
        <v>660</v>
      </c>
      <c r="BR5" s="95" t="s">
        <v>661</v>
      </c>
      <c r="BS5" s="95" t="s">
        <v>663</v>
      </c>
      <c r="BT5" s="95" t="s">
        <v>662</v>
      </c>
    </row>
    <row r="6" spans="1:72">
      <c r="A6" s="10" t="s">
        <v>82</v>
      </c>
      <c r="B6" s="249" t="s">
        <v>665</v>
      </c>
      <c r="C6" s="10">
        <v>2892</v>
      </c>
      <c r="D6" s="10">
        <v>285</v>
      </c>
      <c r="E6" s="250">
        <f>SUM(D6/C6)</f>
        <v>9.8547717842323648E-2</v>
      </c>
      <c r="F6" s="10">
        <v>0</v>
      </c>
      <c r="G6" s="10">
        <v>2</v>
      </c>
      <c r="H6" s="10">
        <v>9</v>
      </c>
      <c r="I6" s="10">
        <v>6</v>
      </c>
      <c r="J6" s="10">
        <v>12</v>
      </c>
      <c r="K6" s="10">
        <v>3</v>
      </c>
      <c r="L6" s="10">
        <v>0</v>
      </c>
      <c r="M6" s="10">
        <v>22</v>
      </c>
      <c r="N6" s="10">
        <v>0</v>
      </c>
      <c r="O6" s="10">
        <v>0</v>
      </c>
      <c r="P6" s="10">
        <v>5</v>
      </c>
      <c r="Q6" s="10">
        <v>13</v>
      </c>
      <c r="R6" s="10">
        <v>0</v>
      </c>
      <c r="S6" s="10">
        <v>9</v>
      </c>
      <c r="T6" s="10">
        <v>1</v>
      </c>
      <c r="U6" s="10">
        <v>3</v>
      </c>
      <c r="V6" s="10">
        <v>0</v>
      </c>
      <c r="W6" s="10">
        <v>9</v>
      </c>
      <c r="X6" s="10">
        <v>54</v>
      </c>
      <c r="Y6" s="10">
        <v>17</v>
      </c>
      <c r="Z6" s="10">
        <v>17</v>
      </c>
      <c r="AA6" s="10">
        <v>0</v>
      </c>
      <c r="AB6" s="10">
        <v>0</v>
      </c>
      <c r="AC6" s="10">
        <v>40</v>
      </c>
      <c r="AD6" s="10">
        <v>0</v>
      </c>
      <c r="AE6" s="10">
        <v>0</v>
      </c>
      <c r="AF6" s="10">
        <v>160</v>
      </c>
      <c r="AG6" s="10">
        <v>270</v>
      </c>
      <c r="AH6" s="10">
        <v>0</v>
      </c>
      <c r="AI6" s="10">
        <v>0</v>
      </c>
      <c r="AJ6" s="10">
        <v>29</v>
      </c>
      <c r="AK6" s="10">
        <v>0</v>
      </c>
      <c r="AL6" s="10">
        <v>0</v>
      </c>
      <c r="AM6" s="10">
        <v>29</v>
      </c>
      <c r="AN6" s="10">
        <v>614</v>
      </c>
      <c r="AO6" s="10">
        <v>7</v>
      </c>
      <c r="AP6" s="10">
        <v>0</v>
      </c>
      <c r="AQ6" s="10">
        <v>0</v>
      </c>
      <c r="AR6" s="10">
        <v>16</v>
      </c>
      <c r="AS6" s="10">
        <v>0</v>
      </c>
      <c r="AT6" s="10">
        <v>40</v>
      </c>
      <c r="AU6" s="10">
        <v>3</v>
      </c>
      <c r="AV6" s="10">
        <v>3</v>
      </c>
      <c r="AW6" s="10">
        <v>21</v>
      </c>
      <c r="AX6" s="10">
        <v>0</v>
      </c>
      <c r="AY6" s="10">
        <v>16</v>
      </c>
      <c r="AZ6" s="10">
        <v>4</v>
      </c>
      <c r="BA6" s="10">
        <v>4</v>
      </c>
      <c r="BB6" s="10">
        <v>553</v>
      </c>
      <c r="BC6" s="10">
        <v>0</v>
      </c>
      <c r="BD6" s="10">
        <v>0</v>
      </c>
      <c r="BE6" s="10">
        <v>0</v>
      </c>
      <c r="BF6" s="10">
        <v>3</v>
      </c>
      <c r="BG6" s="10">
        <v>141</v>
      </c>
      <c r="BH6" s="10">
        <v>2</v>
      </c>
      <c r="BI6" s="10">
        <v>3</v>
      </c>
      <c r="BJ6" s="10">
        <v>63</v>
      </c>
      <c r="BK6" s="10">
        <v>111</v>
      </c>
      <c r="BL6" s="10">
        <v>54</v>
      </c>
      <c r="BM6" s="10">
        <v>1</v>
      </c>
      <c r="BN6" s="10">
        <v>10</v>
      </c>
      <c r="BO6" s="10">
        <v>3</v>
      </c>
      <c r="BP6" s="10">
        <v>43</v>
      </c>
      <c r="BQ6" s="10">
        <v>86</v>
      </c>
      <c r="BR6" s="10">
        <v>45</v>
      </c>
      <c r="BS6" s="10">
        <v>8</v>
      </c>
      <c r="BT6" s="10">
        <v>1</v>
      </c>
    </row>
    <row r="7" spans="1:72">
      <c r="A7" s="10" t="s">
        <v>4</v>
      </c>
      <c r="B7" s="249" t="s">
        <v>667</v>
      </c>
      <c r="C7" s="10">
        <v>9763</v>
      </c>
      <c r="D7" s="10">
        <v>850</v>
      </c>
      <c r="E7" s="250">
        <f t="shared" ref="E7:E31" si="0">SUM(D7/C7)</f>
        <v>8.7063402642630336E-2</v>
      </c>
      <c r="F7" s="10">
        <v>6</v>
      </c>
      <c r="G7" s="10">
        <v>12</v>
      </c>
      <c r="H7" s="10">
        <v>101</v>
      </c>
      <c r="I7" s="10">
        <v>28</v>
      </c>
      <c r="J7" s="10">
        <v>24</v>
      </c>
      <c r="K7" s="10">
        <v>3</v>
      </c>
      <c r="L7" s="10">
        <v>9</v>
      </c>
      <c r="M7" s="10">
        <v>128</v>
      </c>
      <c r="N7" s="10">
        <v>8</v>
      </c>
      <c r="O7" s="10">
        <v>6</v>
      </c>
      <c r="P7" s="10">
        <v>13</v>
      </c>
      <c r="Q7" s="10">
        <v>27</v>
      </c>
      <c r="R7" s="10">
        <v>1</v>
      </c>
      <c r="S7" s="10">
        <v>22</v>
      </c>
      <c r="T7" s="10">
        <v>11</v>
      </c>
      <c r="U7" s="10">
        <v>79</v>
      </c>
      <c r="V7" s="10">
        <v>3</v>
      </c>
      <c r="W7" s="10">
        <v>0</v>
      </c>
      <c r="X7" s="10">
        <v>1</v>
      </c>
      <c r="Y7" s="10">
        <v>349</v>
      </c>
      <c r="Z7" s="10">
        <v>127</v>
      </c>
      <c r="AA7" s="10">
        <v>5</v>
      </c>
      <c r="AB7" s="10">
        <v>0</v>
      </c>
      <c r="AC7" s="10">
        <v>151</v>
      </c>
      <c r="AD7" s="10">
        <v>0</v>
      </c>
      <c r="AE7" s="10">
        <v>230</v>
      </c>
      <c r="AF7" s="10">
        <v>151</v>
      </c>
      <c r="AG7" s="10">
        <v>50</v>
      </c>
      <c r="AH7" s="10">
        <v>604</v>
      </c>
      <c r="AI7" s="10">
        <v>197</v>
      </c>
      <c r="AJ7" s="10">
        <v>0</v>
      </c>
      <c r="AK7" s="10">
        <v>8</v>
      </c>
      <c r="AL7" s="10">
        <v>16</v>
      </c>
      <c r="AM7" s="10">
        <v>109</v>
      </c>
      <c r="AN7" s="10">
        <v>497</v>
      </c>
      <c r="AO7" s="10">
        <v>8</v>
      </c>
      <c r="AP7" s="10">
        <v>0</v>
      </c>
      <c r="AQ7" s="10">
        <v>0</v>
      </c>
      <c r="AR7" s="10">
        <v>5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2</v>
      </c>
      <c r="AZ7" s="10">
        <v>0</v>
      </c>
      <c r="BA7" s="10">
        <v>18</v>
      </c>
      <c r="BB7" s="10">
        <v>16</v>
      </c>
      <c r="BC7" s="10">
        <v>12</v>
      </c>
      <c r="BD7" s="10">
        <v>0</v>
      </c>
      <c r="BE7" s="10">
        <v>1</v>
      </c>
      <c r="BF7" s="10">
        <v>5</v>
      </c>
      <c r="BG7" s="10">
        <v>0</v>
      </c>
      <c r="BH7" s="10">
        <v>0</v>
      </c>
      <c r="BI7" s="10">
        <v>11</v>
      </c>
      <c r="BJ7" s="10">
        <v>149</v>
      </c>
      <c r="BK7" s="10">
        <v>351</v>
      </c>
      <c r="BL7" s="10">
        <v>154</v>
      </c>
      <c r="BM7" s="10">
        <v>6</v>
      </c>
      <c r="BN7" s="10">
        <v>42</v>
      </c>
      <c r="BO7" s="10">
        <v>0</v>
      </c>
      <c r="BP7" s="10">
        <v>61</v>
      </c>
      <c r="BQ7" s="10">
        <v>445</v>
      </c>
      <c r="BR7" s="10">
        <v>151</v>
      </c>
      <c r="BS7" s="10">
        <v>40</v>
      </c>
      <c r="BT7" s="10">
        <v>7</v>
      </c>
    </row>
    <row r="8" spans="1:72">
      <c r="A8" s="10" t="s">
        <v>5</v>
      </c>
      <c r="B8" s="249" t="s">
        <v>669</v>
      </c>
      <c r="C8" s="10">
        <v>21560</v>
      </c>
      <c r="D8" s="10">
        <v>2217</v>
      </c>
      <c r="E8" s="250">
        <f t="shared" si="0"/>
        <v>0.10282931354359925</v>
      </c>
      <c r="F8" s="10">
        <v>11</v>
      </c>
      <c r="G8" s="10">
        <v>8</v>
      </c>
      <c r="H8" s="10">
        <v>44</v>
      </c>
      <c r="I8" s="10">
        <v>19</v>
      </c>
      <c r="J8" s="10">
        <v>23</v>
      </c>
      <c r="K8" s="10">
        <v>0</v>
      </c>
      <c r="L8" s="10">
        <v>11</v>
      </c>
      <c r="M8" s="10">
        <v>148</v>
      </c>
      <c r="N8" s="10">
        <v>1</v>
      </c>
      <c r="O8" s="10">
        <v>4</v>
      </c>
      <c r="P8" s="10">
        <v>10</v>
      </c>
      <c r="Q8" s="10">
        <v>48</v>
      </c>
      <c r="R8" s="10">
        <v>0</v>
      </c>
      <c r="S8" s="10">
        <v>40</v>
      </c>
      <c r="T8" s="10">
        <v>34</v>
      </c>
      <c r="U8" s="10">
        <v>0</v>
      </c>
      <c r="V8" s="10">
        <v>64</v>
      </c>
      <c r="W8" s="10">
        <v>40</v>
      </c>
      <c r="X8" s="10">
        <v>253</v>
      </c>
      <c r="Y8" s="10">
        <v>2</v>
      </c>
      <c r="Z8" s="10">
        <v>136</v>
      </c>
      <c r="AA8" s="10">
        <v>1</v>
      </c>
      <c r="AB8" s="10">
        <v>0</v>
      </c>
      <c r="AC8" s="10">
        <v>339</v>
      </c>
      <c r="AD8" s="10">
        <v>0</v>
      </c>
      <c r="AE8" s="10">
        <v>235</v>
      </c>
      <c r="AF8" s="10">
        <v>4</v>
      </c>
      <c r="AG8" s="10">
        <v>0</v>
      </c>
      <c r="AH8" s="10">
        <v>61</v>
      </c>
      <c r="AI8" s="10">
        <v>77</v>
      </c>
      <c r="AJ8" s="10">
        <v>701</v>
      </c>
      <c r="AK8" s="10">
        <v>9</v>
      </c>
      <c r="AL8" s="10">
        <v>82</v>
      </c>
      <c r="AM8" s="10">
        <v>62</v>
      </c>
      <c r="AN8" s="10">
        <v>724</v>
      </c>
      <c r="AO8" s="10">
        <v>105</v>
      </c>
      <c r="AP8" s="10">
        <v>96</v>
      </c>
      <c r="AQ8" s="10">
        <v>7</v>
      </c>
      <c r="AR8" s="10">
        <v>5</v>
      </c>
      <c r="AS8" s="10">
        <v>0</v>
      </c>
      <c r="AT8" s="10">
        <v>59</v>
      </c>
      <c r="AU8" s="10">
        <v>0</v>
      </c>
      <c r="AV8" s="10">
        <v>0</v>
      </c>
      <c r="AW8" s="10">
        <v>0</v>
      </c>
      <c r="AX8" s="10">
        <v>0</v>
      </c>
      <c r="AY8" s="10">
        <v>59</v>
      </c>
      <c r="AZ8" s="10">
        <v>109</v>
      </c>
      <c r="BA8" s="10">
        <v>14</v>
      </c>
      <c r="BB8" s="10">
        <v>353</v>
      </c>
      <c r="BC8" s="10">
        <v>15</v>
      </c>
      <c r="BD8" s="10">
        <v>51</v>
      </c>
      <c r="BE8" s="10">
        <v>27</v>
      </c>
      <c r="BF8" s="10">
        <v>2</v>
      </c>
      <c r="BG8" s="10">
        <v>157</v>
      </c>
      <c r="BH8" s="10">
        <v>0</v>
      </c>
      <c r="BI8" s="10">
        <v>30</v>
      </c>
      <c r="BJ8" s="10">
        <v>372</v>
      </c>
      <c r="BK8" s="10">
        <v>831</v>
      </c>
      <c r="BL8" s="10">
        <v>317</v>
      </c>
      <c r="BM8" s="10">
        <v>0</v>
      </c>
      <c r="BN8" s="10">
        <v>104</v>
      </c>
      <c r="BO8" s="10">
        <v>12</v>
      </c>
      <c r="BP8" s="10">
        <v>149</v>
      </c>
      <c r="BQ8" s="10">
        <v>740</v>
      </c>
      <c r="BR8" s="10">
        <v>216</v>
      </c>
      <c r="BS8" s="10">
        <v>71</v>
      </c>
      <c r="BT8" s="10">
        <v>0</v>
      </c>
    </row>
    <row r="9" spans="1:72">
      <c r="A9" s="10" t="s">
        <v>6</v>
      </c>
      <c r="B9" s="249" t="s">
        <v>671</v>
      </c>
      <c r="C9" s="10">
        <v>19022</v>
      </c>
      <c r="D9" s="10">
        <v>1958</v>
      </c>
      <c r="E9" s="250">
        <f t="shared" si="0"/>
        <v>0.10293344548417621</v>
      </c>
      <c r="F9" s="10">
        <v>7</v>
      </c>
      <c r="G9" s="10">
        <v>1</v>
      </c>
      <c r="H9" s="10">
        <v>30</v>
      </c>
      <c r="I9" s="10">
        <v>7</v>
      </c>
      <c r="J9" s="10">
        <v>26</v>
      </c>
      <c r="K9" s="10">
        <v>7</v>
      </c>
      <c r="L9" s="10">
        <v>7</v>
      </c>
      <c r="M9" s="10">
        <v>76</v>
      </c>
      <c r="N9" s="10">
        <v>0</v>
      </c>
      <c r="O9" s="10">
        <v>0</v>
      </c>
      <c r="P9" s="10">
        <v>3</v>
      </c>
      <c r="Q9" s="10">
        <v>51</v>
      </c>
      <c r="R9" s="10">
        <v>0</v>
      </c>
      <c r="S9" s="10">
        <v>36</v>
      </c>
      <c r="T9" s="10">
        <v>9</v>
      </c>
      <c r="U9" s="10">
        <v>179</v>
      </c>
      <c r="V9" s="10">
        <v>20</v>
      </c>
      <c r="W9" s="10">
        <v>10</v>
      </c>
      <c r="X9" s="10">
        <v>148</v>
      </c>
      <c r="Y9" s="10">
        <v>67</v>
      </c>
      <c r="Z9" s="10">
        <v>127</v>
      </c>
      <c r="AA9" s="10">
        <v>0</v>
      </c>
      <c r="AB9" s="10">
        <v>0</v>
      </c>
      <c r="AC9" s="10">
        <v>578</v>
      </c>
      <c r="AD9" s="10">
        <v>0</v>
      </c>
      <c r="AE9" s="10">
        <v>347</v>
      </c>
      <c r="AF9" s="10">
        <v>233</v>
      </c>
      <c r="AG9" s="10">
        <v>520</v>
      </c>
      <c r="AH9" s="10">
        <v>89</v>
      </c>
      <c r="AI9" s="10">
        <v>111</v>
      </c>
      <c r="AJ9" s="10">
        <v>201</v>
      </c>
      <c r="AK9" s="10">
        <v>14</v>
      </c>
      <c r="AL9" s="10">
        <v>3</v>
      </c>
      <c r="AM9" s="10">
        <v>89</v>
      </c>
      <c r="AN9" s="10">
        <v>1137</v>
      </c>
      <c r="AO9" s="10">
        <v>13</v>
      </c>
      <c r="AP9" s="10">
        <v>0</v>
      </c>
      <c r="AQ9" s="10">
        <v>0</v>
      </c>
      <c r="AR9" s="10">
        <v>8</v>
      </c>
      <c r="AS9" s="10">
        <v>88</v>
      </c>
      <c r="AT9" s="10">
        <v>0</v>
      </c>
      <c r="AU9" s="10">
        <v>0</v>
      </c>
      <c r="AV9" s="10">
        <v>2</v>
      </c>
      <c r="AW9" s="10">
        <v>169</v>
      </c>
      <c r="AX9" s="10">
        <v>0</v>
      </c>
      <c r="AY9" s="10">
        <v>169</v>
      </c>
      <c r="AZ9" s="10">
        <v>32</v>
      </c>
      <c r="BA9" s="10">
        <v>19</v>
      </c>
      <c r="BB9" s="10">
        <v>868</v>
      </c>
      <c r="BC9" s="10">
        <v>0</v>
      </c>
      <c r="BD9" s="10">
        <v>211</v>
      </c>
      <c r="BE9" s="10">
        <v>7</v>
      </c>
      <c r="BF9" s="10">
        <v>2</v>
      </c>
      <c r="BG9" s="10">
        <v>429</v>
      </c>
      <c r="BH9" s="10">
        <v>9</v>
      </c>
      <c r="BI9" s="10">
        <v>57</v>
      </c>
      <c r="BJ9" s="10">
        <v>238</v>
      </c>
      <c r="BK9" s="10">
        <v>586</v>
      </c>
      <c r="BL9" s="10">
        <v>205</v>
      </c>
      <c r="BM9" s="10">
        <v>1</v>
      </c>
      <c r="BN9" s="10">
        <v>87</v>
      </c>
      <c r="BO9" s="10">
        <v>34</v>
      </c>
      <c r="BP9" s="10">
        <v>154</v>
      </c>
      <c r="BQ9" s="10">
        <v>568</v>
      </c>
      <c r="BR9" s="10">
        <v>196</v>
      </c>
      <c r="BS9" s="10">
        <v>74</v>
      </c>
      <c r="BT9" s="10">
        <v>1</v>
      </c>
    </row>
    <row r="10" spans="1:72">
      <c r="A10" s="10" t="s">
        <v>7</v>
      </c>
      <c r="B10" s="249" t="s">
        <v>673</v>
      </c>
      <c r="C10" s="10">
        <v>17462</v>
      </c>
      <c r="D10" s="10">
        <v>1547</v>
      </c>
      <c r="E10" s="250">
        <f t="shared" si="0"/>
        <v>8.8592372007788342E-2</v>
      </c>
      <c r="F10" s="10">
        <v>17</v>
      </c>
      <c r="G10" s="10">
        <v>10</v>
      </c>
      <c r="H10" s="10">
        <v>29</v>
      </c>
      <c r="I10" s="10">
        <v>6</v>
      </c>
      <c r="J10" s="10">
        <v>21</v>
      </c>
      <c r="K10" s="10">
        <v>13</v>
      </c>
      <c r="L10" s="10">
        <v>4</v>
      </c>
      <c r="M10" s="10">
        <v>115</v>
      </c>
      <c r="N10" s="10">
        <v>11</v>
      </c>
      <c r="O10" s="10">
        <v>4</v>
      </c>
      <c r="P10" s="10">
        <v>20</v>
      </c>
      <c r="Q10" s="10">
        <v>22</v>
      </c>
      <c r="R10" s="10">
        <v>0</v>
      </c>
      <c r="S10" s="10">
        <v>42</v>
      </c>
      <c r="T10" s="10">
        <v>22</v>
      </c>
      <c r="U10" s="10">
        <v>105</v>
      </c>
      <c r="V10" s="10">
        <v>2</v>
      </c>
      <c r="W10" s="10">
        <v>32</v>
      </c>
      <c r="X10" s="10">
        <v>41</v>
      </c>
      <c r="Y10" s="10">
        <v>89</v>
      </c>
      <c r="Z10" s="10">
        <v>101</v>
      </c>
      <c r="AA10" s="10">
        <v>0</v>
      </c>
      <c r="AB10" s="10">
        <v>0</v>
      </c>
      <c r="AC10" s="10">
        <v>218</v>
      </c>
      <c r="AD10" s="10">
        <v>142</v>
      </c>
      <c r="AE10" s="10">
        <v>1113</v>
      </c>
      <c r="AF10" s="10">
        <v>16</v>
      </c>
      <c r="AG10" s="10">
        <v>455</v>
      </c>
      <c r="AH10" s="10">
        <v>110</v>
      </c>
      <c r="AI10" s="10">
        <v>128</v>
      </c>
      <c r="AJ10" s="10">
        <v>79</v>
      </c>
      <c r="AK10" s="10">
        <v>51</v>
      </c>
      <c r="AL10" s="10">
        <v>51</v>
      </c>
      <c r="AM10" s="10">
        <v>99</v>
      </c>
      <c r="AN10" s="10">
        <v>1527</v>
      </c>
      <c r="AO10" s="10">
        <v>6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17</v>
      </c>
      <c r="AZ10" s="10">
        <v>24</v>
      </c>
      <c r="BA10" s="10">
        <v>18</v>
      </c>
      <c r="BB10" s="10">
        <v>374</v>
      </c>
      <c r="BC10" s="10">
        <v>0</v>
      </c>
      <c r="BD10" s="10">
        <v>40</v>
      </c>
      <c r="BE10" s="10">
        <v>7</v>
      </c>
      <c r="BF10" s="10">
        <v>14</v>
      </c>
      <c r="BG10" s="10">
        <v>190</v>
      </c>
      <c r="BH10" s="10">
        <v>0</v>
      </c>
      <c r="BI10" s="10">
        <v>19</v>
      </c>
      <c r="BJ10" s="10">
        <v>172</v>
      </c>
      <c r="BK10" s="10">
        <v>608</v>
      </c>
      <c r="BL10" s="10">
        <v>243</v>
      </c>
      <c r="BM10" s="10">
        <v>6</v>
      </c>
      <c r="BN10" s="10">
        <v>65</v>
      </c>
      <c r="BO10" s="10">
        <v>15</v>
      </c>
      <c r="BP10" s="10">
        <v>138</v>
      </c>
      <c r="BQ10" s="10">
        <v>541</v>
      </c>
      <c r="BR10" s="10">
        <v>181</v>
      </c>
      <c r="BS10" s="10">
        <v>49</v>
      </c>
      <c r="BT10" s="10">
        <v>0</v>
      </c>
    </row>
    <row r="11" spans="1:72">
      <c r="A11" s="10" t="s">
        <v>8</v>
      </c>
      <c r="B11" s="249" t="s">
        <v>675</v>
      </c>
      <c r="C11" s="10">
        <v>8172</v>
      </c>
      <c r="D11" s="10">
        <v>1460</v>
      </c>
      <c r="E11" s="250">
        <f t="shared" si="0"/>
        <v>0.17865883504650024</v>
      </c>
      <c r="F11" s="10">
        <v>1</v>
      </c>
      <c r="G11" s="10">
        <v>3</v>
      </c>
      <c r="H11" s="10">
        <v>37</v>
      </c>
      <c r="I11" s="10">
        <v>8</v>
      </c>
      <c r="J11" s="10">
        <v>13</v>
      </c>
      <c r="K11" s="10">
        <v>0</v>
      </c>
      <c r="L11" s="10">
        <v>1</v>
      </c>
      <c r="M11" s="10">
        <v>14</v>
      </c>
      <c r="N11" s="10">
        <v>0</v>
      </c>
      <c r="O11" s="10">
        <v>0</v>
      </c>
      <c r="P11" s="10">
        <v>4</v>
      </c>
      <c r="Q11" s="10">
        <v>13</v>
      </c>
      <c r="R11" s="10">
        <v>0</v>
      </c>
      <c r="S11" s="10">
        <v>11</v>
      </c>
      <c r="T11" s="10">
        <v>10</v>
      </c>
      <c r="U11" s="10">
        <v>25</v>
      </c>
      <c r="V11" s="10">
        <v>16</v>
      </c>
      <c r="W11" s="10">
        <v>35</v>
      </c>
      <c r="X11" s="10">
        <v>89</v>
      </c>
      <c r="Y11" s="10">
        <v>64</v>
      </c>
      <c r="Z11" s="10">
        <v>55</v>
      </c>
      <c r="AA11" s="10">
        <v>0</v>
      </c>
      <c r="AB11" s="10">
        <v>0</v>
      </c>
      <c r="AC11" s="10">
        <v>216</v>
      </c>
      <c r="AD11" s="10">
        <v>14</v>
      </c>
      <c r="AE11" s="10">
        <v>130</v>
      </c>
      <c r="AF11" s="10">
        <v>18</v>
      </c>
      <c r="AG11" s="10">
        <v>136</v>
      </c>
      <c r="AH11" s="10">
        <v>15</v>
      </c>
      <c r="AI11" s="10">
        <v>0</v>
      </c>
      <c r="AJ11" s="10">
        <v>97</v>
      </c>
      <c r="AK11" s="10">
        <v>411</v>
      </c>
      <c r="AL11" s="10">
        <v>16</v>
      </c>
      <c r="AM11" s="10">
        <v>75</v>
      </c>
      <c r="AN11" s="10">
        <v>1251</v>
      </c>
      <c r="AO11" s="10">
        <v>4</v>
      </c>
      <c r="AP11" s="10">
        <v>0</v>
      </c>
      <c r="AQ11" s="10">
        <v>0</v>
      </c>
      <c r="AR11" s="10">
        <v>41</v>
      </c>
      <c r="AS11" s="10">
        <v>0</v>
      </c>
      <c r="AT11" s="10">
        <v>13</v>
      </c>
      <c r="AU11" s="10">
        <v>48</v>
      </c>
      <c r="AV11" s="10">
        <v>0</v>
      </c>
      <c r="AW11" s="10">
        <v>136</v>
      </c>
      <c r="AX11" s="10">
        <v>0</v>
      </c>
      <c r="AY11" s="10">
        <v>12</v>
      </c>
      <c r="AZ11" s="10">
        <v>0</v>
      </c>
      <c r="BA11" s="10">
        <v>10</v>
      </c>
      <c r="BB11" s="10">
        <v>152</v>
      </c>
      <c r="BC11" s="10">
        <v>0</v>
      </c>
      <c r="BD11" s="10">
        <v>40</v>
      </c>
      <c r="BE11" s="10">
        <v>14</v>
      </c>
      <c r="BF11" s="10">
        <v>5</v>
      </c>
      <c r="BG11" s="10">
        <v>105</v>
      </c>
      <c r="BH11" s="10">
        <v>0</v>
      </c>
      <c r="BI11" s="10">
        <v>20</v>
      </c>
      <c r="BJ11" s="10">
        <v>135</v>
      </c>
      <c r="BK11" s="10">
        <v>375</v>
      </c>
      <c r="BL11" s="10">
        <v>125</v>
      </c>
      <c r="BM11" s="10">
        <v>2</v>
      </c>
      <c r="BN11" s="10">
        <v>35</v>
      </c>
      <c r="BO11" s="10">
        <v>19</v>
      </c>
      <c r="BP11" s="10">
        <v>143</v>
      </c>
      <c r="BQ11" s="10">
        <v>388</v>
      </c>
      <c r="BR11" s="10">
        <v>97</v>
      </c>
      <c r="BS11" s="10">
        <v>23</v>
      </c>
      <c r="BT11" s="10">
        <v>1</v>
      </c>
    </row>
    <row r="12" spans="1:72">
      <c r="A12" s="10" t="s">
        <v>9</v>
      </c>
      <c r="B12" s="249" t="s">
        <v>677</v>
      </c>
      <c r="C12" s="10">
        <v>14756</v>
      </c>
      <c r="D12" s="10">
        <v>1367</v>
      </c>
      <c r="E12" s="250">
        <f t="shared" si="0"/>
        <v>9.2640281919219303E-2</v>
      </c>
      <c r="F12" s="10">
        <v>9</v>
      </c>
      <c r="G12" s="10">
        <v>5</v>
      </c>
      <c r="H12" s="10">
        <v>39</v>
      </c>
      <c r="I12" s="10">
        <v>6</v>
      </c>
      <c r="J12" s="10">
        <v>27</v>
      </c>
      <c r="K12" s="10">
        <v>3</v>
      </c>
      <c r="L12" s="10">
        <v>13</v>
      </c>
      <c r="M12" s="10">
        <v>108</v>
      </c>
      <c r="N12" s="10">
        <v>0</v>
      </c>
      <c r="O12" s="10">
        <v>3</v>
      </c>
      <c r="P12" s="10">
        <v>15</v>
      </c>
      <c r="Q12" s="10">
        <v>28</v>
      </c>
      <c r="R12" s="10">
        <v>0</v>
      </c>
      <c r="S12" s="10">
        <v>38</v>
      </c>
      <c r="T12" s="10">
        <v>15</v>
      </c>
      <c r="U12" s="10">
        <v>154</v>
      </c>
      <c r="V12" s="10">
        <v>17</v>
      </c>
      <c r="W12" s="10">
        <v>14</v>
      </c>
      <c r="X12" s="10">
        <v>33</v>
      </c>
      <c r="Y12" s="10">
        <v>35</v>
      </c>
      <c r="Z12" s="10">
        <v>129</v>
      </c>
      <c r="AA12" s="10">
        <v>1</v>
      </c>
      <c r="AB12" s="10">
        <v>0</v>
      </c>
      <c r="AC12" s="10">
        <v>156</v>
      </c>
      <c r="AD12" s="10">
        <v>0</v>
      </c>
      <c r="AE12" s="10">
        <v>211</v>
      </c>
      <c r="AF12" s="10">
        <v>5</v>
      </c>
      <c r="AG12" s="10">
        <v>58</v>
      </c>
      <c r="AH12" s="10">
        <v>123</v>
      </c>
      <c r="AI12" s="10">
        <v>492</v>
      </c>
      <c r="AJ12" s="10">
        <v>72</v>
      </c>
      <c r="AK12" s="10">
        <v>137</v>
      </c>
      <c r="AL12" s="10">
        <v>100</v>
      </c>
      <c r="AM12" s="10">
        <v>89</v>
      </c>
      <c r="AN12" s="10">
        <v>805</v>
      </c>
      <c r="AO12" s="10">
        <v>11</v>
      </c>
      <c r="AP12" s="10">
        <v>0</v>
      </c>
      <c r="AQ12" s="10">
        <v>0</v>
      </c>
      <c r="AR12" s="10">
        <v>12</v>
      </c>
      <c r="AS12" s="10">
        <v>0</v>
      </c>
      <c r="AT12" s="10">
        <v>235</v>
      </c>
      <c r="AU12" s="10">
        <v>158</v>
      </c>
      <c r="AV12" s="10">
        <v>0</v>
      </c>
      <c r="AW12" s="10">
        <v>0</v>
      </c>
      <c r="AX12" s="10">
        <v>0</v>
      </c>
      <c r="AY12" s="10">
        <v>95</v>
      </c>
      <c r="AZ12" s="10">
        <v>3</v>
      </c>
      <c r="BA12" s="10">
        <v>27</v>
      </c>
      <c r="BB12" s="10">
        <v>1063</v>
      </c>
      <c r="BC12" s="10">
        <v>0</v>
      </c>
      <c r="BD12" s="10">
        <v>0</v>
      </c>
      <c r="BE12" s="10">
        <v>12</v>
      </c>
      <c r="BF12" s="10">
        <v>28</v>
      </c>
      <c r="BG12" s="10">
        <v>742</v>
      </c>
      <c r="BH12" s="10">
        <v>0</v>
      </c>
      <c r="BI12" s="10">
        <v>20</v>
      </c>
      <c r="BJ12" s="10">
        <v>323</v>
      </c>
      <c r="BK12" s="10">
        <v>527</v>
      </c>
      <c r="BL12" s="10">
        <v>222</v>
      </c>
      <c r="BM12" s="10">
        <v>1</v>
      </c>
      <c r="BN12" s="10">
        <v>33</v>
      </c>
      <c r="BO12" s="10">
        <v>12</v>
      </c>
      <c r="BP12" s="10">
        <v>153</v>
      </c>
      <c r="BQ12" s="10">
        <v>468</v>
      </c>
      <c r="BR12" s="10">
        <v>201</v>
      </c>
      <c r="BS12" s="10">
        <v>36</v>
      </c>
      <c r="BT12" s="10">
        <v>0</v>
      </c>
    </row>
    <row r="13" spans="1:72">
      <c r="A13" s="10" t="s">
        <v>11</v>
      </c>
      <c r="B13" s="249" t="s">
        <v>679</v>
      </c>
      <c r="C13" s="10">
        <v>11057</v>
      </c>
      <c r="D13" s="10">
        <v>517</v>
      </c>
      <c r="E13" s="250">
        <f t="shared" si="0"/>
        <v>4.6757710047933436E-2</v>
      </c>
      <c r="F13" s="10">
        <v>1</v>
      </c>
      <c r="G13" s="10">
        <v>3</v>
      </c>
      <c r="H13" s="10">
        <v>17</v>
      </c>
      <c r="I13" s="10">
        <v>4</v>
      </c>
      <c r="J13" s="10">
        <v>12</v>
      </c>
      <c r="K13" s="10">
        <v>4</v>
      </c>
      <c r="L13" s="10">
        <v>10</v>
      </c>
      <c r="M13" s="10">
        <v>25</v>
      </c>
      <c r="N13" s="10">
        <v>4</v>
      </c>
      <c r="O13" s="10">
        <v>0</v>
      </c>
      <c r="P13" s="10">
        <v>4</v>
      </c>
      <c r="Q13" s="10">
        <v>9</v>
      </c>
      <c r="R13" s="10">
        <v>0</v>
      </c>
      <c r="S13" s="10">
        <v>12</v>
      </c>
      <c r="T13" s="10">
        <v>9</v>
      </c>
      <c r="U13" s="10">
        <v>17</v>
      </c>
      <c r="V13" s="10">
        <v>12</v>
      </c>
      <c r="W13" s="10">
        <v>23</v>
      </c>
      <c r="X13" s="10">
        <v>47</v>
      </c>
      <c r="Y13" s="10">
        <v>46</v>
      </c>
      <c r="Z13" s="10">
        <v>35</v>
      </c>
      <c r="AA13" s="10">
        <v>0</v>
      </c>
      <c r="AB13" s="10">
        <v>0</v>
      </c>
      <c r="AC13" s="10">
        <v>71</v>
      </c>
      <c r="AD13" s="10">
        <v>0</v>
      </c>
      <c r="AE13" s="10">
        <v>0</v>
      </c>
      <c r="AF13" s="10">
        <v>9</v>
      </c>
      <c r="AG13" s="10">
        <v>34</v>
      </c>
      <c r="AH13" s="10">
        <v>15</v>
      </c>
      <c r="AI13" s="10">
        <v>23</v>
      </c>
      <c r="AJ13" s="10">
        <v>81</v>
      </c>
      <c r="AK13" s="10">
        <v>315</v>
      </c>
      <c r="AL13" s="10">
        <v>0</v>
      </c>
      <c r="AM13" s="10">
        <v>72</v>
      </c>
      <c r="AN13" s="10">
        <v>887</v>
      </c>
      <c r="AO13" s="10">
        <v>23</v>
      </c>
      <c r="AP13" s="10">
        <v>8</v>
      </c>
      <c r="AQ13" s="10">
        <v>4</v>
      </c>
      <c r="AR13" s="10">
        <v>44</v>
      </c>
      <c r="AS13" s="10">
        <v>18</v>
      </c>
      <c r="AT13" s="10">
        <v>0</v>
      </c>
      <c r="AU13" s="10">
        <v>0</v>
      </c>
      <c r="AV13" s="10">
        <v>7</v>
      </c>
      <c r="AW13" s="10">
        <v>0</v>
      </c>
      <c r="AX13" s="10">
        <v>0</v>
      </c>
      <c r="AY13" s="10">
        <v>0</v>
      </c>
      <c r="AZ13" s="10">
        <v>5</v>
      </c>
      <c r="BA13" s="10">
        <v>6</v>
      </c>
      <c r="BB13" s="10">
        <v>167</v>
      </c>
      <c r="BC13" s="10">
        <v>0</v>
      </c>
      <c r="BD13" s="10">
        <v>2</v>
      </c>
      <c r="BE13" s="10">
        <v>24</v>
      </c>
      <c r="BF13" s="10">
        <v>6</v>
      </c>
      <c r="BG13" s="10">
        <v>29</v>
      </c>
      <c r="BH13" s="10">
        <v>0</v>
      </c>
      <c r="BI13" s="10">
        <v>5</v>
      </c>
      <c r="BJ13" s="10">
        <v>40</v>
      </c>
      <c r="BK13" s="10">
        <v>128</v>
      </c>
      <c r="BL13" s="10">
        <v>36</v>
      </c>
      <c r="BM13" s="10">
        <v>1</v>
      </c>
      <c r="BN13" s="10">
        <v>24</v>
      </c>
      <c r="BO13" s="10">
        <v>5</v>
      </c>
      <c r="BP13" s="10">
        <v>38</v>
      </c>
      <c r="BQ13" s="10">
        <v>158</v>
      </c>
      <c r="BR13" s="10">
        <v>34</v>
      </c>
      <c r="BS13" s="10">
        <v>16</v>
      </c>
      <c r="BT13" s="10">
        <v>1</v>
      </c>
    </row>
    <row r="14" spans="1:72">
      <c r="A14" s="10" t="s">
        <v>12</v>
      </c>
      <c r="B14" s="249" t="s">
        <v>681</v>
      </c>
      <c r="C14" s="10">
        <v>8027</v>
      </c>
      <c r="D14" s="10">
        <v>767</v>
      </c>
      <c r="E14" s="250">
        <f t="shared" si="0"/>
        <v>9.5552510277812377E-2</v>
      </c>
      <c r="F14" s="10">
        <v>2</v>
      </c>
      <c r="G14" s="10">
        <v>7</v>
      </c>
      <c r="H14" s="10">
        <v>32</v>
      </c>
      <c r="I14" s="10">
        <v>7</v>
      </c>
      <c r="J14" s="10">
        <v>22</v>
      </c>
      <c r="K14" s="10">
        <v>1</v>
      </c>
      <c r="L14" s="10">
        <v>8</v>
      </c>
      <c r="M14" s="10">
        <v>36</v>
      </c>
      <c r="N14" s="10">
        <v>0</v>
      </c>
      <c r="O14" s="10">
        <v>0</v>
      </c>
      <c r="P14" s="10">
        <v>4</v>
      </c>
      <c r="Q14" s="10">
        <v>25</v>
      </c>
      <c r="R14" s="10">
        <v>1</v>
      </c>
      <c r="S14" s="10">
        <v>16</v>
      </c>
      <c r="T14" s="10">
        <v>20</v>
      </c>
      <c r="U14" s="10">
        <v>70</v>
      </c>
      <c r="V14" s="10">
        <v>0</v>
      </c>
      <c r="W14" s="10">
        <v>17</v>
      </c>
      <c r="X14" s="10">
        <v>89</v>
      </c>
      <c r="Y14" s="10">
        <v>105</v>
      </c>
      <c r="Z14" s="10">
        <v>56</v>
      </c>
      <c r="AA14" s="10">
        <v>1</v>
      </c>
      <c r="AB14" s="10">
        <v>0</v>
      </c>
      <c r="AC14" s="10">
        <v>70</v>
      </c>
      <c r="AD14" s="10">
        <v>0</v>
      </c>
      <c r="AE14" s="10">
        <v>113</v>
      </c>
      <c r="AF14" s="10">
        <v>29</v>
      </c>
      <c r="AG14" s="10">
        <v>72</v>
      </c>
      <c r="AH14" s="10">
        <v>21</v>
      </c>
      <c r="AI14" s="10">
        <v>213</v>
      </c>
      <c r="AJ14" s="10">
        <v>58</v>
      </c>
      <c r="AK14" s="10">
        <v>1</v>
      </c>
      <c r="AL14" s="10">
        <v>6</v>
      </c>
      <c r="AM14" s="10">
        <v>6</v>
      </c>
      <c r="AN14" s="10">
        <v>2146</v>
      </c>
      <c r="AO14" s="10">
        <v>42</v>
      </c>
      <c r="AP14" s="10">
        <v>24</v>
      </c>
      <c r="AQ14" s="10">
        <v>6</v>
      </c>
      <c r="AR14" s="10">
        <v>46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5</v>
      </c>
      <c r="AZ14" s="10">
        <v>3</v>
      </c>
      <c r="BA14" s="10">
        <v>93</v>
      </c>
      <c r="BB14" s="10">
        <v>230</v>
      </c>
      <c r="BC14" s="10">
        <v>0</v>
      </c>
      <c r="BD14" s="10">
        <v>33</v>
      </c>
      <c r="BE14" s="10">
        <v>7</v>
      </c>
      <c r="BF14" s="10">
        <v>18</v>
      </c>
      <c r="BG14" s="10">
        <v>72</v>
      </c>
      <c r="BH14" s="10">
        <v>0</v>
      </c>
      <c r="BI14" s="10">
        <v>12</v>
      </c>
      <c r="BJ14" s="10">
        <v>79</v>
      </c>
      <c r="BK14" s="10">
        <v>253</v>
      </c>
      <c r="BL14" s="10">
        <v>79</v>
      </c>
      <c r="BM14" s="10">
        <v>0</v>
      </c>
      <c r="BN14" s="10">
        <v>25</v>
      </c>
      <c r="BO14" s="10">
        <v>7</v>
      </c>
      <c r="BP14" s="10">
        <v>59</v>
      </c>
      <c r="BQ14" s="10">
        <v>267</v>
      </c>
      <c r="BR14" s="10">
        <v>72</v>
      </c>
      <c r="BS14" s="10">
        <v>24</v>
      </c>
      <c r="BT14" s="10">
        <v>0</v>
      </c>
    </row>
    <row r="15" spans="1:72">
      <c r="A15" s="10" t="s">
        <v>13</v>
      </c>
      <c r="B15" s="249" t="s">
        <v>683</v>
      </c>
      <c r="C15" s="10">
        <v>12808</v>
      </c>
      <c r="D15" s="10">
        <v>1822</v>
      </c>
      <c r="E15" s="250">
        <f t="shared" si="0"/>
        <v>0.14225484072454717</v>
      </c>
      <c r="F15" s="10">
        <v>4</v>
      </c>
      <c r="G15" s="10">
        <v>2</v>
      </c>
      <c r="H15" s="10">
        <v>50</v>
      </c>
      <c r="I15" s="10">
        <v>9</v>
      </c>
      <c r="J15" s="10">
        <v>8</v>
      </c>
      <c r="K15" s="10">
        <v>3</v>
      </c>
      <c r="L15" s="10">
        <v>7</v>
      </c>
      <c r="M15" s="10">
        <v>81</v>
      </c>
      <c r="N15" s="10">
        <v>1</v>
      </c>
      <c r="O15" s="10">
        <v>1</v>
      </c>
      <c r="P15" s="10">
        <v>12</v>
      </c>
      <c r="Q15" s="10">
        <v>37</v>
      </c>
      <c r="R15" s="10">
        <v>49</v>
      </c>
      <c r="S15" s="10">
        <v>21</v>
      </c>
      <c r="T15" s="10">
        <v>14</v>
      </c>
      <c r="U15" s="10">
        <v>87</v>
      </c>
      <c r="V15" s="10">
        <v>20</v>
      </c>
      <c r="W15" s="10">
        <v>24</v>
      </c>
      <c r="X15" s="10">
        <v>162</v>
      </c>
      <c r="Y15" s="10">
        <v>8</v>
      </c>
      <c r="Z15" s="10">
        <v>131</v>
      </c>
      <c r="AA15" s="10">
        <v>0</v>
      </c>
      <c r="AB15" s="10">
        <v>0</v>
      </c>
      <c r="AC15" s="10">
        <v>215</v>
      </c>
      <c r="AD15" s="10">
        <v>0</v>
      </c>
      <c r="AE15" s="10">
        <v>124</v>
      </c>
      <c r="AF15" s="10">
        <v>4</v>
      </c>
      <c r="AG15" s="10">
        <v>26</v>
      </c>
      <c r="AH15" s="10">
        <v>254</v>
      </c>
      <c r="AI15" s="10">
        <v>736</v>
      </c>
      <c r="AJ15" s="10">
        <v>27</v>
      </c>
      <c r="AK15" s="10">
        <v>11</v>
      </c>
      <c r="AL15" s="10">
        <v>0</v>
      </c>
      <c r="AM15" s="10">
        <v>12</v>
      </c>
      <c r="AN15" s="10">
        <v>806</v>
      </c>
      <c r="AO15" s="10">
        <v>0</v>
      </c>
      <c r="AP15" s="10">
        <v>0</v>
      </c>
      <c r="AQ15" s="10">
        <v>0</v>
      </c>
      <c r="AR15" s="10">
        <v>19</v>
      </c>
      <c r="AS15" s="10">
        <v>2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10</v>
      </c>
      <c r="AZ15" s="10">
        <v>6</v>
      </c>
      <c r="BA15" s="10">
        <v>7</v>
      </c>
      <c r="BB15" s="10">
        <v>25</v>
      </c>
      <c r="BC15" s="10">
        <v>0</v>
      </c>
      <c r="BD15" s="10">
        <v>280</v>
      </c>
      <c r="BE15" s="10">
        <v>14</v>
      </c>
      <c r="BF15" s="10">
        <v>0</v>
      </c>
      <c r="BG15" s="10">
        <v>0</v>
      </c>
      <c r="BH15" s="10">
        <v>0</v>
      </c>
      <c r="BI15" s="10">
        <v>14</v>
      </c>
      <c r="BJ15" s="10">
        <v>151</v>
      </c>
      <c r="BK15" s="10">
        <v>424</v>
      </c>
      <c r="BL15" s="10">
        <v>106</v>
      </c>
      <c r="BM15" s="10">
        <v>0</v>
      </c>
      <c r="BN15" s="10">
        <v>88</v>
      </c>
      <c r="BO15" s="10">
        <v>0</v>
      </c>
      <c r="BP15" s="10">
        <v>65</v>
      </c>
      <c r="BQ15" s="10">
        <v>407</v>
      </c>
      <c r="BR15" s="10">
        <v>94</v>
      </c>
      <c r="BS15" s="10">
        <v>64</v>
      </c>
      <c r="BT15" s="10">
        <v>0</v>
      </c>
    </row>
    <row r="16" spans="1:72">
      <c r="A16" s="10" t="s">
        <v>14</v>
      </c>
      <c r="B16" s="249" t="s">
        <v>685</v>
      </c>
      <c r="C16" s="10">
        <v>22175</v>
      </c>
      <c r="D16" s="10">
        <v>2364</v>
      </c>
      <c r="E16" s="250">
        <f t="shared" si="0"/>
        <v>0.1066065388951522</v>
      </c>
      <c r="F16" s="10">
        <v>15</v>
      </c>
      <c r="G16" s="10">
        <v>14</v>
      </c>
      <c r="H16" s="10">
        <v>59</v>
      </c>
      <c r="I16" s="10">
        <v>15</v>
      </c>
      <c r="J16" s="10">
        <v>29</v>
      </c>
      <c r="K16" s="10">
        <v>6</v>
      </c>
      <c r="L16" s="10">
        <v>10</v>
      </c>
      <c r="M16" s="10">
        <v>105</v>
      </c>
      <c r="N16" s="10">
        <v>10</v>
      </c>
      <c r="O16" s="10">
        <v>1</v>
      </c>
      <c r="P16" s="10">
        <v>30</v>
      </c>
      <c r="Q16" s="10">
        <v>88</v>
      </c>
      <c r="R16" s="10">
        <v>0</v>
      </c>
      <c r="S16" s="10">
        <v>103</v>
      </c>
      <c r="T16" s="10">
        <v>21</v>
      </c>
      <c r="U16" s="10">
        <v>132</v>
      </c>
      <c r="V16" s="10">
        <v>21</v>
      </c>
      <c r="W16" s="10">
        <v>63</v>
      </c>
      <c r="X16" s="10">
        <v>187</v>
      </c>
      <c r="Y16" s="10">
        <v>258</v>
      </c>
      <c r="Z16" s="10">
        <v>73</v>
      </c>
      <c r="AA16" s="10">
        <v>6</v>
      </c>
      <c r="AB16" s="10">
        <v>0</v>
      </c>
      <c r="AC16" s="10">
        <v>453</v>
      </c>
      <c r="AD16" s="10">
        <v>8</v>
      </c>
      <c r="AE16" s="10">
        <v>1413</v>
      </c>
      <c r="AF16" s="10">
        <v>153</v>
      </c>
      <c r="AG16" s="10">
        <v>172</v>
      </c>
      <c r="AH16" s="10">
        <v>932</v>
      </c>
      <c r="AI16" s="10">
        <v>0</v>
      </c>
      <c r="AJ16" s="10">
        <v>239</v>
      </c>
      <c r="AK16" s="10">
        <v>4</v>
      </c>
      <c r="AL16" s="10">
        <v>83</v>
      </c>
      <c r="AM16" s="10">
        <v>192</v>
      </c>
      <c r="AN16" s="10">
        <v>1402</v>
      </c>
      <c r="AO16" s="10">
        <v>78</v>
      </c>
      <c r="AP16" s="10">
        <v>45</v>
      </c>
      <c r="AQ16" s="10">
        <v>3</v>
      </c>
      <c r="AR16" s="10">
        <v>62</v>
      </c>
      <c r="AS16" s="10">
        <v>110</v>
      </c>
      <c r="AT16" s="10">
        <v>3</v>
      </c>
      <c r="AU16" s="10">
        <v>0</v>
      </c>
      <c r="AV16" s="10">
        <v>6</v>
      </c>
      <c r="AW16" s="10">
        <v>28</v>
      </c>
      <c r="AX16" s="10">
        <v>0</v>
      </c>
      <c r="AY16" s="10">
        <v>195</v>
      </c>
      <c r="AZ16" s="10">
        <v>64</v>
      </c>
      <c r="BA16" s="10">
        <v>24</v>
      </c>
      <c r="BB16" s="10">
        <v>815</v>
      </c>
      <c r="BC16" s="10">
        <v>7</v>
      </c>
      <c r="BD16" s="10">
        <v>217</v>
      </c>
      <c r="BE16" s="10">
        <v>33</v>
      </c>
      <c r="BF16" s="10">
        <v>24</v>
      </c>
      <c r="BG16" s="10">
        <v>103</v>
      </c>
      <c r="BH16" s="10">
        <v>0</v>
      </c>
      <c r="BI16" s="10">
        <v>50</v>
      </c>
      <c r="BJ16" s="10">
        <v>385</v>
      </c>
      <c r="BK16" s="10">
        <v>688</v>
      </c>
      <c r="BL16" s="10">
        <v>239</v>
      </c>
      <c r="BM16" s="10">
        <v>4</v>
      </c>
      <c r="BN16" s="10">
        <v>117</v>
      </c>
      <c r="BO16" s="10">
        <v>61</v>
      </c>
      <c r="BP16" s="10">
        <v>370</v>
      </c>
      <c r="BQ16" s="10">
        <v>679</v>
      </c>
      <c r="BR16" s="10">
        <v>220</v>
      </c>
      <c r="BS16" s="10">
        <v>114</v>
      </c>
      <c r="BT16" s="10">
        <v>0</v>
      </c>
    </row>
    <row r="17" spans="1:72">
      <c r="A17" s="10" t="s">
        <v>15</v>
      </c>
      <c r="B17" s="249" t="s">
        <v>687</v>
      </c>
      <c r="C17" s="10">
        <v>8208</v>
      </c>
      <c r="D17" s="10">
        <v>735</v>
      </c>
      <c r="E17" s="250">
        <f t="shared" si="0"/>
        <v>8.9546783625731E-2</v>
      </c>
      <c r="F17" s="10">
        <v>14</v>
      </c>
      <c r="G17" s="10">
        <v>5</v>
      </c>
      <c r="H17" s="10">
        <v>12</v>
      </c>
      <c r="I17" s="10">
        <v>12</v>
      </c>
      <c r="J17" s="10">
        <v>15</v>
      </c>
      <c r="K17" s="10">
        <v>2</v>
      </c>
      <c r="L17" s="10">
        <v>5</v>
      </c>
      <c r="M17" s="10">
        <v>24</v>
      </c>
      <c r="N17" s="10">
        <v>0</v>
      </c>
      <c r="O17" s="10">
        <v>0</v>
      </c>
      <c r="P17" s="10">
        <v>8</v>
      </c>
      <c r="Q17" s="10">
        <v>20</v>
      </c>
      <c r="R17" s="10">
        <v>1</v>
      </c>
      <c r="S17" s="10">
        <v>25</v>
      </c>
      <c r="T17" s="10">
        <v>8</v>
      </c>
      <c r="U17" s="10">
        <v>60</v>
      </c>
      <c r="V17" s="10">
        <v>0</v>
      </c>
      <c r="W17" s="10">
        <v>8</v>
      </c>
      <c r="X17" s="10">
        <v>27</v>
      </c>
      <c r="Y17" s="10">
        <v>6</v>
      </c>
      <c r="Z17" s="10">
        <v>68</v>
      </c>
      <c r="AA17" s="10">
        <v>0</v>
      </c>
      <c r="AB17" s="10">
        <v>0</v>
      </c>
      <c r="AC17" s="10">
        <v>57</v>
      </c>
      <c r="AD17" s="10">
        <v>0</v>
      </c>
      <c r="AE17" s="10">
        <v>140</v>
      </c>
      <c r="AF17" s="10">
        <v>103</v>
      </c>
      <c r="AG17" s="10">
        <v>56</v>
      </c>
      <c r="AH17" s="10">
        <v>0</v>
      </c>
      <c r="AI17" s="10">
        <v>35</v>
      </c>
      <c r="AJ17" s="10">
        <v>0</v>
      </c>
      <c r="AK17" s="10">
        <v>8</v>
      </c>
      <c r="AL17" s="10">
        <v>16</v>
      </c>
      <c r="AM17" s="10">
        <v>0</v>
      </c>
      <c r="AN17" s="10">
        <v>269</v>
      </c>
      <c r="AO17" s="10">
        <v>0</v>
      </c>
      <c r="AP17" s="10">
        <v>14</v>
      </c>
      <c r="AQ17" s="10">
        <v>0</v>
      </c>
      <c r="AR17" s="10">
        <v>13</v>
      </c>
      <c r="AS17" s="10">
        <v>0</v>
      </c>
      <c r="AT17" s="10">
        <v>167</v>
      </c>
      <c r="AU17" s="10">
        <v>0</v>
      </c>
      <c r="AV17" s="10">
        <v>0</v>
      </c>
      <c r="AW17" s="10">
        <v>0</v>
      </c>
      <c r="AX17" s="10">
        <v>0</v>
      </c>
      <c r="AY17" s="10">
        <v>7</v>
      </c>
      <c r="AZ17" s="10">
        <v>0</v>
      </c>
      <c r="BA17" s="10">
        <v>5</v>
      </c>
      <c r="BB17" s="10">
        <v>76</v>
      </c>
      <c r="BC17" s="10">
        <v>0</v>
      </c>
      <c r="BD17" s="10">
        <v>14</v>
      </c>
      <c r="BE17" s="10">
        <v>12</v>
      </c>
      <c r="BF17" s="10">
        <v>9</v>
      </c>
      <c r="BG17" s="10">
        <v>29</v>
      </c>
      <c r="BH17" s="10">
        <v>0</v>
      </c>
      <c r="BI17" s="10">
        <v>11</v>
      </c>
      <c r="BJ17" s="10">
        <v>65</v>
      </c>
      <c r="BK17" s="10">
        <v>173</v>
      </c>
      <c r="BL17" s="10">
        <v>54</v>
      </c>
      <c r="BM17" s="10">
        <v>0</v>
      </c>
      <c r="BN17" s="10">
        <v>1</v>
      </c>
      <c r="BO17" s="10">
        <v>0</v>
      </c>
      <c r="BP17" s="10">
        <v>29</v>
      </c>
      <c r="BQ17" s="10">
        <v>199</v>
      </c>
      <c r="BR17" s="10">
        <v>49</v>
      </c>
      <c r="BS17" s="10">
        <v>2</v>
      </c>
      <c r="BT17" s="10">
        <v>0</v>
      </c>
    </row>
    <row r="18" spans="1:72">
      <c r="A18" s="10" t="s">
        <v>16</v>
      </c>
      <c r="B18" s="249" t="s">
        <v>689</v>
      </c>
      <c r="C18" s="211">
        <v>8239</v>
      </c>
      <c r="D18" s="211">
        <v>1349</v>
      </c>
      <c r="E18" s="251">
        <f t="shared" si="0"/>
        <v>0.16373346279888337</v>
      </c>
      <c r="F18" s="10">
        <v>1</v>
      </c>
      <c r="G18" s="10">
        <v>3</v>
      </c>
      <c r="H18" s="10">
        <v>41</v>
      </c>
      <c r="I18" s="10">
        <v>9</v>
      </c>
      <c r="J18" s="10">
        <v>24</v>
      </c>
      <c r="K18" s="10">
        <v>2</v>
      </c>
      <c r="L18" s="10">
        <v>9</v>
      </c>
      <c r="M18" s="10">
        <v>71</v>
      </c>
      <c r="N18" s="10">
        <v>0</v>
      </c>
      <c r="O18" s="10">
        <v>2</v>
      </c>
      <c r="P18" s="10">
        <v>11</v>
      </c>
      <c r="Q18" s="10">
        <v>37</v>
      </c>
      <c r="R18" s="10">
        <v>0</v>
      </c>
      <c r="S18" s="10">
        <v>22</v>
      </c>
      <c r="T18" s="10">
        <v>10</v>
      </c>
      <c r="U18" s="10">
        <v>126</v>
      </c>
      <c r="V18" s="10">
        <v>0</v>
      </c>
      <c r="W18" s="10">
        <v>8</v>
      </c>
      <c r="X18" s="10">
        <v>77</v>
      </c>
      <c r="Y18" s="10">
        <v>120</v>
      </c>
      <c r="Z18" s="10">
        <v>112</v>
      </c>
      <c r="AA18" s="10">
        <v>0</v>
      </c>
      <c r="AB18" s="10">
        <v>0</v>
      </c>
      <c r="AC18" s="10">
        <v>127</v>
      </c>
      <c r="AD18" s="10">
        <v>67</v>
      </c>
      <c r="AE18" s="10">
        <v>168</v>
      </c>
      <c r="AF18" s="10">
        <v>110</v>
      </c>
      <c r="AG18" s="10">
        <v>312</v>
      </c>
      <c r="AH18" s="10">
        <v>29</v>
      </c>
      <c r="AI18" s="10">
        <v>0</v>
      </c>
      <c r="AJ18" s="10">
        <v>130</v>
      </c>
      <c r="AK18" s="10">
        <v>6</v>
      </c>
      <c r="AL18" s="10">
        <v>0</v>
      </c>
      <c r="AM18" s="10">
        <v>26</v>
      </c>
      <c r="AN18" s="10">
        <v>0</v>
      </c>
      <c r="AO18" s="10">
        <v>0</v>
      </c>
      <c r="AP18" s="10">
        <v>10</v>
      </c>
      <c r="AQ18" s="10">
        <v>1</v>
      </c>
      <c r="AR18" s="10">
        <v>219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160</v>
      </c>
      <c r="AZ18" s="10">
        <v>0</v>
      </c>
      <c r="BA18" s="10">
        <v>20</v>
      </c>
      <c r="BB18" s="10">
        <v>2681</v>
      </c>
      <c r="BC18" s="10">
        <v>0</v>
      </c>
      <c r="BD18" s="10">
        <v>60</v>
      </c>
      <c r="BE18" s="10">
        <v>10</v>
      </c>
      <c r="BF18" s="10">
        <v>8</v>
      </c>
      <c r="BG18" s="10">
        <v>303</v>
      </c>
      <c r="BH18" s="10">
        <v>0</v>
      </c>
      <c r="BI18" s="10">
        <v>20</v>
      </c>
      <c r="BJ18" s="10">
        <v>141</v>
      </c>
      <c r="BK18" s="10">
        <v>804</v>
      </c>
      <c r="BL18" s="10">
        <v>192</v>
      </c>
      <c r="BM18" s="10">
        <v>0</v>
      </c>
      <c r="BN18" s="10">
        <v>14</v>
      </c>
      <c r="BO18" s="10">
        <v>13</v>
      </c>
      <c r="BP18" s="10">
        <v>174</v>
      </c>
      <c r="BQ18" s="10">
        <v>932</v>
      </c>
      <c r="BR18" s="10">
        <v>159</v>
      </c>
      <c r="BS18" s="10">
        <v>7</v>
      </c>
      <c r="BT18" s="10">
        <v>0</v>
      </c>
    </row>
    <row r="19" spans="1:72">
      <c r="A19" s="10" t="s">
        <v>17</v>
      </c>
      <c r="B19" s="249" t="s">
        <v>691</v>
      </c>
      <c r="C19" s="10">
        <v>11330</v>
      </c>
      <c r="D19" s="10">
        <v>1254</v>
      </c>
      <c r="E19" s="250">
        <f t="shared" si="0"/>
        <v>0.11067961165048544</v>
      </c>
      <c r="F19" s="10">
        <v>3</v>
      </c>
      <c r="G19" s="10">
        <v>5</v>
      </c>
      <c r="H19" s="10">
        <v>13</v>
      </c>
      <c r="I19" s="10">
        <v>2</v>
      </c>
      <c r="J19" s="10">
        <v>14</v>
      </c>
      <c r="K19" s="10">
        <v>5</v>
      </c>
      <c r="L19" s="10">
        <v>3</v>
      </c>
      <c r="M19" s="10">
        <v>46</v>
      </c>
      <c r="N19" s="10">
        <v>2</v>
      </c>
      <c r="O19" s="10">
        <v>1</v>
      </c>
      <c r="P19" s="10">
        <v>11</v>
      </c>
      <c r="Q19" s="10">
        <v>35</v>
      </c>
      <c r="R19" s="10">
        <v>0</v>
      </c>
      <c r="S19" s="10">
        <v>7</v>
      </c>
      <c r="T19" s="10">
        <v>14</v>
      </c>
      <c r="U19" s="10">
        <v>59</v>
      </c>
      <c r="V19" s="10">
        <v>24</v>
      </c>
      <c r="W19" s="10">
        <v>16</v>
      </c>
      <c r="X19" s="10">
        <v>83</v>
      </c>
      <c r="Y19" s="10">
        <v>97</v>
      </c>
      <c r="Z19" s="10">
        <v>95</v>
      </c>
      <c r="AA19" s="10">
        <v>0</v>
      </c>
      <c r="AB19" s="10">
        <v>0</v>
      </c>
      <c r="AC19" s="10">
        <v>333</v>
      </c>
      <c r="AD19" s="10">
        <v>0</v>
      </c>
      <c r="AE19" s="10">
        <v>234</v>
      </c>
      <c r="AF19" s="10">
        <v>22</v>
      </c>
      <c r="AG19" s="10">
        <v>1</v>
      </c>
      <c r="AH19" s="10">
        <v>202</v>
      </c>
      <c r="AI19" s="10">
        <v>227</v>
      </c>
      <c r="AJ19" s="10">
        <v>94</v>
      </c>
      <c r="AK19" s="10">
        <v>9</v>
      </c>
      <c r="AL19" s="10">
        <v>12</v>
      </c>
      <c r="AM19" s="10">
        <v>14</v>
      </c>
      <c r="AN19" s="10">
        <v>177</v>
      </c>
      <c r="AO19" s="10">
        <v>3</v>
      </c>
      <c r="AP19" s="10">
        <v>0</v>
      </c>
      <c r="AQ19" s="10">
        <v>0</v>
      </c>
      <c r="AR19" s="10">
        <v>15</v>
      </c>
      <c r="AS19" s="10">
        <v>0</v>
      </c>
      <c r="AT19" s="10">
        <v>0</v>
      </c>
      <c r="AU19" s="10">
        <v>0</v>
      </c>
      <c r="AV19" s="10">
        <v>0</v>
      </c>
      <c r="AW19" s="10">
        <v>397</v>
      </c>
      <c r="AX19" s="10">
        <v>0</v>
      </c>
      <c r="AY19" s="10">
        <v>73</v>
      </c>
      <c r="AZ19" s="10">
        <v>19</v>
      </c>
      <c r="BA19" s="10">
        <v>4</v>
      </c>
      <c r="BB19" s="10">
        <v>0</v>
      </c>
      <c r="BC19" s="10">
        <v>0</v>
      </c>
      <c r="BD19" s="10">
        <v>5</v>
      </c>
      <c r="BE19" s="10">
        <v>14</v>
      </c>
      <c r="BF19" s="10">
        <v>0</v>
      </c>
      <c r="BG19" s="10">
        <v>0</v>
      </c>
      <c r="BH19" s="10">
        <v>0</v>
      </c>
      <c r="BI19" s="10">
        <v>13</v>
      </c>
      <c r="BJ19" s="10">
        <v>128</v>
      </c>
      <c r="BK19" s="10">
        <v>335</v>
      </c>
      <c r="BL19" s="10">
        <v>89</v>
      </c>
      <c r="BM19" s="10">
        <v>0</v>
      </c>
      <c r="BN19" s="10">
        <v>44</v>
      </c>
      <c r="BO19" s="10">
        <v>3</v>
      </c>
      <c r="BP19" s="10">
        <v>98</v>
      </c>
      <c r="BQ19" s="10">
        <v>350</v>
      </c>
      <c r="BR19" s="10">
        <v>104</v>
      </c>
      <c r="BS19" s="10">
        <v>41</v>
      </c>
      <c r="BT19" s="10">
        <v>0</v>
      </c>
    </row>
    <row r="20" spans="1:72">
      <c r="A20" s="10" t="s">
        <v>18</v>
      </c>
      <c r="B20" s="249" t="s">
        <v>693</v>
      </c>
      <c r="C20" s="10">
        <v>12251</v>
      </c>
      <c r="D20" s="10">
        <v>1154</v>
      </c>
      <c r="E20" s="250">
        <f t="shared" si="0"/>
        <v>9.4196392131254594E-2</v>
      </c>
      <c r="F20" s="10">
        <v>6</v>
      </c>
      <c r="G20" s="10">
        <v>3</v>
      </c>
      <c r="H20" s="10">
        <v>33</v>
      </c>
      <c r="I20" s="10">
        <v>19</v>
      </c>
      <c r="J20" s="10">
        <v>16</v>
      </c>
      <c r="K20" s="10">
        <v>0</v>
      </c>
      <c r="L20" s="10">
        <v>4</v>
      </c>
      <c r="M20" s="10">
        <v>16</v>
      </c>
      <c r="N20" s="10">
        <v>0</v>
      </c>
      <c r="O20" s="10">
        <v>2</v>
      </c>
      <c r="P20" s="10">
        <v>7</v>
      </c>
      <c r="Q20" s="10">
        <v>35</v>
      </c>
      <c r="R20" s="10">
        <v>0</v>
      </c>
      <c r="S20" s="10">
        <v>24</v>
      </c>
      <c r="T20" s="10">
        <v>12</v>
      </c>
      <c r="U20" s="10">
        <v>79</v>
      </c>
      <c r="V20" s="10">
        <v>2</v>
      </c>
      <c r="W20" s="10">
        <v>13</v>
      </c>
      <c r="X20" s="10">
        <v>56</v>
      </c>
      <c r="Y20" s="10">
        <v>19</v>
      </c>
      <c r="Z20" s="10">
        <v>21</v>
      </c>
      <c r="AA20" s="10">
        <v>2</v>
      </c>
      <c r="AB20" s="10">
        <v>0</v>
      </c>
      <c r="AC20" s="10">
        <v>341</v>
      </c>
      <c r="AD20" s="10">
        <v>0</v>
      </c>
      <c r="AE20" s="10">
        <v>260</v>
      </c>
      <c r="AF20" s="10">
        <v>384</v>
      </c>
      <c r="AG20" s="10">
        <v>0</v>
      </c>
      <c r="AH20" s="10">
        <v>52</v>
      </c>
      <c r="AI20" s="10">
        <v>384</v>
      </c>
      <c r="AJ20" s="10">
        <v>119</v>
      </c>
      <c r="AK20" s="10">
        <v>39</v>
      </c>
      <c r="AL20" s="10">
        <v>0</v>
      </c>
      <c r="AM20" s="10">
        <v>14</v>
      </c>
      <c r="AN20" s="10">
        <v>1104</v>
      </c>
      <c r="AO20" s="10">
        <v>23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13</v>
      </c>
      <c r="AZ20" s="10">
        <v>0</v>
      </c>
      <c r="BA20" s="10">
        <v>276</v>
      </c>
      <c r="BB20" s="10">
        <v>0</v>
      </c>
      <c r="BC20" s="10">
        <v>0</v>
      </c>
      <c r="BD20" s="10">
        <v>107</v>
      </c>
      <c r="BE20" s="10">
        <v>75</v>
      </c>
      <c r="BF20" s="10">
        <v>113</v>
      </c>
      <c r="BG20" s="10">
        <v>0</v>
      </c>
      <c r="BH20" s="10">
        <v>0</v>
      </c>
      <c r="BI20" s="10">
        <v>24</v>
      </c>
      <c r="BJ20" s="10">
        <v>143</v>
      </c>
      <c r="BK20" s="10">
        <v>290</v>
      </c>
      <c r="BL20" s="10">
        <v>92</v>
      </c>
      <c r="BM20" s="10">
        <v>1</v>
      </c>
      <c r="BN20" s="10">
        <v>32</v>
      </c>
      <c r="BO20" s="10">
        <v>9</v>
      </c>
      <c r="BP20" s="10">
        <v>111</v>
      </c>
      <c r="BQ20" s="10">
        <v>197</v>
      </c>
      <c r="BR20" s="10">
        <v>60</v>
      </c>
      <c r="BS20" s="10">
        <v>23</v>
      </c>
      <c r="BT20" s="10">
        <v>5</v>
      </c>
    </row>
    <row r="21" spans="1:72">
      <c r="A21" s="10" t="s">
        <v>19</v>
      </c>
      <c r="B21" s="249" t="s">
        <v>695</v>
      </c>
      <c r="C21" s="211">
        <v>24865</v>
      </c>
      <c r="D21" s="211">
        <v>1356</v>
      </c>
      <c r="E21" s="251">
        <f t="shared" si="0"/>
        <v>5.4534486225618337E-2</v>
      </c>
      <c r="F21" s="10">
        <v>17</v>
      </c>
      <c r="G21" s="10">
        <v>2</v>
      </c>
      <c r="H21" s="10">
        <v>30</v>
      </c>
      <c r="I21" s="10">
        <v>4</v>
      </c>
      <c r="J21" s="10">
        <v>31</v>
      </c>
      <c r="K21" s="10">
        <v>11</v>
      </c>
      <c r="L21" s="10">
        <v>3</v>
      </c>
      <c r="M21" s="10">
        <v>72</v>
      </c>
      <c r="N21" s="10">
        <v>0</v>
      </c>
      <c r="O21" s="10">
        <v>2</v>
      </c>
      <c r="P21" s="10">
        <v>14</v>
      </c>
      <c r="Q21" s="10">
        <v>84</v>
      </c>
      <c r="R21" s="10">
        <v>0</v>
      </c>
      <c r="S21" s="10">
        <v>35</v>
      </c>
      <c r="T21" s="10">
        <v>36</v>
      </c>
      <c r="U21" s="10">
        <v>145</v>
      </c>
      <c r="V21" s="10">
        <v>2</v>
      </c>
      <c r="W21" s="10">
        <v>72</v>
      </c>
      <c r="X21" s="10">
        <v>323</v>
      </c>
      <c r="Y21" s="10">
        <v>102</v>
      </c>
      <c r="Z21" s="10">
        <v>118</v>
      </c>
      <c r="AA21" s="10">
        <v>7</v>
      </c>
      <c r="AB21" s="10">
        <v>0</v>
      </c>
      <c r="AC21" s="10">
        <v>122</v>
      </c>
      <c r="AD21" s="10">
        <v>0</v>
      </c>
      <c r="AE21" s="10">
        <v>0</v>
      </c>
      <c r="AF21" s="10">
        <v>646</v>
      </c>
      <c r="AG21" s="10">
        <v>68</v>
      </c>
      <c r="AH21" s="10">
        <v>134</v>
      </c>
      <c r="AI21" s="10">
        <v>0</v>
      </c>
      <c r="AJ21" s="10">
        <v>46</v>
      </c>
      <c r="AK21" s="10">
        <v>6</v>
      </c>
      <c r="AL21" s="10">
        <v>22</v>
      </c>
      <c r="AM21" s="10">
        <v>90</v>
      </c>
      <c r="AN21" s="10">
        <v>22</v>
      </c>
      <c r="AO21" s="10">
        <v>85</v>
      </c>
      <c r="AP21" s="10">
        <v>0</v>
      </c>
      <c r="AQ21" s="10">
        <v>0</v>
      </c>
      <c r="AR21" s="10">
        <v>15</v>
      </c>
      <c r="AS21" s="10">
        <v>0</v>
      </c>
      <c r="AT21" s="10">
        <v>0</v>
      </c>
      <c r="AU21" s="10">
        <v>0</v>
      </c>
      <c r="AV21" s="10">
        <v>3</v>
      </c>
      <c r="AW21" s="10">
        <v>0</v>
      </c>
      <c r="AX21" s="10">
        <v>0</v>
      </c>
      <c r="AY21" s="10">
        <v>11</v>
      </c>
      <c r="AZ21" s="10">
        <v>0</v>
      </c>
      <c r="BA21" s="10">
        <v>6</v>
      </c>
      <c r="BB21" s="10">
        <v>1405</v>
      </c>
      <c r="BC21" s="10">
        <v>0</v>
      </c>
      <c r="BD21" s="10">
        <v>0</v>
      </c>
      <c r="BE21" s="10">
        <v>9</v>
      </c>
      <c r="BF21" s="10">
        <v>8</v>
      </c>
      <c r="BG21" s="10">
        <v>238</v>
      </c>
      <c r="BH21" s="10">
        <v>0</v>
      </c>
      <c r="BI21" s="10">
        <v>33</v>
      </c>
      <c r="BJ21" s="10">
        <v>227</v>
      </c>
      <c r="BK21" s="10">
        <v>589</v>
      </c>
      <c r="BL21" s="10">
        <v>223</v>
      </c>
      <c r="BM21" s="10">
        <v>0</v>
      </c>
      <c r="BN21" s="10">
        <v>17</v>
      </c>
      <c r="BO21" s="10">
        <v>9</v>
      </c>
      <c r="BP21" s="10">
        <v>81</v>
      </c>
      <c r="BQ21" s="10">
        <v>615</v>
      </c>
      <c r="BR21" s="10">
        <v>128</v>
      </c>
      <c r="BS21" s="10">
        <v>26</v>
      </c>
      <c r="BT21" s="10">
        <v>0</v>
      </c>
    </row>
    <row r="22" spans="1:72">
      <c r="A22" s="10" t="s">
        <v>20</v>
      </c>
      <c r="B22" s="249" t="s">
        <v>697</v>
      </c>
      <c r="C22" s="10">
        <v>14430</v>
      </c>
      <c r="D22" s="10">
        <v>1174</v>
      </c>
      <c r="E22" s="250">
        <f t="shared" si="0"/>
        <v>8.1358281358281354E-2</v>
      </c>
      <c r="F22" s="10">
        <v>7</v>
      </c>
      <c r="G22" s="10">
        <v>15</v>
      </c>
      <c r="H22" s="10">
        <v>116</v>
      </c>
      <c r="I22" s="10">
        <v>16</v>
      </c>
      <c r="J22" s="10">
        <v>43</v>
      </c>
      <c r="K22" s="10">
        <v>19</v>
      </c>
      <c r="L22" s="10">
        <v>6</v>
      </c>
      <c r="M22" s="10">
        <v>151</v>
      </c>
      <c r="N22" s="10">
        <v>28</v>
      </c>
      <c r="O22" s="10">
        <v>5</v>
      </c>
      <c r="P22" s="10">
        <v>31</v>
      </c>
      <c r="Q22" s="10">
        <v>59</v>
      </c>
      <c r="R22" s="10">
        <v>1</v>
      </c>
      <c r="S22" s="10">
        <v>57</v>
      </c>
      <c r="T22" s="10">
        <v>23</v>
      </c>
      <c r="U22" s="10">
        <v>54</v>
      </c>
      <c r="V22" s="10">
        <v>3</v>
      </c>
      <c r="W22" s="10">
        <v>8</v>
      </c>
      <c r="X22" s="10">
        <v>111</v>
      </c>
      <c r="Y22" s="10">
        <v>143</v>
      </c>
      <c r="Z22" s="10">
        <v>81</v>
      </c>
      <c r="AA22" s="10">
        <v>3</v>
      </c>
      <c r="AB22" s="10">
        <v>0</v>
      </c>
      <c r="AC22" s="10">
        <v>131</v>
      </c>
      <c r="AD22" s="10">
        <v>0</v>
      </c>
      <c r="AE22" s="10">
        <v>547</v>
      </c>
      <c r="AF22" s="10">
        <v>298</v>
      </c>
      <c r="AG22" s="10">
        <v>5</v>
      </c>
      <c r="AH22" s="10">
        <v>59</v>
      </c>
      <c r="AI22" s="10">
        <v>18</v>
      </c>
      <c r="AJ22" s="10">
        <v>49</v>
      </c>
      <c r="AK22" s="10">
        <v>25</v>
      </c>
      <c r="AL22" s="10">
        <v>0</v>
      </c>
      <c r="AM22" s="10">
        <v>20</v>
      </c>
      <c r="AN22" s="10">
        <v>229</v>
      </c>
      <c r="AO22" s="10">
        <v>7</v>
      </c>
      <c r="AP22" s="10">
        <v>16</v>
      </c>
      <c r="AQ22" s="10">
        <v>2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10</v>
      </c>
      <c r="BA22" s="10">
        <v>4</v>
      </c>
      <c r="BB22" s="10">
        <v>193</v>
      </c>
      <c r="BC22" s="10">
        <v>0</v>
      </c>
      <c r="BD22" s="10">
        <v>0</v>
      </c>
      <c r="BE22" s="10">
        <v>2</v>
      </c>
      <c r="BF22" s="10">
        <v>0</v>
      </c>
      <c r="BG22" s="10">
        <v>87</v>
      </c>
      <c r="BH22" s="10">
        <v>0</v>
      </c>
      <c r="BI22" s="10">
        <v>23</v>
      </c>
      <c r="BJ22" s="10">
        <v>150</v>
      </c>
      <c r="BK22" s="10">
        <v>415</v>
      </c>
      <c r="BL22" s="10">
        <v>144</v>
      </c>
      <c r="BM22" s="10">
        <v>2</v>
      </c>
      <c r="BN22" s="10">
        <v>56</v>
      </c>
      <c r="BO22" s="10">
        <v>19</v>
      </c>
      <c r="BP22" s="10">
        <v>149</v>
      </c>
      <c r="BQ22" s="10">
        <v>437</v>
      </c>
      <c r="BR22" s="10">
        <v>149</v>
      </c>
      <c r="BS22" s="10">
        <v>52</v>
      </c>
      <c r="BT22" s="10">
        <v>0</v>
      </c>
    </row>
    <row r="23" spans="1:72">
      <c r="A23" s="10" t="s">
        <v>21</v>
      </c>
      <c r="B23" s="249" t="s">
        <v>699</v>
      </c>
      <c r="C23" s="10">
        <v>15858</v>
      </c>
      <c r="D23" s="10">
        <v>1416</v>
      </c>
      <c r="E23" s="250">
        <f t="shared" si="0"/>
        <v>8.9292470677260691E-2</v>
      </c>
      <c r="F23" s="10">
        <v>5</v>
      </c>
      <c r="G23" s="10">
        <v>0</v>
      </c>
      <c r="H23" s="10">
        <v>11</v>
      </c>
      <c r="I23" s="10">
        <v>13</v>
      </c>
      <c r="J23" s="10">
        <v>14</v>
      </c>
      <c r="K23" s="10">
        <v>9</v>
      </c>
      <c r="L23" s="10">
        <v>5</v>
      </c>
      <c r="M23" s="10">
        <v>77</v>
      </c>
      <c r="N23" s="10">
        <v>1</v>
      </c>
      <c r="O23" s="10">
        <v>1</v>
      </c>
      <c r="P23" s="10">
        <v>24</v>
      </c>
      <c r="Q23" s="10">
        <v>85</v>
      </c>
      <c r="R23" s="10">
        <v>0</v>
      </c>
      <c r="S23" s="10">
        <v>44</v>
      </c>
      <c r="T23" s="10">
        <v>9</v>
      </c>
      <c r="U23" s="10">
        <v>31</v>
      </c>
      <c r="V23" s="10">
        <v>0</v>
      </c>
      <c r="W23" s="10">
        <v>60</v>
      </c>
      <c r="X23" s="10">
        <v>246</v>
      </c>
      <c r="Y23" s="10">
        <v>112</v>
      </c>
      <c r="Z23" s="10">
        <v>73</v>
      </c>
      <c r="AA23" s="10">
        <v>0</v>
      </c>
      <c r="AB23" s="10">
        <v>0</v>
      </c>
      <c r="AC23" s="10">
        <v>215</v>
      </c>
      <c r="AD23" s="10">
        <v>0</v>
      </c>
      <c r="AE23" s="10">
        <v>378</v>
      </c>
      <c r="AF23" s="10">
        <v>8</v>
      </c>
      <c r="AG23" s="10">
        <v>42</v>
      </c>
      <c r="AH23" s="10">
        <v>109</v>
      </c>
      <c r="AI23" s="10">
        <v>0</v>
      </c>
      <c r="AJ23" s="10">
        <v>264</v>
      </c>
      <c r="AK23" s="10">
        <v>1</v>
      </c>
      <c r="AL23" s="10">
        <v>8</v>
      </c>
      <c r="AM23" s="10">
        <v>59</v>
      </c>
      <c r="AN23" s="10">
        <v>1365</v>
      </c>
      <c r="AO23" s="10">
        <v>0</v>
      </c>
      <c r="AP23" s="10">
        <v>0</v>
      </c>
      <c r="AQ23" s="10">
        <v>0</v>
      </c>
      <c r="AR23" s="10">
        <v>150</v>
      </c>
      <c r="AS23" s="10">
        <v>0</v>
      </c>
      <c r="AT23" s="10">
        <v>31</v>
      </c>
      <c r="AU23" s="10">
        <v>0</v>
      </c>
      <c r="AV23" s="10">
        <v>0</v>
      </c>
      <c r="AW23" s="10">
        <v>0</v>
      </c>
      <c r="AX23" s="10">
        <v>0</v>
      </c>
      <c r="AY23" s="10">
        <v>79</v>
      </c>
      <c r="AZ23" s="10">
        <v>16</v>
      </c>
      <c r="BA23" s="10">
        <v>19</v>
      </c>
      <c r="BB23" s="10">
        <v>3</v>
      </c>
      <c r="BC23" s="10">
        <v>0</v>
      </c>
      <c r="BD23" s="10">
        <v>14</v>
      </c>
      <c r="BE23" s="10">
        <v>5</v>
      </c>
      <c r="BF23" s="10">
        <v>23</v>
      </c>
      <c r="BG23" s="10">
        <v>216</v>
      </c>
      <c r="BH23" s="10">
        <v>0</v>
      </c>
      <c r="BI23" s="10">
        <v>28</v>
      </c>
      <c r="BJ23" s="10">
        <v>195</v>
      </c>
      <c r="BK23" s="10">
        <v>356</v>
      </c>
      <c r="BL23" s="10">
        <v>70</v>
      </c>
      <c r="BM23" s="10">
        <v>1</v>
      </c>
      <c r="BN23" s="10">
        <v>41</v>
      </c>
      <c r="BO23" s="10">
        <v>3</v>
      </c>
      <c r="BP23" s="10">
        <v>143</v>
      </c>
      <c r="BQ23" s="10">
        <v>400</v>
      </c>
      <c r="BR23" s="10">
        <v>84</v>
      </c>
      <c r="BS23" s="10">
        <v>47</v>
      </c>
      <c r="BT23" s="10">
        <v>0</v>
      </c>
    </row>
    <row r="24" spans="1:72">
      <c r="A24" s="10" t="s">
        <v>22</v>
      </c>
      <c r="B24" s="249" t="s">
        <v>701</v>
      </c>
      <c r="C24" s="10">
        <v>8413</v>
      </c>
      <c r="D24" s="10">
        <v>971</v>
      </c>
      <c r="E24" s="250">
        <f t="shared" si="0"/>
        <v>0.11541661714014026</v>
      </c>
      <c r="F24" s="10">
        <v>6</v>
      </c>
      <c r="G24" s="10">
        <v>3</v>
      </c>
      <c r="H24" s="10">
        <v>31</v>
      </c>
      <c r="I24" s="10">
        <v>19</v>
      </c>
      <c r="J24" s="10">
        <v>25</v>
      </c>
      <c r="K24" s="10">
        <v>4</v>
      </c>
      <c r="L24" s="10">
        <v>5</v>
      </c>
      <c r="M24" s="10">
        <v>33</v>
      </c>
      <c r="N24" s="10">
        <v>0</v>
      </c>
      <c r="O24" s="10">
        <v>1</v>
      </c>
      <c r="P24" s="10">
        <v>13</v>
      </c>
      <c r="Q24" s="10">
        <v>29</v>
      </c>
      <c r="R24" s="10">
        <v>1</v>
      </c>
      <c r="S24" s="10">
        <v>83</v>
      </c>
      <c r="T24" s="10">
        <v>29</v>
      </c>
      <c r="U24" s="10">
        <v>40</v>
      </c>
      <c r="V24" s="10">
        <v>2</v>
      </c>
      <c r="W24" s="10">
        <v>17</v>
      </c>
      <c r="X24" s="10">
        <v>52</v>
      </c>
      <c r="Y24" s="10">
        <v>105</v>
      </c>
      <c r="Z24" s="10">
        <v>62</v>
      </c>
      <c r="AA24" s="10">
        <v>0</v>
      </c>
      <c r="AB24" s="10">
        <v>0</v>
      </c>
      <c r="AC24" s="10">
        <v>143</v>
      </c>
      <c r="AD24" s="10">
        <v>0</v>
      </c>
      <c r="AE24" s="10">
        <v>96</v>
      </c>
      <c r="AF24" s="10">
        <v>66</v>
      </c>
      <c r="AG24" s="10">
        <v>28</v>
      </c>
      <c r="AH24" s="10">
        <v>59</v>
      </c>
      <c r="AI24" s="10">
        <v>18</v>
      </c>
      <c r="AJ24" s="10">
        <v>58</v>
      </c>
      <c r="AK24" s="10">
        <v>100</v>
      </c>
      <c r="AL24" s="10">
        <v>1</v>
      </c>
      <c r="AM24" s="10">
        <v>35</v>
      </c>
      <c r="AN24" s="10">
        <v>177</v>
      </c>
      <c r="AO24" s="10">
        <v>4</v>
      </c>
      <c r="AP24" s="10">
        <v>0</v>
      </c>
      <c r="AQ24" s="10">
        <v>0</v>
      </c>
      <c r="AR24" s="10">
        <v>9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10</v>
      </c>
      <c r="AZ24" s="10">
        <v>22</v>
      </c>
      <c r="BA24" s="10">
        <v>5</v>
      </c>
      <c r="BB24" s="10">
        <v>251</v>
      </c>
      <c r="BC24" s="10">
        <v>0</v>
      </c>
      <c r="BD24" s="10">
        <v>32</v>
      </c>
      <c r="BE24" s="10">
        <v>3</v>
      </c>
      <c r="BF24" s="10">
        <v>1</v>
      </c>
      <c r="BG24" s="10">
        <v>213</v>
      </c>
      <c r="BH24" s="10">
        <v>22</v>
      </c>
      <c r="BI24" s="10">
        <v>12</v>
      </c>
      <c r="BJ24" s="10">
        <v>147</v>
      </c>
      <c r="BK24" s="10">
        <v>255</v>
      </c>
      <c r="BL24" s="10">
        <v>84</v>
      </c>
      <c r="BM24" s="10">
        <v>0</v>
      </c>
      <c r="BN24" s="10">
        <v>31</v>
      </c>
      <c r="BO24" s="10">
        <v>9</v>
      </c>
      <c r="BP24" s="10">
        <v>138</v>
      </c>
      <c r="BQ24" s="10">
        <v>267</v>
      </c>
      <c r="BR24" s="10">
        <v>66</v>
      </c>
      <c r="BS24" s="10">
        <v>24</v>
      </c>
      <c r="BT24" s="10">
        <v>0</v>
      </c>
    </row>
    <row r="25" spans="1:72">
      <c r="A25" s="10" t="s">
        <v>23</v>
      </c>
      <c r="B25" s="249" t="s">
        <v>703</v>
      </c>
      <c r="C25" s="10">
        <v>6448</v>
      </c>
      <c r="D25" s="10">
        <v>954</v>
      </c>
      <c r="E25" s="250">
        <f t="shared" si="0"/>
        <v>0.14795285359801488</v>
      </c>
      <c r="F25" s="10">
        <v>5</v>
      </c>
      <c r="G25" s="10">
        <v>4</v>
      </c>
      <c r="H25" s="10">
        <v>20</v>
      </c>
      <c r="I25" s="10">
        <v>6</v>
      </c>
      <c r="J25" s="10">
        <v>12</v>
      </c>
      <c r="K25" s="10">
        <v>6</v>
      </c>
      <c r="L25" s="10">
        <v>5</v>
      </c>
      <c r="M25" s="10">
        <v>31</v>
      </c>
      <c r="N25" s="10">
        <v>3</v>
      </c>
      <c r="O25" s="10">
        <v>3</v>
      </c>
      <c r="P25" s="10">
        <v>51</v>
      </c>
      <c r="Q25" s="10">
        <v>18</v>
      </c>
      <c r="R25" s="10">
        <v>0</v>
      </c>
      <c r="S25" s="10">
        <v>22</v>
      </c>
      <c r="T25" s="10">
        <v>6</v>
      </c>
      <c r="U25" s="10">
        <v>114</v>
      </c>
      <c r="V25" s="10">
        <v>0</v>
      </c>
      <c r="W25" s="10">
        <v>12</v>
      </c>
      <c r="X25" s="10">
        <v>161</v>
      </c>
      <c r="Y25" s="10">
        <v>46</v>
      </c>
      <c r="Z25" s="10">
        <v>68</v>
      </c>
      <c r="AA25" s="10">
        <v>0</v>
      </c>
      <c r="AB25" s="10">
        <v>0</v>
      </c>
      <c r="AC25" s="10">
        <v>95</v>
      </c>
      <c r="AD25" s="10">
        <v>0</v>
      </c>
      <c r="AE25" s="10">
        <v>161</v>
      </c>
      <c r="AF25" s="10">
        <v>54</v>
      </c>
      <c r="AG25" s="10">
        <v>423</v>
      </c>
      <c r="AH25" s="10">
        <v>18</v>
      </c>
      <c r="AI25" s="10">
        <v>503</v>
      </c>
      <c r="AJ25" s="10">
        <v>0</v>
      </c>
      <c r="AK25" s="10">
        <v>15</v>
      </c>
      <c r="AL25" s="10">
        <v>8</v>
      </c>
      <c r="AM25" s="10">
        <v>1</v>
      </c>
      <c r="AN25" s="10">
        <v>431</v>
      </c>
      <c r="AO25" s="10">
        <v>0</v>
      </c>
      <c r="AP25" s="10">
        <v>0</v>
      </c>
      <c r="AQ25" s="10">
        <v>0</v>
      </c>
      <c r="AR25" s="10">
        <v>2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1</v>
      </c>
      <c r="BA25" s="10">
        <v>153</v>
      </c>
      <c r="BB25" s="10">
        <v>0</v>
      </c>
      <c r="BC25" s="10">
        <v>0</v>
      </c>
      <c r="BD25" s="10">
        <v>594</v>
      </c>
      <c r="BE25" s="10">
        <v>0</v>
      </c>
      <c r="BF25" s="10">
        <v>1</v>
      </c>
      <c r="BG25" s="10">
        <v>1</v>
      </c>
      <c r="BH25" s="10">
        <v>0</v>
      </c>
      <c r="BI25" s="10">
        <v>12</v>
      </c>
      <c r="BJ25" s="10">
        <v>107</v>
      </c>
      <c r="BK25" s="10">
        <v>214</v>
      </c>
      <c r="BL25" s="10">
        <v>56</v>
      </c>
      <c r="BM25" s="10">
        <v>3</v>
      </c>
      <c r="BN25" s="10">
        <v>33</v>
      </c>
      <c r="BO25" s="10">
        <v>10</v>
      </c>
      <c r="BP25" s="10">
        <v>93</v>
      </c>
      <c r="BQ25" s="10">
        <v>190</v>
      </c>
      <c r="BR25" s="10">
        <v>50</v>
      </c>
      <c r="BS25" s="10">
        <v>29</v>
      </c>
      <c r="BT25" s="10">
        <v>0</v>
      </c>
    </row>
    <row r="26" spans="1:72">
      <c r="A26" s="10" t="s">
        <v>10</v>
      </c>
      <c r="B26" s="249" t="s">
        <v>705</v>
      </c>
      <c r="C26" s="10">
        <v>3497</v>
      </c>
      <c r="D26" s="10">
        <v>605</v>
      </c>
      <c r="E26" s="250">
        <f t="shared" si="0"/>
        <v>0.17300543322848155</v>
      </c>
      <c r="F26" s="10">
        <v>1</v>
      </c>
      <c r="G26" s="10">
        <v>1</v>
      </c>
      <c r="H26" s="10">
        <v>2</v>
      </c>
      <c r="I26" s="10">
        <v>2</v>
      </c>
      <c r="J26" s="10">
        <v>6</v>
      </c>
      <c r="K26" s="10">
        <v>4</v>
      </c>
      <c r="L26" s="10">
        <v>3</v>
      </c>
      <c r="M26" s="10">
        <v>30</v>
      </c>
      <c r="N26" s="10">
        <v>0</v>
      </c>
      <c r="O26" s="10">
        <v>0</v>
      </c>
      <c r="P26" s="10">
        <v>6</v>
      </c>
      <c r="Q26" s="10">
        <v>9</v>
      </c>
      <c r="R26" s="10">
        <v>0</v>
      </c>
      <c r="S26" s="10">
        <v>5</v>
      </c>
      <c r="T26" s="10">
        <v>6</v>
      </c>
      <c r="U26" s="10">
        <v>11</v>
      </c>
      <c r="V26" s="10">
        <v>1</v>
      </c>
      <c r="W26" s="10">
        <v>7</v>
      </c>
      <c r="X26" s="10">
        <v>50</v>
      </c>
      <c r="Y26" s="10">
        <v>0</v>
      </c>
      <c r="Z26" s="10">
        <v>53</v>
      </c>
      <c r="AA26" s="10">
        <v>0</v>
      </c>
      <c r="AB26" s="10">
        <v>0</v>
      </c>
      <c r="AC26" s="10">
        <v>33</v>
      </c>
      <c r="AD26" s="10">
        <v>0</v>
      </c>
      <c r="AE26" s="10">
        <v>0</v>
      </c>
      <c r="AF26" s="10">
        <v>0</v>
      </c>
      <c r="AG26" s="10">
        <v>46</v>
      </c>
      <c r="AH26" s="10">
        <v>29</v>
      </c>
      <c r="AI26" s="10">
        <v>18</v>
      </c>
      <c r="AJ26" s="10">
        <v>0</v>
      </c>
      <c r="AK26" s="10">
        <v>144</v>
      </c>
      <c r="AL26" s="10">
        <v>0</v>
      </c>
      <c r="AM26" s="10">
        <v>0</v>
      </c>
      <c r="AN26" s="10">
        <v>51</v>
      </c>
      <c r="AO26" s="10">
        <v>5</v>
      </c>
      <c r="AP26" s="10">
        <v>4</v>
      </c>
      <c r="AQ26" s="10">
        <v>0</v>
      </c>
      <c r="AR26" s="10">
        <v>12</v>
      </c>
      <c r="AS26" s="10">
        <v>0</v>
      </c>
      <c r="AT26" s="10">
        <v>0</v>
      </c>
      <c r="AU26" s="10">
        <v>18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4</v>
      </c>
      <c r="BB26" s="10">
        <v>195</v>
      </c>
      <c r="BC26" s="10">
        <v>0</v>
      </c>
      <c r="BD26" s="10">
        <v>15</v>
      </c>
      <c r="BE26" s="10">
        <v>2</v>
      </c>
      <c r="BF26" s="10">
        <v>0</v>
      </c>
      <c r="BG26" s="10">
        <v>39</v>
      </c>
      <c r="BH26" s="10">
        <v>0</v>
      </c>
      <c r="BI26" s="10">
        <v>2</v>
      </c>
      <c r="BJ26" s="10">
        <v>58</v>
      </c>
      <c r="BK26" s="10">
        <v>169</v>
      </c>
      <c r="BL26" s="10">
        <v>26</v>
      </c>
      <c r="BM26" s="10">
        <v>0</v>
      </c>
      <c r="BN26" s="10">
        <v>14</v>
      </c>
      <c r="BO26" s="10">
        <v>2</v>
      </c>
      <c r="BP26" s="10">
        <v>49</v>
      </c>
      <c r="BQ26" s="10">
        <v>185</v>
      </c>
      <c r="BR26" s="10">
        <v>148</v>
      </c>
      <c r="BS26" s="10">
        <v>13</v>
      </c>
      <c r="BT26" s="10">
        <v>0</v>
      </c>
    </row>
    <row r="27" spans="1:72">
      <c r="A27" s="10" t="s">
        <v>229</v>
      </c>
      <c r="B27" s="15" t="s">
        <v>24</v>
      </c>
      <c r="C27" s="10">
        <v>11765</v>
      </c>
      <c r="D27" s="10">
        <v>773</v>
      </c>
      <c r="E27" s="250">
        <f t="shared" si="0"/>
        <v>6.5703357416064603E-2</v>
      </c>
      <c r="F27" s="10">
        <v>8</v>
      </c>
      <c r="G27" s="10">
        <v>1</v>
      </c>
      <c r="H27" s="10">
        <v>15</v>
      </c>
      <c r="I27" s="10">
        <v>14</v>
      </c>
      <c r="J27" s="10">
        <v>13</v>
      </c>
      <c r="K27" s="10">
        <v>3</v>
      </c>
      <c r="L27" s="10">
        <v>5</v>
      </c>
      <c r="M27" s="10">
        <v>49</v>
      </c>
      <c r="N27" s="10">
        <v>0</v>
      </c>
      <c r="O27" s="10">
        <v>0</v>
      </c>
      <c r="P27" s="10">
        <v>7</v>
      </c>
      <c r="Q27" s="10">
        <v>12</v>
      </c>
      <c r="R27" s="10">
        <v>0</v>
      </c>
      <c r="S27" s="10">
        <v>15</v>
      </c>
      <c r="T27" s="10">
        <v>24</v>
      </c>
      <c r="U27" s="10">
        <v>144</v>
      </c>
      <c r="V27" s="10">
        <v>17</v>
      </c>
      <c r="W27" s="10">
        <v>40</v>
      </c>
      <c r="X27" s="10">
        <v>26</v>
      </c>
      <c r="Y27" s="10">
        <v>11</v>
      </c>
      <c r="Z27" s="10">
        <v>82</v>
      </c>
      <c r="AA27" s="10">
        <v>0</v>
      </c>
      <c r="AB27" s="10">
        <v>0</v>
      </c>
      <c r="AC27" s="10">
        <v>85</v>
      </c>
      <c r="AD27" s="10">
        <v>0</v>
      </c>
      <c r="AE27" s="10">
        <v>254</v>
      </c>
      <c r="AF27" s="10">
        <v>18</v>
      </c>
      <c r="AG27" s="10">
        <v>31</v>
      </c>
      <c r="AH27" s="10">
        <v>429</v>
      </c>
      <c r="AI27" s="10">
        <v>777</v>
      </c>
      <c r="AJ27" s="10">
        <v>84</v>
      </c>
      <c r="AK27" s="10">
        <v>2</v>
      </c>
      <c r="AL27" s="10">
        <v>0</v>
      </c>
      <c r="AM27" s="10">
        <v>30</v>
      </c>
      <c r="AN27" s="10">
        <v>457</v>
      </c>
      <c r="AO27" s="10">
        <v>0</v>
      </c>
      <c r="AP27" s="10">
        <v>0</v>
      </c>
      <c r="AQ27" s="10">
        <v>0</v>
      </c>
      <c r="AR27" s="10">
        <v>40</v>
      </c>
      <c r="AS27" s="10">
        <v>88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116</v>
      </c>
      <c r="AZ27" s="10">
        <v>0</v>
      </c>
      <c r="BA27" s="10">
        <v>11</v>
      </c>
      <c r="BB27" s="10">
        <v>2</v>
      </c>
      <c r="BC27" s="10">
        <v>0</v>
      </c>
      <c r="BD27" s="10">
        <v>254</v>
      </c>
      <c r="BE27" s="10">
        <v>0</v>
      </c>
      <c r="BF27" s="10">
        <v>10</v>
      </c>
      <c r="BG27" s="10">
        <v>0</v>
      </c>
      <c r="BH27" s="10">
        <v>0</v>
      </c>
      <c r="BI27" s="10">
        <v>8</v>
      </c>
      <c r="BJ27" s="10">
        <v>94</v>
      </c>
      <c r="BK27" s="10">
        <v>273</v>
      </c>
      <c r="BL27" s="10">
        <v>134</v>
      </c>
      <c r="BM27" s="10">
        <v>0</v>
      </c>
      <c r="BN27" s="10">
        <v>69</v>
      </c>
      <c r="BO27" s="10">
        <v>8</v>
      </c>
      <c r="BP27" s="10">
        <v>93</v>
      </c>
      <c r="BQ27" s="10">
        <v>255</v>
      </c>
      <c r="BR27" s="10">
        <v>124</v>
      </c>
      <c r="BS27" s="10">
        <v>64</v>
      </c>
      <c r="BT27" s="10">
        <v>0</v>
      </c>
    </row>
    <row r="28" spans="1:72">
      <c r="A28" s="10" t="s">
        <v>230</v>
      </c>
      <c r="B28" s="15" t="s">
        <v>25</v>
      </c>
      <c r="C28" s="10">
        <v>12084</v>
      </c>
      <c r="D28" s="10">
        <v>1096</v>
      </c>
      <c r="E28" s="250">
        <f t="shared" si="0"/>
        <v>9.0698444223766966E-2</v>
      </c>
      <c r="F28" s="10">
        <v>8</v>
      </c>
      <c r="G28" s="10">
        <v>5</v>
      </c>
      <c r="H28" s="10">
        <v>17</v>
      </c>
      <c r="I28" s="10">
        <v>6</v>
      </c>
      <c r="J28" s="10">
        <v>31</v>
      </c>
      <c r="K28" s="10">
        <v>11</v>
      </c>
      <c r="L28" s="10">
        <v>4</v>
      </c>
      <c r="M28" s="10">
        <v>57</v>
      </c>
      <c r="N28" s="10">
        <v>2</v>
      </c>
      <c r="O28" s="10">
        <v>2</v>
      </c>
      <c r="P28" s="10">
        <v>29</v>
      </c>
      <c r="Q28" s="10">
        <v>35</v>
      </c>
      <c r="R28" s="10">
        <v>0</v>
      </c>
      <c r="S28" s="10">
        <v>27</v>
      </c>
      <c r="T28" s="10">
        <v>28</v>
      </c>
      <c r="U28" s="10">
        <v>44</v>
      </c>
      <c r="V28" s="10">
        <v>7</v>
      </c>
      <c r="W28" s="10">
        <v>34</v>
      </c>
      <c r="X28" s="10">
        <v>133</v>
      </c>
      <c r="Y28" s="10">
        <v>0</v>
      </c>
      <c r="Z28" s="10">
        <v>50</v>
      </c>
      <c r="AA28" s="10">
        <v>2</v>
      </c>
      <c r="AB28" s="10">
        <v>0</v>
      </c>
      <c r="AC28" s="10">
        <v>82</v>
      </c>
      <c r="AD28" s="10">
        <v>0</v>
      </c>
      <c r="AE28" s="10">
        <v>0</v>
      </c>
      <c r="AF28" s="10">
        <v>28</v>
      </c>
      <c r="AG28" s="10">
        <v>1</v>
      </c>
      <c r="AH28" s="10">
        <v>21</v>
      </c>
      <c r="AI28" s="10">
        <v>0</v>
      </c>
      <c r="AJ28" s="10">
        <v>82</v>
      </c>
      <c r="AK28" s="10">
        <v>4</v>
      </c>
      <c r="AL28" s="10">
        <v>0</v>
      </c>
      <c r="AM28" s="10">
        <v>14</v>
      </c>
      <c r="AN28" s="10">
        <v>35</v>
      </c>
      <c r="AO28" s="10">
        <v>2</v>
      </c>
      <c r="AP28" s="10">
        <v>12</v>
      </c>
      <c r="AQ28" s="10">
        <v>0</v>
      </c>
      <c r="AR28" s="10">
        <v>55</v>
      </c>
      <c r="AS28" s="10">
        <v>39</v>
      </c>
      <c r="AT28" s="10">
        <v>0</v>
      </c>
      <c r="AU28" s="10">
        <v>0</v>
      </c>
      <c r="AV28" s="10">
        <v>4</v>
      </c>
      <c r="AW28" s="10">
        <v>0</v>
      </c>
      <c r="AX28" s="10">
        <v>0</v>
      </c>
      <c r="AY28" s="10">
        <v>0</v>
      </c>
      <c r="AZ28" s="10">
        <v>583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17</v>
      </c>
      <c r="BJ28" s="10">
        <v>132</v>
      </c>
      <c r="BK28" s="10">
        <v>300</v>
      </c>
      <c r="BL28" s="10">
        <v>110</v>
      </c>
      <c r="BM28" s="10">
        <v>1</v>
      </c>
      <c r="BN28" s="10">
        <v>64</v>
      </c>
      <c r="BO28" s="10">
        <v>23</v>
      </c>
      <c r="BP28" s="10">
        <v>153</v>
      </c>
      <c r="BQ28" s="10">
        <v>315</v>
      </c>
      <c r="BR28" s="10">
        <v>120</v>
      </c>
      <c r="BS28" s="10">
        <v>57</v>
      </c>
      <c r="BT28" s="10">
        <v>1</v>
      </c>
    </row>
    <row r="29" spans="1:72">
      <c r="A29" s="10" t="s">
        <v>231</v>
      </c>
      <c r="B29" s="15" t="s">
        <v>26</v>
      </c>
      <c r="C29" s="10">
        <v>40322</v>
      </c>
      <c r="D29" s="10">
        <v>3667</v>
      </c>
      <c r="E29" s="250">
        <f t="shared" si="0"/>
        <v>9.0942909577897926E-2</v>
      </c>
      <c r="F29" s="10">
        <v>19</v>
      </c>
      <c r="G29" s="10">
        <v>4</v>
      </c>
      <c r="H29" s="10">
        <v>24</v>
      </c>
      <c r="I29" s="10">
        <v>2</v>
      </c>
      <c r="J29" s="10">
        <v>37</v>
      </c>
      <c r="K29" s="10">
        <v>11</v>
      </c>
      <c r="L29" s="10">
        <v>10</v>
      </c>
      <c r="M29" s="10">
        <v>277</v>
      </c>
      <c r="N29" s="10">
        <v>11</v>
      </c>
      <c r="O29" s="10">
        <v>0</v>
      </c>
      <c r="P29" s="10">
        <v>40</v>
      </c>
      <c r="Q29" s="10">
        <v>112</v>
      </c>
      <c r="R29" s="10">
        <v>3</v>
      </c>
      <c r="S29" s="10">
        <v>213</v>
      </c>
      <c r="T29" s="10">
        <v>70</v>
      </c>
      <c r="U29" s="10">
        <v>497</v>
      </c>
      <c r="V29" s="10">
        <v>2</v>
      </c>
      <c r="W29" s="10">
        <v>139</v>
      </c>
      <c r="X29" s="10">
        <v>611</v>
      </c>
      <c r="Y29" s="10">
        <v>165</v>
      </c>
      <c r="Z29" s="10">
        <v>293</v>
      </c>
      <c r="AA29" s="10">
        <v>0</v>
      </c>
      <c r="AB29" s="10">
        <v>0</v>
      </c>
      <c r="AC29" s="10">
        <v>348</v>
      </c>
      <c r="AD29" s="10">
        <v>0</v>
      </c>
      <c r="AE29" s="10">
        <v>0</v>
      </c>
      <c r="AF29" s="10">
        <v>510</v>
      </c>
      <c r="AG29" s="10">
        <v>53</v>
      </c>
      <c r="AH29" s="10">
        <v>352</v>
      </c>
      <c r="AI29" s="10">
        <v>567</v>
      </c>
      <c r="AJ29" s="10">
        <v>131</v>
      </c>
      <c r="AK29" s="10">
        <v>90</v>
      </c>
      <c r="AL29" s="10">
        <v>2</v>
      </c>
      <c r="AM29" s="10">
        <v>49</v>
      </c>
      <c r="AN29" s="10">
        <v>0</v>
      </c>
      <c r="AO29" s="10">
        <v>8</v>
      </c>
      <c r="AP29" s="10">
        <v>22</v>
      </c>
      <c r="AQ29" s="10">
        <v>0</v>
      </c>
      <c r="AR29" s="10">
        <v>11</v>
      </c>
      <c r="AS29" s="10">
        <v>12</v>
      </c>
      <c r="AT29" s="10">
        <v>0</v>
      </c>
      <c r="AU29" s="10">
        <v>0</v>
      </c>
      <c r="AV29" s="10">
        <v>1</v>
      </c>
      <c r="AW29" s="10">
        <v>0</v>
      </c>
      <c r="AX29" s="10">
        <v>0</v>
      </c>
      <c r="AY29" s="10">
        <v>541</v>
      </c>
      <c r="AZ29" s="10">
        <v>80</v>
      </c>
      <c r="BA29" s="10">
        <v>39</v>
      </c>
      <c r="BB29" s="10">
        <v>565</v>
      </c>
      <c r="BC29" s="10">
        <v>51</v>
      </c>
      <c r="BD29" s="10">
        <v>53</v>
      </c>
      <c r="BE29" s="10">
        <v>31</v>
      </c>
      <c r="BF29" s="10">
        <v>10</v>
      </c>
      <c r="BG29" s="10">
        <v>1341</v>
      </c>
      <c r="BH29" s="10">
        <v>2</v>
      </c>
      <c r="BI29" s="10">
        <v>21</v>
      </c>
      <c r="BJ29" s="10">
        <v>734</v>
      </c>
      <c r="BK29" s="10">
        <v>925</v>
      </c>
      <c r="BL29" s="10">
        <v>307</v>
      </c>
      <c r="BM29" s="10">
        <v>0</v>
      </c>
      <c r="BN29" s="10">
        <v>282</v>
      </c>
      <c r="BO29" s="10">
        <v>21</v>
      </c>
      <c r="BP29" s="10">
        <v>705</v>
      </c>
      <c r="BQ29" s="10">
        <v>891</v>
      </c>
      <c r="BR29" s="10">
        <v>304</v>
      </c>
      <c r="BS29" s="10">
        <v>257</v>
      </c>
      <c r="BT29" s="10">
        <v>0</v>
      </c>
    </row>
    <row r="30" spans="1:72">
      <c r="A30" s="10" t="s">
        <v>232</v>
      </c>
      <c r="B30" s="252" t="s">
        <v>27</v>
      </c>
      <c r="C30" s="10">
        <v>8891</v>
      </c>
      <c r="D30" s="10">
        <v>934</v>
      </c>
      <c r="E30" s="250">
        <f t="shared" si="0"/>
        <v>0.10505005061297942</v>
      </c>
      <c r="F30" s="10">
        <v>8</v>
      </c>
      <c r="G30" s="10">
        <v>2</v>
      </c>
      <c r="H30" s="10">
        <v>8</v>
      </c>
      <c r="I30" s="10">
        <v>2</v>
      </c>
      <c r="J30" s="10">
        <v>14</v>
      </c>
      <c r="K30" s="10">
        <v>6</v>
      </c>
      <c r="L30" s="10">
        <v>6</v>
      </c>
      <c r="M30" s="10">
        <v>50</v>
      </c>
      <c r="N30" s="10">
        <v>0</v>
      </c>
      <c r="O30" s="10">
        <v>0</v>
      </c>
      <c r="P30" s="10">
        <v>8</v>
      </c>
      <c r="Q30" s="10">
        <v>37</v>
      </c>
      <c r="R30" s="10">
        <v>0</v>
      </c>
      <c r="S30" s="10">
        <v>20</v>
      </c>
      <c r="T30" s="10">
        <v>10</v>
      </c>
      <c r="U30" s="10">
        <v>7</v>
      </c>
      <c r="V30" s="10">
        <v>1</v>
      </c>
      <c r="W30" s="10">
        <v>0</v>
      </c>
      <c r="X30" s="10">
        <v>13</v>
      </c>
      <c r="Y30" s="10">
        <v>77</v>
      </c>
      <c r="Z30" s="10">
        <v>85</v>
      </c>
      <c r="AA30" s="10">
        <v>0</v>
      </c>
      <c r="AB30" s="10">
        <v>0</v>
      </c>
      <c r="AC30" s="10">
        <v>345</v>
      </c>
      <c r="AD30" s="10">
        <v>4</v>
      </c>
      <c r="AE30" s="10">
        <v>350</v>
      </c>
      <c r="AF30" s="10">
        <v>0</v>
      </c>
      <c r="AG30" s="10">
        <v>0</v>
      </c>
      <c r="AH30" s="10">
        <v>60</v>
      </c>
      <c r="AI30" s="10">
        <v>82</v>
      </c>
      <c r="AJ30" s="10">
        <v>181</v>
      </c>
      <c r="AK30" s="10">
        <v>8</v>
      </c>
      <c r="AL30" s="10">
        <v>0</v>
      </c>
      <c r="AM30" s="10">
        <v>20</v>
      </c>
      <c r="AN30" s="10">
        <v>700</v>
      </c>
      <c r="AO30" s="10">
        <v>0</v>
      </c>
      <c r="AP30" s="10">
        <v>19</v>
      </c>
      <c r="AQ30" s="10">
        <v>0</v>
      </c>
      <c r="AR30" s="10">
        <v>94</v>
      </c>
      <c r="AS30" s="10">
        <v>0</v>
      </c>
      <c r="AT30" s="10">
        <v>137</v>
      </c>
      <c r="AU30" s="10">
        <v>0</v>
      </c>
      <c r="AV30" s="10">
        <v>0</v>
      </c>
      <c r="AW30" s="10">
        <v>404</v>
      </c>
      <c r="AX30" s="10">
        <v>0</v>
      </c>
      <c r="AY30" s="10">
        <v>0</v>
      </c>
      <c r="AZ30" s="10">
        <v>64</v>
      </c>
      <c r="BA30" s="10">
        <v>10</v>
      </c>
      <c r="BB30" s="10">
        <v>769</v>
      </c>
      <c r="BC30" s="10">
        <v>0</v>
      </c>
      <c r="BD30" s="10">
        <v>9</v>
      </c>
      <c r="BE30" s="10">
        <v>17</v>
      </c>
      <c r="BF30" s="10">
        <v>0</v>
      </c>
      <c r="BG30" s="10">
        <v>287</v>
      </c>
      <c r="BH30" s="10">
        <v>0</v>
      </c>
      <c r="BI30" s="10">
        <v>16</v>
      </c>
      <c r="BJ30" s="10">
        <v>57</v>
      </c>
      <c r="BK30" s="10">
        <v>195</v>
      </c>
      <c r="BL30" s="10">
        <v>45</v>
      </c>
      <c r="BM30" s="10">
        <v>0</v>
      </c>
      <c r="BN30" s="10">
        <v>35</v>
      </c>
      <c r="BO30" s="10">
        <v>1</v>
      </c>
      <c r="BP30" s="10">
        <v>26</v>
      </c>
      <c r="BQ30" s="10">
        <v>171</v>
      </c>
      <c r="BR30" s="10">
        <v>30</v>
      </c>
      <c r="BS30" s="10">
        <v>13</v>
      </c>
      <c r="BT30" s="10">
        <v>0</v>
      </c>
    </row>
    <row r="31" spans="1:72">
      <c r="A31" s="10">
        <v>18</v>
      </c>
      <c r="B31" s="3" t="s">
        <v>1736</v>
      </c>
      <c r="C31" s="10">
        <f>SUM(C6:C30)</f>
        <v>334295</v>
      </c>
      <c r="D31" s="10">
        <v>32592</v>
      </c>
      <c r="E31" s="250">
        <f t="shared" si="0"/>
        <v>9.7494727710555049E-2</v>
      </c>
      <c r="F31" s="10">
        <v>181</v>
      </c>
      <c r="G31" s="10">
        <v>120</v>
      </c>
      <c r="H31" s="10">
        <v>820</v>
      </c>
      <c r="I31" s="10">
        <v>241</v>
      </c>
      <c r="J31" s="10">
        <v>512</v>
      </c>
      <c r="K31" s="10">
        <v>136</v>
      </c>
      <c r="L31" s="10">
        <v>153</v>
      </c>
      <c r="M31" s="10">
        <v>1842</v>
      </c>
      <c r="N31" s="10">
        <v>82</v>
      </c>
      <c r="O31" s="10">
        <v>38</v>
      </c>
      <c r="P31" s="10">
        <v>380</v>
      </c>
      <c r="Q31" s="10">
        <v>968</v>
      </c>
      <c r="R31" s="10">
        <v>57</v>
      </c>
      <c r="S31" s="10">
        <v>949</v>
      </c>
      <c r="T31" s="10">
        <v>451</v>
      </c>
      <c r="U31" s="10">
        <v>2262</v>
      </c>
      <c r="V31" s="10">
        <v>236</v>
      </c>
      <c r="W31" s="10">
        <v>701</v>
      </c>
      <c r="X31" s="10">
        <v>3073</v>
      </c>
      <c r="Y31" s="10">
        <v>2043</v>
      </c>
      <c r="Z31" s="10">
        <v>2248</v>
      </c>
      <c r="AA31" s="10">
        <v>28</v>
      </c>
      <c r="AB31" s="10">
        <v>0</v>
      </c>
      <c r="AC31" s="10">
        <v>4964</v>
      </c>
      <c r="AD31" s="10">
        <v>235</v>
      </c>
      <c r="AE31" s="10">
        <v>6504</v>
      </c>
      <c r="AF31" s="10">
        <v>3029</v>
      </c>
      <c r="AG31" s="10">
        <v>2859</v>
      </c>
      <c r="AH31" s="10">
        <v>3777</v>
      </c>
      <c r="AI31" s="10">
        <v>4606</v>
      </c>
      <c r="AJ31" s="10">
        <v>2822</v>
      </c>
      <c r="AK31" s="10">
        <v>1418</v>
      </c>
      <c r="AL31" s="10">
        <v>426</v>
      </c>
      <c r="AM31" s="10">
        <v>1206</v>
      </c>
      <c r="AN31" s="10">
        <v>16813</v>
      </c>
      <c r="AO31" s="10">
        <v>434</v>
      </c>
      <c r="AP31" s="10">
        <v>270</v>
      </c>
      <c r="AQ31" s="10">
        <v>23</v>
      </c>
      <c r="AR31" s="10">
        <v>893</v>
      </c>
      <c r="AS31" s="10">
        <v>357</v>
      </c>
      <c r="AT31" s="10">
        <v>685</v>
      </c>
      <c r="AU31" s="10">
        <v>227</v>
      </c>
      <c r="AV31" s="10">
        <v>26</v>
      </c>
      <c r="AW31" s="10">
        <v>1155</v>
      </c>
      <c r="AX31" s="10">
        <v>0</v>
      </c>
      <c r="AY31" s="10">
        <v>1590</v>
      </c>
      <c r="AZ31" s="10">
        <v>1045</v>
      </c>
      <c r="BA31" s="10">
        <v>796</v>
      </c>
      <c r="BB31" s="10">
        <v>10756</v>
      </c>
      <c r="BC31" s="10">
        <v>85</v>
      </c>
      <c r="BD31" s="10">
        <v>2031</v>
      </c>
      <c r="BE31" s="10">
        <v>326</v>
      </c>
      <c r="BF31" s="10">
        <v>290</v>
      </c>
      <c r="BG31" s="10">
        <v>4722</v>
      </c>
      <c r="BH31" s="10">
        <v>35</v>
      </c>
      <c r="BI31" s="10">
        <v>481</v>
      </c>
      <c r="BJ31" s="10">
        <v>4485</v>
      </c>
      <c r="BK31" s="10">
        <v>10175</v>
      </c>
      <c r="BL31" s="10">
        <v>3406</v>
      </c>
      <c r="BM31" s="10">
        <v>30</v>
      </c>
      <c r="BN31" s="10">
        <v>1363</v>
      </c>
      <c r="BO31" s="10">
        <v>298</v>
      </c>
      <c r="BP31" s="10">
        <v>3415</v>
      </c>
      <c r="BQ31" s="10">
        <v>10151</v>
      </c>
      <c r="BR31" s="10">
        <v>3082</v>
      </c>
      <c r="BS31" s="10">
        <v>1174</v>
      </c>
      <c r="BT31" s="10">
        <v>17</v>
      </c>
    </row>
    <row r="32" spans="1:72">
      <c r="A32" s="70"/>
    </row>
    <row r="33" spans="1:1">
      <c r="A33" s="70"/>
    </row>
  </sheetData>
  <autoFilter ref="A5:BT5">
    <filterColumn colId="2"/>
    <filterColumn colId="4"/>
    <sortState ref="A3:EL6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opLeftCell="A16" workbookViewId="0">
      <selection activeCell="A39" sqref="A39"/>
    </sheetView>
  </sheetViews>
  <sheetFormatPr defaultRowHeight="12.75"/>
  <cols>
    <col min="1" max="1" width="9.140625" style="234"/>
    <col min="2" max="2" width="28" style="234" customWidth="1"/>
    <col min="3" max="16384" width="9.140625" style="234"/>
  </cols>
  <sheetData>
    <row r="1" spans="1:8" ht="16.5">
      <c r="A1" s="232" t="s">
        <v>455</v>
      </c>
      <c r="B1" s="233"/>
      <c r="C1" s="233"/>
      <c r="D1" s="233"/>
      <c r="E1" s="233"/>
      <c r="F1" s="233"/>
      <c r="G1" s="233"/>
      <c r="H1" s="233"/>
    </row>
    <row r="2" spans="1:8" ht="14.25">
      <c r="B2" s="233"/>
      <c r="C2" s="233"/>
      <c r="D2" s="233"/>
      <c r="E2" s="233"/>
      <c r="F2" s="233"/>
      <c r="G2" s="233"/>
      <c r="H2" s="233"/>
    </row>
    <row r="3" spans="1:8" ht="14.25">
      <c r="A3" s="233" t="s">
        <v>456</v>
      </c>
      <c r="B3" s="233"/>
      <c r="C3" s="233"/>
      <c r="D3" s="233"/>
      <c r="E3" s="233"/>
      <c r="F3" s="233"/>
      <c r="G3" s="233"/>
      <c r="H3" s="233"/>
    </row>
    <row r="4" spans="1:8" ht="14.25">
      <c r="A4" s="233" t="s">
        <v>457</v>
      </c>
      <c r="B4" s="233"/>
      <c r="C4" s="233"/>
      <c r="D4" s="233"/>
      <c r="E4" s="233"/>
      <c r="F4" s="233"/>
      <c r="G4" s="233"/>
      <c r="H4" s="233"/>
    </row>
    <row r="5" spans="1:8" ht="14.25">
      <c r="B5" s="233"/>
      <c r="C5" s="233"/>
      <c r="D5" s="233"/>
      <c r="E5" s="233"/>
      <c r="F5" s="233"/>
      <c r="G5" s="233"/>
      <c r="H5" s="233"/>
    </row>
    <row r="6" spans="1:8" ht="14.25">
      <c r="A6" s="235" t="s">
        <v>458</v>
      </c>
      <c r="B6" s="233"/>
      <c r="C6" s="233"/>
      <c r="D6" s="233"/>
      <c r="E6" s="233"/>
      <c r="F6" s="233"/>
      <c r="G6" s="233"/>
      <c r="H6" s="233"/>
    </row>
    <row r="7" spans="1:8" ht="15" thickBot="1">
      <c r="A7" s="233"/>
      <c r="B7" s="233"/>
      <c r="C7" s="236"/>
      <c r="D7" s="236"/>
      <c r="E7" s="236"/>
      <c r="F7" s="236"/>
      <c r="G7" s="236"/>
      <c r="H7" s="236"/>
    </row>
    <row r="8" spans="1:8" ht="13.5" thickBot="1">
      <c r="A8" s="913" t="s">
        <v>439</v>
      </c>
      <c r="B8" s="913" t="s">
        <v>1</v>
      </c>
      <c r="C8" s="910" t="s">
        <v>459</v>
      </c>
      <c r="D8" s="911"/>
      <c r="E8" s="911"/>
      <c r="F8" s="911"/>
      <c r="G8" s="911"/>
      <c r="H8" s="912"/>
    </row>
    <row r="9" spans="1:8" ht="13.5" thickBot="1">
      <c r="A9" s="917"/>
      <c r="B9" s="917"/>
      <c r="C9" s="913" t="s">
        <v>460</v>
      </c>
      <c r="D9" s="910" t="s">
        <v>461</v>
      </c>
      <c r="E9" s="911"/>
      <c r="F9" s="912"/>
      <c r="G9" s="910" t="s">
        <v>462</v>
      </c>
      <c r="H9" s="912"/>
    </row>
    <row r="10" spans="1:8" ht="13.5" thickBot="1">
      <c r="A10" s="914"/>
      <c r="B10" s="914"/>
      <c r="C10" s="914"/>
      <c r="D10" s="892" t="s">
        <v>463</v>
      </c>
      <c r="E10" s="238" t="s">
        <v>464</v>
      </c>
      <c r="F10" s="238" t="s">
        <v>465</v>
      </c>
      <c r="G10" s="892" t="s">
        <v>466</v>
      </c>
      <c r="H10" s="892" t="s">
        <v>467</v>
      </c>
    </row>
    <row r="11" spans="1:8" ht="13.5" thickBot="1">
      <c r="A11" s="891">
        <v>1</v>
      </c>
      <c r="B11" s="892">
        <v>2</v>
      </c>
      <c r="C11" s="240">
        <v>3</v>
      </c>
      <c r="D11" s="240">
        <v>4</v>
      </c>
      <c r="E11" s="240">
        <v>5</v>
      </c>
      <c r="F11" s="240">
        <v>6</v>
      </c>
      <c r="G11" s="240">
        <v>7</v>
      </c>
      <c r="H11" s="240">
        <v>8</v>
      </c>
    </row>
    <row r="12" spans="1:8" ht="13.5" thickBot="1">
      <c r="A12" s="891">
        <v>1</v>
      </c>
      <c r="B12" s="241" t="s">
        <v>3</v>
      </c>
      <c r="C12" s="240">
        <v>9</v>
      </c>
      <c r="D12" s="240">
        <v>0</v>
      </c>
      <c r="E12" s="240">
        <v>1</v>
      </c>
      <c r="F12" s="240">
        <v>8</v>
      </c>
      <c r="G12" s="240">
        <v>4</v>
      </c>
      <c r="H12" s="240">
        <v>5</v>
      </c>
    </row>
    <row r="13" spans="1:8" ht="13.5" thickBot="1">
      <c r="A13" s="891">
        <v>2</v>
      </c>
      <c r="B13" s="241" t="s">
        <v>88</v>
      </c>
      <c r="C13" s="240">
        <v>19</v>
      </c>
      <c r="D13" s="240">
        <v>0</v>
      </c>
      <c r="E13" s="240">
        <v>1</v>
      </c>
      <c r="F13" s="240">
        <v>18</v>
      </c>
      <c r="G13" s="240">
        <v>9</v>
      </c>
      <c r="H13" s="240">
        <v>10</v>
      </c>
    </row>
    <row r="14" spans="1:8" ht="13.5" thickBot="1">
      <c r="A14" s="891">
        <v>3</v>
      </c>
      <c r="B14" s="241" t="s">
        <v>89</v>
      </c>
      <c r="C14" s="240">
        <v>49</v>
      </c>
      <c r="D14" s="240">
        <v>0</v>
      </c>
      <c r="E14" s="240">
        <v>11</v>
      </c>
      <c r="F14" s="240">
        <v>38</v>
      </c>
      <c r="G14" s="240">
        <v>19</v>
      </c>
      <c r="H14" s="240">
        <v>30</v>
      </c>
    </row>
    <row r="15" spans="1:8" ht="13.5" thickBot="1">
      <c r="A15" s="891">
        <v>4</v>
      </c>
      <c r="B15" s="241" t="s">
        <v>90</v>
      </c>
      <c r="C15" s="240">
        <v>44</v>
      </c>
      <c r="D15" s="240">
        <v>2</v>
      </c>
      <c r="E15" s="240">
        <v>8</v>
      </c>
      <c r="F15" s="240">
        <v>34</v>
      </c>
      <c r="G15" s="240">
        <v>18</v>
      </c>
      <c r="H15" s="240">
        <v>26</v>
      </c>
    </row>
    <row r="16" spans="1:8" ht="13.5" thickBot="1">
      <c r="A16" s="891">
        <v>5</v>
      </c>
      <c r="B16" s="241" t="s">
        <v>91</v>
      </c>
      <c r="C16" s="240">
        <v>58</v>
      </c>
      <c r="D16" s="240">
        <v>1</v>
      </c>
      <c r="E16" s="240">
        <v>12</v>
      </c>
      <c r="F16" s="240">
        <v>45</v>
      </c>
      <c r="G16" s="240">
        <v>17</v>
      </c>
      <c r="H16" s="240">
        <v>41</v>
      </c>
    </row>
    <row r="17" spans="1:8" ht="13.5" thickBot="1">
      <c r="A17" s="891">
        <v>6</v>
      </c>
      <c r="B17" s="241" t="s">
        <v>92</v>
      </c>
      <c r="C17" s="240">
        <v>46</v>
      </c>
      <c r="D17" s="240">
        <v>5</v>
      </c>
      <c r="E17" s="240">
        <v>8</v>
      </c>
      <c r="F17" s="240">
        <v>33</v>
      </c>
      <c r="G17" s="240">
        <v>17</v>
      </c>
      <c r="H17" s="240">
        <v>29</v>
      </c>
    </row>
    <row r="18" spans="1:8" ht="13.5" thickBot="1">
      <c r="A18" s="891">
        <v>7</v>
      </c>
      <c r="B18" s="241" t="s">
        <v>24</v>
      </c>
      <c r="C18" s="240">
        <v>2</v>
      </c>
      <c r="D18" s="240">
        <v>1</v>
      </c>
      <c r="E18" s="240">
        <v>0</v>
      </c>
      <c r="F18" s="240">
        <v>1</v>
      </c>
      <c r="G18" s="240">
        <v>1</v>
      </c>
      <c r="H18" s="240">
        <v>1</v>
      </c>
    </row>
    <row r="19" spans="1:8" ht="13.5" thickBot="1">
      <c r="A19" s="891">
        <v>8</v>
      </c>
      <c r="B19" s="241" t="s">
        <v>93</v>
      </c>
      <c r="C19" s="240">
        <v>19</v>
      </c>
      <c r="D19" s="240">
        <v>2</v>
      </c>
      <c r="E19" s="240">
        <v>4</v>
      </c>
      <c r="F19" s="240">
        <v>13</v>
      </c>
      <c r="G19" s="240">
        <v>6</v>
      </c>
      <c r="H19" s="240">
        <v>13</v>
      </c>
    </row>
    <row r="20" spans="1:8" ht="13.5" thickBot="1">
      <c r="A20" s="891">
        <v>9</v>
      </c>
      <c r="B20" s="241" t="s">
        <v>107</v>
      </c>
      <c r="C20" s="240">
        <v>4</v>
      </c>
      <c r="D20" s="240">
        <v>0</v>
      </c>
      <c r="E20" s="240">
        <v>0</v>
      </c>
      <c r="F20" s="240">
        <v>4</v>
      </c>
      <c r="G20" s="240">
        <v>1</v>
      </c>
      <c r="H20" s="240">
        <v>3</v>
      </c>
    </row>
    <row r="21" spans="1:8" ht="13.5" thickBot="1">
      <c r="A21" s="891">
        <v>10</v>
      </c>
      <c r="B21" s="241" t="s">
        <v>94</v>
      </c>
      <c r="C21" s="240">
        <v>26</v>
      </c>
      <c r="D21" s="240">
        <v>1</v>
      </c>
      <c r="E21" s="240">
        <v>5</v>
      </c>
      <c r="F21" s="240">
        <v>20</v>
      </c>
      <c r="G21" s="240">
        <v>7</v>
      </c>
      <c r="H21" s="240">
        <v>19</v>
      </c>
    </row>
    <row r="22" spans="1:8" ht="13.5" thickBot="1">
      <c r="A22" s="891">
        <v>11</v>
      </c>
      <c r="B22" s="241" t="s">
        <v>95</v>
      </c>
      <c r="C22" s="240">
        <v>20</v>
      </c>
      <c r="D22" s="240">
        <v>1</v>
      </c>
      <c r="E22" s="240">
        <v>3</v>
      </c>
      <c r="F22" s="240">
        <v>16</v>
      </c>
      <c r="G22" s="240">
        <v>4</v>
      </c>
      <c r="H22" s="240">
        <v>16</v>
      </c>
    </row>
    <row r="23" spans="1:8" ht="13.5" thickBot="1">
      <c r="A23" s="891">
        <v>12</v>
      </c>
      <c r="B23" s="241" t="s">
        <v>96</v>
      </c>
      <c r="C23" s="240">
        <v>22</v>
      </c>
      <c r="D23" s="240">
        <v>0</v>
      </c>
      <c r="E23" s="240">
        <v>1</v>
      </c>
      <c r="F23" s="240">
        <v>21</v>
      </c>
      <c r="G23" s="240">
        <v>8</v>
      </c>
      <c r="H23" s="240">
        <v>14</v>
      </c>
    </row>
    <row r="24" spans="1:8" ht="13.5" thickBot="1">
      <c r="A24" s="891">
        <v>13</v>
      </c>
      <c r="B24" s="241" t="s">
        <v>97</v>
      </c>
      <c r="C24" s="240">
        <v>37</v>
      </c>
      <c r="D24" s="240">
        <v>2</v>
      </c>
      <c r="E24" s="240">
        <v>2</v>
      </c>
      <c r="F24" s="240">
        <v>33</v>
      </c>
      <c r="G24" s="240">
        <v>12</v>
      </c>
      <c r="H24" s="240">
        <v>25</v>
      </c>
    </row>
    <row r="25" spans="1:8" ht="13.5" thickBot="1">
      <c r="A25" s="891">
        <v>14</v>
      </c>
      <c r="B25" s="241" t="s">
        <v>98</v>
      </c>
      <c r="C25" s="240">
        <v>15</v>
      </c>
      <c r="D25" s="240">
        <v>0</v>
      </c>
      <c r="E25" s="240">
        <v>3</v>
      </c>
      <c r="F25" s="240">
        <v>12</v>
      </c>
      <c r="G25" s="240">
        <v>5</v>
      </c>
      <c r="H25" s="240">
        <v>10</v>
      </c>
    </row>
    <row r="26" spans="1:8" ht="13.5" thickBot="1">
      <c r="A26" s="891">
        <v>15</v>
      </c>
      <c r="B26" s="241" t="s">
        <v>99</v>
      </c>
      <c r="C26" s="240">
        <v>51</v>
      </c>
      <c r="D26" s="240">
        <v>0</v>
      </c>
      <c r="E26" s="240">
        <v>6</v>
      </c>
      <c r="F26" s="240">
        <v>45</v>
      </c>
      <c r="G26" s="240">
        <v>20</v>
      </c>
      <c r="H26" s="240">
        <v>31</v>
      </c>
    </row>
    <row r="27" spans="1:8" ht="13.5" thickBot="1">
      <c r="A27" s="891">
        <v>16</v>
      </c>
      <c r="B27" s="241" t="s">
        <v>25</v>
      </c>
      <c r="C27" s="240">
        <v>28</v>
      </c>
      <c r="D27" s="240">
        <v>0</v>
      </c>
      <c r="E27" s="240">
        <v>5</v>
      </c>
      <c r="F27" s="240">
        <v>23</v>
      </c>
      <c r="G27" s="240">
        <v>9</v>
      </c>
      <c r="H27" s="240">
        <v>19</v>
      </c>
    </row>
    <row r="28" spans="1:8" ht="13.5" thickBot="1">
      <c r="A28" s="891">
        <v>17</v>
      </c>
      <c r="B28" s="241" t="s">
        <v>100</v>
      </c>
      <c r="C28" s="240">
        <v>29</v>
      </c>
      <c r="D28" s="240">
        <v>2</v>
      </c>
      <c r="E28" s="240">
        <v>5</v>
      </c>
      <c r="F28" s="240">
        <v>22</v>
      </c>
      <c r="G28" s="240">
        <v>12</v>
      </c>
      <c r="H28" s="240">
        <v>17</v>
      </c>
    </row>
    <row r="29" spans="1:8" ht="13.5" customHeight="1" thickBot="1">
      <c r="A29" s="891">
        <v>18</v>
      </c>
      <c r="B29" s="241" t="s">
        <v>101</v>
      </c>
      <c r="C29" s="240">
        <v>16</v>
      </c>
      <c r="D29" s="240">
        <v>1</v>
      </c>
      <c r="E29" s="240">
        <v>4</v>
      </c>
      <c r="F29" s="240">
        <v>11</v>
      </c>
      <c r="G29" s="240">
        <v>5</v>
      </c>
      <c r="H29" s="240">
        <v>11</v>
      </c>
    </row>
    <row r="30" spans="1:8" ht="13.5" thickBot="1">
      <c r="A30" s="891">
        <v>19</v>
      </c>
      <c r="B30" s="241" t="s">
        <v>102</v>
      </c>
      <c r="C30" s="240">
        <v>15</v>
      </c>
      <c r="D30" s="240">
        <v>0</v>
      </c>
      <c r="E30" s="240">
        <v>5</v>
      </c>
      <c r="F30" s="240">
        <v>10</v>
      </c>
      <c r="G30" s="240">
        <v>3</v>
      </c>
      <c r="H30" s="240">
        <v>12</v>
      </c>
    </row>
    <row r="31" spans="1:8" ht="13.5" thickBot="1">
      <c r="A31" s="891">
        <v>20</v>
      </c>
      <c r="B31" s="241" t="s">
        <v>26</v>
      </c>
      <c r="C31" s="240">
        <v>16</v>
      </c>
      <c r="D31" s="240">
        <v>0</v>
      </c>
      <c r="E31" s="240">
        <v>3</v>
      </c>
      <c r="F31" s="240">
        <v>13</v>
      </c>
      <c r="G31" s="240">
        <v>9</v>
      </c>
      <c r="H31" s="240">
        <v>7</v>
      </c>
    </row>
    <row r="32" spans="1:8" ht="13.5" thickBot="1">
      <c r="A32" s="891">
        <v>21</v>
      </c>
      <c r="B32" s="241" t="s">
        <v>103</v>
      </c>
      <c r="C32" s="240">
        <v>29</v>
      </c>
      <c r="D32" s="240">
        <v>0</v>
      </c>
      <c r="E32" s="240">
        <v>7</v>
      </c>
      <c r="F32" s="240">
        <v>22</v>
      </c>
      <c r="G32" s="240">
        <v>8</v>
      </c>
      <c r="H32" s="240">
        <v>21</v>
      </c>
    </row>
    <row r="33" spans="1:8" ht="13.5" thickBot="1">
      <c r="A33" s="891">
        <v>22</v>
      </c>
      <c r="B33" s="241" t="s">
        <v>104</v>
      </c>
      <c r="C33" s="240">
        <v>41</v>
      </c>
      <c r="D33" s="240">
        <v>12</v>
      </c>
      <c r="E33" s="240">
        <v>7</v>
      </c>
      <c r="F33" s="240">
        <v>22</v>
      </c>
      <c r="G33" s="240">
        <v>21</v>
      </c>
      <c r="H33" s="240">
        <v>20</v>
      </c>
    </row>
    <row r="34" spans="1:8" ht="13.5" thickBot="1">
      <c r="A34" s="891">
        <v>23</v>
      </c>
      <c r="B34" s="241" t="s">
        <v>105</v>
      </c>
      <c r="C34" s="240">
        <v>34</v>
      </c>
      <c r="D34" s="240">
        <v>1</v>
      </c>
      <c r="E34" s="240">
        <v>6</v>
      </c>
      <c r="F34" s="240">
        <v>27</v>
      </c>
      <c r="G34" s="240">
        <v>18</v>
      </c>
      <c r="H34" s="240">
        <v>16</v>
      </c>
    </row>
    <row r="35" spans="1:8" ht="13.5" thickBot="1">
      <c r="A35" s="891">
        <v>24</v>
      </c>
      <c r="B35" s="241" t="s">
        <v>27</v>
      </c>
      <c r="C35" s="240">
        <v>5</v>
      </c>
      <c r="D35" s="240">
        <v>1</v>
      </c>
      <c r="E35" s="240">
        <v>0</v>
      </c>
      <c r="F35" s="240">
        <v>4</v>
      </c>
      <c r="G35" s="240">
        <v>2</v>
      </c>
      <c r="H35" s="240">
        <v>3</v>
      </c>
    </row>
    <row r="36" spans="1:8" ht="13.5" thickBot="1">
      <c r="A36" s="891">
        <v>25</v>
      </c>
      <c r="B36" s="241" t="s">
        <v>106</v>
      </c>
      <c r="C36" s="240">
        <v>8</v>
      </c>
      <c r="D36" s="240">
        <v>0</v>
      </c>
      <c r="E36" s="240">
        <v>1</v>
      </c>
      <c r="F36" s="240">
        <v>7</v>
      </c>
      <c r="G36" s="240">
        <v>2</v>
      </c>
      <c r="H36" s="240">
        <v>6</v>
      </c>
    </row>
    <row r="37" spans="1:8" ht="13.5" thickBot="1">
      <c r="A37" s="918" t="s">
        <v>2</v>
      </c>
      <c r="B37" s="919"/>
      <c r="C37" s="240">
        <v>642</v>
      </c>
      <c r="D37" s="240">
        <v>32</v>
      </c>
      <c r="E37" s="240">
        <v>108</v>
      </c>
      <c r="F37" s="240">
        <v>502</v>
      </c>
      <c r="G37" s="240">
        <v>237</v>
      </c>
      <c r="H37" s="240">
        <v>405</v>
      </c>
    </row>
  </sheetData>
  <mergeCells count="7">
    <mergeCell ref="A37:B37"/>
    <mergeCell ref="A8:A10"/>
    <mergeCell ref="B8:B10"/>
    <mergeCell ref="C8:H8"/>
    <mergeCell ref="C9:C10"/>
    <mergeCell ref="D9:F9"/>
    <mergeCell ref="G9:H9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1"/>
  <sheetViews>
    <sheetView topLeftCell="A7" workbookViewId="0">
      <selection sqref="A1:E31"/>
    </sheetView>
  </sheetViews>
  <sheetFormatPr defaultRowHeight="12.75"/>
  <cols>
    <col min="1" max="1" width="9" style="223" customWidth="1"/>
    <col min="2" max="2" width="17.5703125" style="223" customWidth="1"/>
    <col min="3" max="3" width="14.28515625" style="223" customWidth="1"/>
    <col min="4" max="4" width="13.140625" style="223" customWidth="1"/>
    <col min="5" max="5" width="16.7109375" style="223" customWidth="1"/>
    <col min="6" max="8" width="12" style="223" customWidth="1"/>
    <col min="9" max="252" width="9.140625" style="223"/>
    <col min="253" max="253" width="6" style="223" customWidth="1"/>
    <col min="254" max="254" width="17.5703125" style="223" customWidth="1"/>
    <col min="255" max="255" width="14.28515625" style="223" customWidth="1"/>
    <col min="256" max="256" width="12" style="223" customWidth="1"/>
    <col min="257" max="257" width="13.5703125" style="223" customWidth="1"/>
    <col min="258" max="264" width="12" style="223" customWidth="1"/>
    <col min="265" max="508" width="9.140625" style="223"/>
    <col min="509" max="509" width="6" style="223" customWidth="1"/>
    <col min="510" max="510" width="17.5703125" style="223" customWidth="1"/>
    <col min="511" max="511" width="14.28515625" style="223" customWidth="1"/>
    <col min="512" max="512" width="12" style="223" customWidth="1"/>
    <col min="513" max="513" width="13.5703125" style="223" customWidth="1"/>
    <col min="514" max="520" width="12" style="223" customWidth="1"/>
    <col min="521" max="764" width="9.140625" style="223"/>
    <col min="765" max="765" width="6" style="223" customWidth="1"/>
    <col min="766" max="766" width="17.5703125" style="223" customWidth="1"/>
    <col min="767" max="767" width="14.28515625" style="223" customWidth="1"/>
    <col min="768" max="768" width="12" style="223" customWidth="1"/>
    <col min="769" max="769" width="13.5703125" style="223" customWidth="1"/>
    <col min="770" max="776" width="12" style="223" customWidth="1"/>
    <col min="777" max="1020" width="9.140625" style="223"/>
    <col min="1021" max="1021" width="6" style="223" customWidth="1"/>
    <col min="1022" max="1022" width="17.5703125" style="223" customWidth="1"/>
    <col min="1023" max="1023" width="14.28515625" style="223" customWidth="1"/>
    <col min="1024" max="1024" width="12" style="223" customWidth="1"/>
    <col min="1025" max="1025" width="13.5703125" style="223" customWidth="1"/>
    <col min="1026" max="1032" width="12" style="223" customWidth="1"/>
    <col min="1033" max="1276" width="9.140625" style="223"/>
    <col min="1277" max="1277" width="6" style="223" customWidth="1"/>
    <col min="1278" max="1278" width="17.5703125" style="223" customWidth="1"/>
    <col min="1279" max="1279" width="14.28515625" style="223" customWidth="1"/>
    <col min="1280" max="1280" width="12" style="223" customWidth="1"/>
    <col min="1281" max="1281" width="13.5703125" style="223" customWidth="1"/>
    <col min="1282" max="1288" width="12" style="223" customWidth="1"/>
    <col min="1289" max="1532" width="9.140625" style="223"/>
    <col min="1533" max="1533" width="6" style="223" customWidth="1"/>
    <col min="1534" max="1534" width="17.5703125" style="223" customWidth="1"/>
    <col min="1535" max="1535" width="14.28515625" style="223" customWidth="1"/>
    <col min="1536" max="1536" width="12" style="223" customWidth="1"/>
    <col min="1537" max="1537" width="13.5703125" style="223" customWidth="1"/>
    <col min="1538" max="1544" width="12" style="223" customWidth="1"/>
    <col min="1545" max="1788" width="9.140625" style="223"/>
    <col min="1789" max="1789" width="6" style="223" customWidth="1"/>
    <col min="1790" max="1790" width="17.5703125" style="223" customWidth="1"/>
    <col min="1791" max="1791" width="14.28515625" style="223" customWidth="1"/>
    <col min="1792" max="1792" width="12" style="223" customWidth="1"/>
    <col min="1793" max="1793" width="13.5703125" style="223" customWidth="1"/>
    <col min="1794" max="1800" width="12" style="223" customWidth="1"/>
    <col min="1801" max="2044" width="9.140625" style="223"/>
    <col min="2045" max="2045" width="6" style="223" customWidth="1"/>
    <col min="2046" max="2046" width="17.5703125" style="223" customWidth="1"/>
    <col min="2047" max="2047" width="14.28515625" style="223" customWidth="1"/>
    <col min="2048" max="2048" width="12" style="223" customWidth="1"/>
    <col min="2049" max="2049" width="13.5703125" style="223" customWidth="1"/>
    <col min="2050" max="2056" width="12" style="223" customWidth="1"/>
    <col min="2057" max="2300" width="9.140625" style="223"/>
    <col min="2301" max="2301" width="6" style="223" customWidth="1"/>
    <col min="2302" max="2302" width="17.5703125" style="223" customWidth="1"/>
    <col min="2303" max="2303" width="14.28515625" style="223" customWidth="1"/>
    <col min="2304" max="2304" width="12" style="223" customWidth="1"/>
    <col min="2305" max="2305" width="13.5703125" style="223" customWidth="1"/>
    <col min="2306" max="2312" width="12" style="223" customWidth="1"/>
    <col min="2313" max="2556" width="9.140625" style="223"/>
    <col min="2557" max="2557" width="6" style="223" customWidth="1"/>
    <col min="2558" max="2558" width="17.5703125" style="223" customWidth="1"/>
    <col min="2559" max="2559" width="14.28515625" style="223" customWidth="1"/>
    <col min="2560" max="2560" width="12" style="223" customWidth="1"/>
    <col min="2561" max="2561" width="13.5703125" style="223" customWidth="1"/>
    <col min="2562" max="2568" width="12" style="223" customWidth="1"/>
    <col min="2569" max="2812" width="9.140625" style="223"/>
    <col min="2813" max="2813" width="6" style="223" customWidth="1"/>
    <col min="2814" max="2814" width="17.5703125" style="223" customWidth="1"/>
    <col min="2815" max="2815" width="14.28515625" style="223" customWidth="1"/>
    <col min="2816" max="2816" width="12" style="223" customWidth="1"/>
    <col min="2817" max="2817" width="13.5703125" style="223" customWidth="1"/>
    <col min="2818" max="2824" width="12" style="223" customWidth="1"/>
    <col min="2825" max="3068" width="9.140625" style="223"/>
    <col min="3069" max="3069" width="6" style="223" customWidth="1"/>
    <col min="3070" max="3070" width="17.5703125" style="223" customWidth="1"/>
    <col min="3071" max="3071" width="14.28515625" style="223" customWidth="1"/>
    <col min="3072" max="3072" width="12" style="223" customWidth="1"/>
    <col min="3073" max="3073" width="13.5703125" style="223" customWidth="1"/>
    <col min="3074" max="3080" width="12" style="223" customWidth="1"/>
    <col min="3081" max="3324" width="9.140625" style="223"/>
    <col min="3325" max="3325" width="6" style="223" customWidth="1"/>
    <col min="3326" max="3326" width="17.5703125" style="223" customWidth="1"/>
    <col min="3327" max="3327" width="14.28515625" style="223" customWidth="1"/>
    <col min="3328" max="3328" width="12" style="223" customWidth="1"/>
    <col min="3329" max="3329" width="13.5703125" style="223" customWidth="1"/>
    <col min="3330" max="3336" width="12" style="223" customWidth="1"/>
    <col min="3337" max="3580" width="9.140625" style="223"/>
    <col min="3581" max="3581" width="6" style="223" customWidth="1"/>
    <col min="3582" max="3582" width="17.5703125" style="223" customWidth="1"/>
    <col min="3583" max="3583" width="14.28515625" style="223" customWidth="1"/>
    <col min="3584" max="3584" width="12" style="223" customWidth="1"/>
    <col min="3585" max="3585" width="13.5703125" style="223" customWidth="1"/>
    <col min="3586" max="3592" width="12" style="223" customWidth="1"/>
    <col min="3593" max="3836" width="9.140625" style="223"/>
    <col min="3837" max="3837" width="6" style="223" customWidth="1"/>
    <col min="3838" max="3838" width="17.5703125" style="223" customWidth="1"/>
    <col min="3839" max="3839" width="14.28515625" style="223" customWidth="1"/>
    <col min="3840" max="3840" width="12" style="223" customWidth="1"/>
    <col min="3841" max="3841" width="13.5703125" style="223" customWidth="1"/>
    <col min="3842" max="3848" width="12" style="223" customWidth="1"/>
    <col min="3849" max="4092" width="9.140625" style="223"/>
    <col min="4093" max="4093" width="6" style="223" customWidth="1"/>
    <col min="4094" max="4094" width="17.5703125" style="223" customWidth="1"/>
    <col min="4095" max="4095" width="14.28515625" style="223" customWidth="1"/>
    <col min="4096" max="4096" width="12" style="223" customWidth="1"/>
    <col min="4097" max="4097" width="13.5703125" style="223" customWidth="1"/>
    <col min="4098" max="4104" width="12" style="223" customWidth="1"/>
    <col min="4105" max="4348" width="9.140625" style="223"/>
    <col min="4349" max="4349" width="6" style="223" customWidth="1"/>
    <col min="4350" max="4350" width="17.5703125" style="223" customWidth="1"/>
    <col min="4351" max="4351" width="14.28515625" style="223" customWidth="1"/>
    <col min="4352" max="4352" width="12" style="223" customWidth="1"/>
    <col min="4353" max="4353" width="13.5703125" style="223" customWidth="1"/>
    <col min="4354" max="4360" width="12" style="223" customWidth="1"/>
    <col min="4361" max="4604" width="9.140625" style="223"/>
    <col min="4605" max="4605" width="6" style="223" customWidth="1"/>
    <col min="4606" max="4606" width="17.5703125" style="223" customWidth="1"/>
    <col min="4607" max="4607" width="14.28515625" style="223" customWidth="1"/>
    <col min="4608" max="4608" width="12" style="223" customWidth="1"/>
    <col min="4609" max="4609" width="13.5703125" style="223" customWidth="1"/>
    <col min="4610" max="4616" width="12" style="223" customWidth="1"/>
    <col min="4617" max="4860" width="9.140625" style="223"/>
    <col min="4861" max="4861" width="6" style="223" customWidth="1"/>
    <col min="4862" max="4862" width="17.5703125" style="223" customWidth="1"/>
    <col min="4863" max="4863" width="14.28515625" style="223" customWidth="1"/>
    <col min="4864" max="4864" width="12" style="223" customWidth="1"/>
    <col min="4865" max="4865" width="13.5703125" style="223" customWidth="1"/>
    <col min="4866" max="4872" width="12" style="223" customWidth="1"/>
    <col min="4873" max="5116" width="9.140625" style="223"/>
    <col min="5117" max="5117" width="6" style="223" customWidth="1"/>
    <col min="5118" max="5118" width="17.5703125" style="223" customWidth="1"/>
    <col min="5119" max="5119" width="14.28515625" style="223" customWidth="1"/>
    <col min="5120" max="5120" width="12" style="223" customWidth="1"/>
    <col min="5121" max="5121" width="13.5703125" style="223" customWidth="1"/>
    <col min="5122" max="5128" width="12" style="223" customWidth="1"/>
    <col min="5129" max="5372" width="9.140625" style="223"/>
    <col min="5373" max="5373" width="6" style="223" customWidth="1"/>
    <col min="5374" max="5374" width="17.5703125" style="223" customWidth="1"/>
    <col min="5375" max="5375" width="14.28515625" style="223" customWidth="1"/>
    <col min="5376" max="5376" width="12" style="223" customWidth="1"/>
    <col min="5377" max="5377" width="13.5703125" style="223" customWidth="1"/>
    <col min="5378" max="5384" width="12" style="223" customWidth="1"/>
    <col min="5385" max="5628" width="9.140625" style="223"/>
    <col min="5629" max="5629" width="6" style="223" customWidth="1"/>
    <col min="5630" max="5630" width="17.5703125" style="223" customWidth="1"/>
    <col min="5631" max="5631" width="14.28515625" style="223" customWidth="1"/>
    <col min="5632" max="5632" width="12" style="223" customWidth="1"/>
    <col min="5633" max="5633" width="13.5703125" style="223" customWidth="1"/>
    <col min="5634" max="5640" width="12" style="223" customWidth="1"/>
    <col min="5641" max="5884" width="9.140625" style="223"/>
    <col min="5885" max="5885" width="6" style="223" customWidth="1"/>
    <col min="5886" max="5886" width="17.5703125" style="223" customWidth="1"/>
    <col min="5887" max="5887" width="14.28515625" style="223" customWidth="1"/>
    <col min="5888" max="5888" width="12" style="223" customWidth="1"/>
    <col min="5889" max="5889" width="13.5703125" style="223" customWidth="1"/>
    <col min="5890" max="5896" width="12" style="223" customWidth="1"/>
    <col min="5897" max="6140" width="9.140625" style="223"/>
    <col min="6141" max="6141" width="6" style="223" customWidth="1"/>
    <col min="6142" max="6142" width="17.5703125" style="223" customWidth="1"/>
    <col min="6143" max="6143" width="14.28515625" style="223" customWidth="1"/>
    <col min="6144" max="6144" width="12" style="223" customWidth="1"/>
    <col min="6145" max="6145" width="13.5703125" style="223" customWidth="1"/>
    <col min="6146" max="6152" width="12" style="223" customWidth="1"/>
    <col min="6153" max="6396" width="9.140625" style="223"/>
    <col min="6397" max="6397" width="6" style="223" customWidth="1"/>
    <col min="6398" max="6398" width="17.5703125" style="223" customWidth="1"/>
    <col min="6399" max="6399" width="14.28515625" style="223" customWidth="1"/>
    <col min="6400" max="6400" width="12" style="223" customWidth="1"/>
    <col min="6401" max="6401" width="13.5703125" style="223" customWidth="1"/>
    <col min="6402" max="6408" width="12" style="223" customWidth="1"/>
    <col min="6409" max="6652" width="9.140625" style="223"/>
    <col min="6653" max="6653" width="6" style="223" customWidth="1"/>
    <col min="6654" max="6654" width="17.5703125" style="223" customWidth="1"/>
    <col min="6655" max="6655" width="14.28515625" style="223" customWidth="1"/>
    <col min="6656" max="6656" width="12" style="223" customWidth="1"/>
    <col min="6657" max="6657" width="13.5703125" style="223" customWidth="1"/>
    <col min="6658" max="6664" width="12" style="223" customWidth="1"/>
    <col min="6665" max="6908" width="9.140625" style="223"/>
    <col min="6909" max="6909" width="6" style="223" customWidth="1"/>
    <col min="6910" max="6910" width="17.5703125" style="223" customWidth="1"/>
    <col min="6911" max="6911" width="14.28515625" style="223" customWidth="1"/>
    <col min="6912" max="6912" width="12" style="223" customWidth="1"/>
    <col min="6913" max="6913" width="13.5703125" style="223" customWidth="1"/>
    <col min="6914" max="6920" width="12" style="223" customWidth="1"/>
    <col min="6921" max="7164" width="9.140625" style="223"/>
    <col min="7165" max="7165" width="6" style="223" customWidth="1"/>
    <col min="7166" max="7166" width="17.5703125" style="223" customWidth="1"/>
    <col min="7167" max="7167" width="14.28515625" style="223" customWidth="1"/>
    <col min="7168" max="7168" width="12" style="223" customWidth="1"/>
    <col min="7169" max="7169" width="13.5703125" style="223" customWidth="1"/>
    <col min="7170" max="7176" width="12" style="223" customWidth="1"/>
    <col min="7177" max="7420" width="9.140625" style="223"/>
    <col min="7421" max="7421" width="6" style="223" customWidth="1"/>
    <col min="7422" max="7422" width="17.5703125" style="223" customWidth="1"/>
    <col min="7423" max="7423" width="14.28515625" style="223" customWidth="1"/>
    <col min="7424" max="7424" width="12" style="223" customWidth="1"/>
    <col min="7425" max="7425" width="13.5703125" style="223" customWidth="1"/>
    <col min="7426" max="7432" width="12" style="223" customWidth="1"/>
    <col min="7433" max="7676" width="9.140625" style="223"/>
    <col min="7677" max="7677" width="6" style="223" customWidth="1"/>
    <col min="7678" max="7678" width="17.5703125" style="223" customWidth="1"/>
    <col min="7679" max="7679" width="14.28515625" style="223" customWidth="1"/>
    <col min="7680" max="7680" width="12" style="223" customWidth="1"/>
    <col min="7681" max="7681" width="13.5703125" style="223" customWidth="1"/>
    <col min="7682" max="7688" width="12" style="223" customWidth="1"/>
    <col min="7689" max="7932" width="9.140625" style="223"/>
    <col min="7933" max="7933" width="6" style="223" customWidth="1"/>
    <col min="7934" max="7934" width="17.5703125" style="223" customWidth="1"/>
    <col min="7935" max="7935" width="14.28515625" style="223" customWidth="1"/>
    <col min="7936" max="7936" width="12" style="223" customWidth="1"/>
    <col min="7937" max="7937" width="13.5703125" style="223" customWidth="1"/>
    <col min="7938" max="7944" width="12" style="223" customWidth="1"/>
    <col min="7945" max="8188" width="9.140625" style="223"/>
    <col min="8189" max="8189" width="6" style="223" customWidth="1"/>
    <col min="8190" max="8190" width="17.5703125" style="223" customWidth="1"/>
    <col min="8191" max="8191" width="14.28515625" style="223" customWidth="1"/>
    <col min="8192" max="8192" width="12" style="223" customWidth="1"/>
    <col min="8193" max="8193" width="13.5703125" style="223" customWidth="1"/>
    <col min="8194" max="8200" width="12" style="223" customWidth="1"/>
    <col min="8201" max="8444" width="9.140625" style="223"/>
    <col min="8445" max="8445" width="6" style="223" customWidth="1"/>
    <col min="8446" max="8446" width="17.5703125" style="223" customWidth="1"/>
    <col min="8447" max="8447" width="14.28515625" style="223" customWidth="1"/>
    <col min="8448" max="8448" width="12" style="223" customWidth="1"/>
    <col min="8449" max="8449" width="13.5703125" style="223" customWidth="1"/>
    <col min="8450" max="8456" width="12" style="223" customWidth="1"/>
    <col min="8457" max="8700" width="9.140625" style="223"/>
    <col min="8701" max="8701" width="6" style="223" customWidth="1"/>
    <col min="8702" max="8702" width="17.5703125" style="223" customWidth="1"/>
    <col min="8703" max="8703" width="14.28515625" style="223" customWidth="1"/>
    <col min="8704" max="8704" width="12" style="223" customWidth="1"/>
    <col min="8705" max="8705" width="13.5703125" style="223" customWidth="1"/>
    <col min="8706" max="8712" width="12" style="223" customWidth="1"/>
    <col min="8713" max="8956" width="9.140625" style="223"/>
    <col min="8957" max="8957" width="6" style="223" customWidth="1"/>
    <col min="8958" max="8958" width="17.5703125" style="223" customWidth="1"/>
    <col min="8959" max="8959" width="14.28515625" style="223" customWidth="1"/>
    <col min="8960" max="8960" width="12" style="223" customWidth="1"/>
    <col min="8961" max="8961" width="13.5703125" style="223" customWidth="1"/>
    <col min="8962" max="8968" width="12" style="223" customWidth="1"/>
    <col min="8969" max="9212" width="9.140625" style="223"/>
    <col min="9213" max="9213" width="6" style="223" customWidth="1"/>
    <col min="9214" max="9214" width="17.5703125" style="223" customWidth="1"/>
    <col min="9215" max="9215" width="14.28515625" style="223" customWidth="1"/>
    <col min="9216" max="9216" width="12" style="223" customWidth="1"/>
    <col min="9217" max="9217" width="13.5703125" style="223" customWidth="1"/>
    <col min="9218" max="9224" width="12" style="223" customWidth="1"/>
    <col min="9225" max="9468" width="9.140625" style="223"/>
    <col min="9469" max="9469" width="6" style="223" customWidth="1"/>
    <col min="9470" max="9470" width="17.5703125" style="223" customWidth="1"/>
    <col min="9471" max="9471" width="14.28515625" style="223" customWidth="1"/>
    <col min="9472" max="9472" width="12" style="223" customWidth="1"/>
    <col min="9473" max="9473" width="13.5703125" style="223" customWidth="1"/>
    <col min="9474" max="9480" width="12" style="223" customWidth="1"/>
    <col min="9481" max="9724" width="9.140625" style="223"/>
    <col min="9725" max="9725" width="6" style="223" customWidth="1"/>
    <col min="9726" max="9726" width="17.5703125" style="223" customWidth="1"/>
    <col min="9727" max="9727" width="14.28515625" style="223" customWidth="1"/>
    <col min="9728" max="9728" width="12" style="223" customWidth="1"/>
    <col min="9729" max="9729" width="13.5703125" style="223" customWidth="1"/>
    <col min="9730" max="9736" width="12" style="223" customWidth="1"/>
    <col min="9737" max="9980" width="9.140625" style="223"/>
    <col min="9981" max="9981" width="6" style="223" customWidth="1"/>
    <col min="9982" max="9982" width="17.5703125" style="223" customWidth="1"/>
    <col min="9983" max="9983" width="14.28515625" style="223" customWidth="1"/>
    <col min="9984" max="9984" width="12" style="223" customWidth="1"/>
    <col min="9985" max="9985" width="13.5703125" style="223" customWidth="1"/>
    <col min="9986" max="9992" width="12" style="223" customWidth="1"/>
    <col min="9993" max="10236" width="9.140625" style="223"/>
    <col min="10237" max="10237" width="6" style="223" customWidth="1"/>
    <col min="10238" max="10238" width="17.5703125" style="223" customWidth="1"/>
    <col min="10239" max="10239" width="14.28515625" style="223" customWidth="1"/>
    <col min="10240" max="10240" width="12" style="223" customWidth="1"/>
    <col min="10241" max="10241" width="13.5703125" style="223" customWidth="1"/>
    <col min="10242" max="10248" width="12" style="223" customWidth="1"/>
    <col min="10249" max="10492" width="9.140625" style="223"/>
    <col min="10493" max="10493" width="6" style="223" customWidth="1"/>
    <col min="10494" max="10494" width="17.5703125" style="223" customWidth="1"/>
    <col min="10495" max="10495" width="14.28515625" style="223" customWidth="1"/>
    <col min="10496" max="10496" width="12" style="223" customWidth="1"/>
    <col min="10497" max="10497" width="13.5703125" style="223" customWidth="1"/>
    <col min="10498" max="10504" width="12" style="223" customWidth="1"/>
    <col min="10505" max="10748" width="9.140625" style="223"/>
    <col min="10749" max="10749" width="6" style="223" customWidth="1"/>
    <col min="10750" max="10750" width="17.5703125" style="223" customWidth="1"/>
    <col min="10751" max="10751" width="14.28515625" style="223" customWidth="1"/>
    <col min="10752" max="10752" width="12" style="223" customWidth="1"/>
    <col min="10753" max="10753" width="13.5703125" style="223" customWidth="1"/>
    <col min="10754" max="10760" width="12" style="223" customWidth="1"/>
    <col min="10761" max="11004" width="9.140625" style="223"/>
    <col min="11005" max="11005" width="6" style="223" customWidth="1"/>
    <col min="11006" max="11006" width="17.5703125" style="223" customWidth="1"/>
    <col min="11007" max="11007" width="14.28515625" style="223" customWidth="1"/>
    <col min="11008" max="11008" width="12" style="223" customWidth="1"/>
    <col min="11009" max="11009" width="13.5703125" style="223" customWidth="1"/>
    <col min="11010" max="11016" width="12" style="223" customWidth="1"/>
    <col min="11017" max="11260" width="9.140625" style="223"/>
    <col min="11261" max="11261" width="6" style="223" customWidth="1"/>
    <col min="11262" max="11262" width="17.5703125" style="223" customWidth="1"/>
    <col min="11263" max="11263" width="14.28515625" style="223" customWidth="1"/>
    <col min="11264" max="11264" width="12" style="223" customWidth="1"/>
    <col min="11265" max="11265" width="13.5703125" style="223" customWidth="1"/>
    <col min="11266" max="11272" width="12" style="223" customWidth="1"/>
    <col min="11273" max="11516" width="9.140625" style="223"/>
    <col min="11517" max="11517" width="6" style="223" customWidth="1"/>
    <col min="11518" max="11518" width="17.5703125" style="223" customWidth="1"/>
    <col min="11519" max="11519" width="14.28515625" style="223" customWidth="1"/>
    <col min="11520" max="11520" width="12" style="223" customWidth="1"/>
    <col min="11521" max="11521" width="13.5703125" style="223" customWidth="1"/>
    <col min="11522" max="11528" width="12" style="223" customWidth="1"/>
    <col min="11529" max="11772" width="9.140625" style="223"/>
    <col min="11773" max="11773" width="6" style="223" customWidth="1"/>
    <col min="11774" max="11774" width="17.5703125" style="223" customWidth="1"/>
    <col min="11775" max="11775" width="14.28515625" style="223" customWidth="1"/>
    <col min="11776" max="11776" width="12" style="223" customWidth="1"/>
    <col min="11777" max="11777" width="13.5703125" style="223" customWidth="1"/>
    <col min="11778" max="11784" width="12" style="223" customWidth="1"/>
    <col min="11785" max="12028" width="9.140625" style="223"/>
    <col min="12029" max="12029" width="6" style="223" customWidth="1"/>
    <col min="12030" max="12030" width="17.5703125" style="223" customWidth="1"/>
    <col min="12031" max="12031" width="14.28515625" style="223" customWidth="1"/>
    <col min="12032" max="12032" width="12" style="223" customWidth="1"/>
    <col min="12033" max="12033" width="13.5703125" style="223" customWidth="1"/>
    <col min="12034" max="12040" width="12" style="223" customWidth="1"/>
    <col min="12041" max="12284" width="9.140625" style="223"/>
    <col min="12285" max="12285" width="6" style="223" customWidth="1"/>
    <col min="12286" max="12286" width="17.5703125" style="223" customWidth="1"/>
    <col min="12287" max="12287" width="14.28515625" style="223" customWidth="1"/>
    <col min="12288" max="12288" width="12" style="223" customWidth="1"/>
    <col min="12289" max="12289" width="13.5703125" style="223" customWidth="1"/>
    <col min="12290" max="12296" width="12" style="223" customWidth="1"/>
    <col min="12297" max="12540" width="9.140625" style="223"/>
    <col min="12541" max="12541" width="6" style="223" customWidth="1"/>
    <col min="12542" max="12542" width="17.5703125" style="223" customWidth="1"/>
    <col min="12543" max="12543" width="14.28515625" style="223" customWidth="1"/>
    <col min="12544" max="12544" width="12" style="223" customWidth="1"/>
    <col min="12545" max="12545" width="13.5703125" style="223" customWidth="1"/>
    <col min="12546" max="12552" width="12" style="223" customWidth="1"/>
    <col min="12553" max="12796" width="9.140625" style="223"/>
    <col min="12797" max="12797" width="6" style="223" customWidth="1"/>
    <col min="12798" max="12798" width="17.5703125" style="223" customWidth="1"/>
    <col min="12799" max="12799" width="14.28515625" style="223" customWidth="1"/>
    <col min="12800" max="12800" width="12" style="223" customWidth="1"/>
    <col min="12801" max="12801" width="13.5703125" style="223" customWidth="1"/>
    <col min="12802" max="12808" width="12" style="223" customWidth="1"/>
    <col min="12809" max="13052" width="9.140625" style="223"/>
    <col min="13053" max="13053" width="6" style="223" customWidth="1"/>
    <col min="13054" max="13054" width="17.5703125" style="223" customWidth="1"/>
    <col min="13055" max="13055" width="14.28515625" style="223" customWidth="1"/>
    <col min="13056" max="13056" width="12" style="223" customWidth="1"/>
    <col min="13057" max="13057" width="13.5703125" style="223" customWidth="1"/>
    <col min="13058" max="13064" width="12" style="223" customWidth="1"/>
    <col min="13065" max="13308" width="9.140625" style="223"/>
    <col min="13309" max="13309" width="6" style="223" customWidth="1"/>
    <col min="13310" max="13310" width="17.5703125" style="223" customWidth="1"/>
    <col min="13311" max="13311" width="14.28515625" style="223" customWidth="1"/>
    <col min="13312" max="13312" width="12" style="223" customWidth="1"/>
    <col min="13313" max="13313" width="13.5703125" style="223" customWidth="1"/>
    <col min="13314" max="13320" width="12" style="223" customWidth="1"/>
    <col min="13321" max="13564" width="9.140625" style="223"/>
    <col min="13565" max="13565" width="6" style="223" customWidth="1"/>
    <col min="13566" max="13566" width="17.5703125" style="223" customWidth="1"/>
    <col min="13567" max="13567" width="14.28515625" style="223" customWidth="1"/>
    <col min="13568" max="13568" width="12" style="223" customWidth="1"/>
    <col min="13569" max="13569" width="13.5703125" style="223" customWidth="1"/>
    <col min="13570" max="13576" width="12" style="223" customWidth="1"/>
    <col min="13577" max="13820" width="9.140625" style="223"/>
    <col min="13821" max="13821" width="6" style="223" customWidth="1"/>
    <col min="13822" max="13822" width="17.5703125" style="223" customWidth="1"/>
    <col min="13823" max="13823" width="14.28515625" style="223" customWidth="1"/>
    <col min="13824" max="13824" width="12" style="223" customWidth="1"/>
    <col min="13825" max="13825" width="13.5703125" style="223" customWidth="1"/>
    <col min="13826" max="13832" width="12" style="223" customWidth="1"/>
    <col min="13833" max="14076" width="9.140625" style="223"/>
    <col min="14077" max="14077" width="6" style="223" customWidth="1"/>
    <col min="14078" max="14078" width="17.5703125" style="223" customWidth="1"/>
    <col min="14079" max="14079" width="14.28515625" style="223" customWidth="1"/>
    <col min="14080" max="14080" width="12" style="223" customWidth="1"/>
    <col min="14081" max="14081" width="13.5703125" style="223" customWidth="1"/>
    <col min="14082" max="14088" width="12" style="223" customWidth="1"/>
    <col min="14089" max="14332" width="9.140625" style="223"/>
    <col min="14333" max="14333" width="6" style="223" customWidth="1"/>
    <col min="14334" max="14334" width="17.5703125" style="223" customWidth="1"/>
    <col min="14335" max="14335" width="14.28515625" style="223" customWidth="1"/>
    <col min="14336" max="14336" width="12" style="223" customWidth="1"/>
    <col min="14337" max="14337" width="13.5703125" style="223" customWidth="1"/>
    <col min="14338" max="14344" width="12" style="223" customWidth="1"/>
    <col min="14345" max="14588" width="9.140625" style="223"/>
    <col min="14589" max="14589" width="6" style="223" customWidth="1"/>
    <col min="14590" max="14590" width="17.5703125" style="223" customWidth="1"/>
    <col min="14591" max="14591" width="14.28515625" style="223" customWidth="1"/>
    <col min="14592" max="14592" width="12" style="223" customWidth="1"/>
    <col min="14593" max="14593" width="13.5703125" style="223" customWidth="1"/>
    <col min="14594" max="14600" width="12" style="223" customWidth="1"/>
    <col min="14601" max="14844" width="9.140625" style="223"/>
    <col min="14845" max="14845" width="6" style="223" customWidth="1"/>
    <col min="14846" max="14846" width="17.5703125" style="223" customWidth="1"/>
    <col min="14847" max="14847" width="14.28515625" style="223" customWidth="1"/>
    <col min="14848" max="14848" width="12" style="223" customWidth="1"/>
    <col min="14849" max="14849" width="13.5703125" style="223" customWidth="1"/>
    <col min="14850" max="14856" width="12" style="223" customWidth="1"/>
    <col min="14857" max="15100" width="9.140625" style="223"/>
    <col min="15101" max="15101" width="6" style="223" customWidth="1"/>
    <col min="15102" max="15102" width="17.5703125" style="223" customWidth="1"/>
    <col min="15103" max="15103" width="14.28515625" style="223" customWidth="1"/>
    <col min="15104" max="15104" width="12" style="223" customWidth="1"/>
    <col min="15105" max="15105" width="13.5703125" style="223" customWidth="1"/>
    <col min="15106" max="15112" width="12" style="223" customWidth="1"/>
    <col min="15113" max="15356" width="9.140625" style="223"/>
    <col min="15357" max="15357" width="6" style="223" customWidth="1"/>
    <col min="15358" max="15358" width="17.5703125" style="223" customWidth="1"/>
    <col min="15359" max="15359" width="14.28515625" style="223" customWidth="1"/>
    <col min="15360" max="15360" width="12" style="223" customWidth="1"/>
    <col min="15361" max="15361" width="13.5703125" style="223" customWidth="1"/>
    <col min="15362" max="15368" width="12" style="223" customWidth="1"/>
    <col min="15369" max="15612" width="9.140625" style="223"/>
    <col min="15613" max="15613" width="6" style="223" customWidth="1"/>
    <col min="15614" max="15614" width="17.5703125" style="223" customWidth="1"/>
    <col min="15615" max="15615" width="14.28515625" style="223" customWidth="1"/>
    <col min="15616" max="15616" width="12" style="223" customWidth="1"/>
    <col min="15617" max="15617" width="13.5703125" style="223" customWidth="1"/>
    <col min="15618" max="15624" width="12" style="223" customWidth="1"/>
    <col min="15625" max="15868" width="9.140625" style="223"/>
    <col min="15869" max="15869" width="6" style="223" customWidth="1"/>
    <col min="15870" max="15870" width="17.5703125" style="223" customWidth="1"/>
    <col min="15871" max="15871" width="14.28515625" style="223" customWidth="1"/>
    <col min="15872" max="15872" width="12" style="223" customWidth="1"/>
    <col min="15873" max="15873" width="13.5703125" style="223" customWidth="1"/>
    <col min="15874" max="15880" width="12" style="223" customWidth="1"/>
    <col min="15881" max="16124" width="9.140625" style="223"/>
    <col min="16125" max="16125" width="6" style="223" customWidth="1"/>
    <col min="16126" max="16126" width="17.5703125" style="223" customWidth="1"/>
    <col min="16127" max="16127" width="14.28515625" style="223" customWidth="1"/>
    <col min="16128" max="16128" width="12" style="223" customWidth="1"/>
    <col min="16129" max="16129" width="13.5703125" style="223" customWidth="1"/>
    <col min="16130" max="16136" width="12" style="223" customWidth="1"/>
    <col min="16137" max="16384" width="9.140625" style="223"/>
  </cols>
  <sheetData>
    <row r="1" spans="1:5" ht="12" customHeight="1">
      <c r="B1" s="253" t="s">
        <v>711</v>
      </c>
    </row>
    <row r="2" spans="1:5">
      <c r="B2" s="223" t="s">
        <v>728</v>
      </c>
    </row>
    <row r="5" spans="1:5" ht="57" customHeight="1">
      <c r="A5" s="225" t="s">
        <v>330</v>
      </c>
      <c r="B5" s="225" t="s">
        <v>1</v>
      </c>
      <c r="C5" s="225" t="s">
        <v>726</v>
      </c>
      <c r="D5" s="225" t="s">
        <v>722</v>
      </c>
      <c r="E5" s="225" t="s">
        <v>727</v>
      </c>
    </row>
    <row r="6" spans="1:5">
      <c r="A6" s="226">
        <v>1801</v>
      </c>
      <c r="B6" s="258" t="s">
        <v>3</v>
      </c>
      <c r="C6" s="227">
        <v>0</v>
      </c>
      <c r="D6" s="227">
        <v>0</v>
      </c>
      <c r="E6" s="227">
        <v>0</v>
      </c>
    </row>
    <row r="7" spans="1:5">
      <c r="A7" s="226">
        <v>1802</v>
      </c>
      <c r="B7" s="258" t="s">
        <v>88</v>
      </c>
      <c r="C7" s="227">
        <v>1</v>
      </c>
      <c r="D7" s="227">
        <v>100</v>
      </c>
      <c r="E7" s="227">
        <v>100</v>
      </c>
    </row>
    <row r="8" spans="1:5">
      <c r="A8" s="226">
        <v>1803</v>
      </c>
      <c r="B8" s="258" t="s">
        <v>89</v>
      </c>
      <c r="C8" s="227">
        <v>6</v>
      </c>
      <c r="D8" s="227">
        <v>190</v>
      </c>
      <c r="E8" s="227">
        <v>189</v>
      </c>
    </row>
    <row r="9" spans="1:5">
      <c r="A9" s="226">
        <v>1804</v>
      </c>
      <c r="B9" s="258" t="s">
        <v>90</v>
      </c>
      <c r="C9" s="227">
        <v>2</v>
      </c>
      <c r="D9" s="227">
        <v>90</v>
      </c>
      <c r="E9" s="227">
        <v>49</v>
      </c>
    </row>
    <row r="10" spans="1:5">
      <c r="A10" s="226">
        <v>1805</v>
      </c>
      <c r="B10" s="258" t="s">
        <v>91</v>
      </c>
      <c r="C10" s="227">
        <v>4</v>
      </c>
      <c r="D10" s="227">
        <v>150</v>
      </c>
      <c r="E10" s="227">
        <v>41</v>
      </c>
    </row>
    <row r="11" spans="1:5">
      <c r="A11" s="226">
        <v>1806</v>
      </c>
      <c r="B11" s="258" t="s">
        <v>92</v>
      </c>
      <c r="C11" s="227">
        <v>5</v>
      </c>
      <c r="D11" s="227">
        <v>114</v>
      </c>
      <c r="E11" s="227">
        <v>104</v>
      </c>
    </row>
    <row r="12" spans="1:5">
      <c r="A12" s="226">
        <v>1807</v>
      </c>
      <c r="B12" s="258" t="s">
        <v>93</v>
      </c>
      <c r="C12" s="227">
        <v>3</v>
      </c>
      <c r="D12" s="227">
        <v>45</v>
      </c>
      <c r="E12" s="227">
        <v>22</v>
      </c>
    </row>
    <row r="13" spans="1:5">
      <c r="A13" s="226">
        <v>1808</v>
      </c>
      <c r="B13" s="258" t="s">
        <v>94</v>
      </c>
      <c r="C13" s="227">
        <v>11</v>
      </c>
      <c r="D13" s="227">
        <v>260</v>
      </c>
      <c r="E13" s="227">
        <v>210</v>
      </c>
    </row>
    <row r="14" spans="1:5">
      <c r="A14" s="226">
        <v>1809</v>
      </c>
      <c r="B14" s="258" t="s">
        <v>95</v>
      </c>
      <c r="C14" s="227">
        <v>0</v>
      </c>
      <c r="D14" s="227">
        <v>0</v>
      </c>
      <c r="E14" s="227">
        <v>0</v>
      </c>
    </row>
    <row r="15" spans="1:5">
      <c r="A15" s="226">
        <v>1810</v>
      </c>
      <c r="B15" s="258" t="s">
        <v>96</v>
      </c>
      <c r="C15" s="227">
        <v>3</v>
      </c>
      <c r="D15" s="227">
        <v>57</v>
      </c>
      <c r="E15" s="227">
        <v>49</v>
      </c>
    </row>
    <row r="16" spans="1:5">
      <c r="A16" s="226">
        <v>1811</v>
      </c>
      <c r="B16" s="258" t="s">
        <v>97</v>
      </c>
      <c r="C16" s="227">
        <v>5</v>
      </c>
      <c r="D16" s="227">
        <v>150</v>
      </c>
      <c r="E16" s="227">
        <v>99</v>
      </c>
    </row>
    <row r="17" spans="1:5">
      <c r="A17" s="226">
        <v>1812</v>
      </c>
      <c r="B17" s="258" t="s">
        <v>98</v>
      </c>
      <c r="C17" s="227">
        <v>4</v>
      </c>
      <c r="D17" s="227">
        <v>60</v>
      </c>
      <c r="E17" s="227">
        <v>78</v>
      </c>
    </row>
    <row r="18" spans="1:5">
      <c r="A18" s="226">
        <v>1813</v>
      </c>
      <c r="B18" s="258" t="s">
        <v>99</v>
      </c>
      <c r="C18" s="227">
        <v>0</v>
      </c>
      <c r="D18" s="227">
        <v>0</v>
      </c>
      <c r="E18" s="227">
        <v>0</v>
      </c>
    </row>
    <row r="19" spans="1:5">
      <c r="A19" s="226">
        <v>1814</v>
      </c>
      <c r="B19" s="258" t="s">
        <v>100</v>
      </c>
      <c r="C19" s="227">
        <v>4</v>
      </c>
      <c r="D19" s="227">
        <v>60</v>
      </c>
      <c r="E19" s="227">
        <v>15</v>
      </c>
    </row>
    <row r="20" spans="1:5">
      <c r="A20" s="226">
        <v>1815</v>
      </c>
      <c r="B20" s="258" t="s">
        <v>101</v>
      </c>
      <c r="C20" s="227">
        <v>2</v>
      </c>
      <c r="D20" s="227">
        <v>35</v>
      </c>
      <c r="E20" s="227">
        <v>4</v>
      </c>
    </row>
    <row r="21" spans="1:5">
      <c r="A21" s="226">
        <v>1816</v>
      </c>
      <c r="B21" s="258" t="s">
        <v>102</v>
      </c>
      <c r="C21" s="227">
        <v>20</v>
      </c>
      <c r="D21" s="227">
        <v>425</v>
      </c>
      <c r="E21" s="227">
        <v>390</v>
      </c>
    </row>
    <row r="22" spans="1:5">
      <c r="A22" s="226">
        <v>1817</v>
      </c>
      <c r="B22" s="258" t="s">
        <v>103</v>
      </c>
      <c r="C22" s="227">
        <v>0</v>
      </c>
      <c r="D22" s="227">
        <v>0</v>
      </c>
      <c r="E22" s="227">
        <v>0</v>
      </c>
    </row>
    <row r="23" spans="1:5">
      <c r="A23" s="226">
        <v>1818</v>
      </c>
      <c r="B23" s="258" t="s">
        <v>104</v>
      </c>
      <c r="C23" s="227">
        <v>9</v>
      </c>
      <c r="D23" s="227">
        <v>379</v>
      </c>
      <c r="E23" s="227">
        <v>258</v>
      </c>
    </row>
    <row r="24" spans="1:5">
      <c r="A24" s="226">
        <v>1819</v>
      </c>
      <c r="B24" s="258" t="s">
        <v>105</v>
      </c>
      <c r="C24" s="227">
        <v>0</v>
      </c>
      <c r="D24" s="227">
        <v>0</v>
      </c>
      <c r="E24" s="227">
        <v>0</v>
      </c>
    </row>
    <row r="25" spans="1:5">
      <c r="A25" s="226">
        <v>1820</v>
      </c>
      <c r="B25" s="258" t="s">
        <v>106</v>
      </c>
      <c r="C25" s="227">
        <v>2</v>
      </c>
      <c r="D25" s="227">
        <v>40</v>
      </c>
      <c r="E25" s="227">
        <v>24</v>
      </c>
    </row>
    <row r="26" spans="1:5">
      <c r="A26" s="226">
        <v>1821</v>
      </c>
      <c r="B26" s="258" t="s">
        <v>107</v>
      </c>
      <c r="C26" s="227">
        <v>0</v>
      </c>
      <c r="D26" s="227">
        <v>0</v>
      </c>
      <c r="E26" s="227">
        <v>0</v>
      </c>
    </row>
    <row r="27" spans="1:5">
      <c r="A27" s="226">
        <v>1861</v>
      </c>
      <c r="B27" s="258" t="s">
        <v>24</v>
      </c>
      <c r="C27" s="227">
        <v>2</v>
      </c>
      <c r="D27" s="227">
        <v>100</v>
      </c>
      <c r="E27" s="227">
        <v>71</v>
      </c>
    </row>
    <row r="28" spans="1:5">
      <c r="A28" s="226">
        <v>1862</v>
      </c>
      <c r="B28" s="258" t="s">
        <v>25</v>
      </c>
      <c r="C28" s="227">
        <v>5</v>
      </c>
      <c r="D28" s="227">
        <v>162</v>
      </c>
      <c r="E28" s="227">
        <v>190</v>
      </c>
    </row>
    <row r="29" spans="1:5">
      <c r="A29" s="226">
        <v>1863</v>
      </c>
      <c r="B29" s="258" t="s">
        <v>26</v>
      </c>
      <c r="C29" s="227">
        <v>0</v>
      </c>
      <c r="D29" s="227">
        <v>0</v>
      </c>
      <c r="E29" s="227">
        <v>0</v>
      </c>
    </row>
    <row r="30" spans="1:5">
      <c r="A30" s="226">
        <v>1864</v>
      </c>
      <c r="B30" s="258" t="s">
        <v>27</v>
      </c>
      <c r="C30" s="227">
        <v>3</v>
      </c>
      <c r="D30" s="227">
        <v>85</v>
      </c>
      <c r="E30" s="227">
        <v>37</v>
      </c>
    </row>
    <row r="31" spans="1:5">
      <c r="B31" s="226" t="s">
        <v>329</v>
      </c>
      <c r="C31" s="226">
        <v>91</v>
      </c>
      <c r="D31" s="226">
        <v>2502</v>
      </c>
      <c r="E31" s="226">
        <v>1930</v>
      </c>
    </row>
  </sheetData>
  <autoFilter ref="A5:E5">
    <sortState ref="A175:E199">
      <sortCondition ref="B174"/>
    </sortState>
  </autoFilter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2"/>
  <sheetViews>
    <sheetView topLeftCell="A7" workbookViewId="0">
      <selection sqref="A1:D32"/>
    </sheetView>
  </sheetViews>
  <sheetFormatPr defaultRowHeight="12.75"/>
  <cols>
    <col min="1" max="1" width="6.28515625" style="223" customWidth="1"/>
    <col min="2" max="2" width="23.85546875" style="223" customWidth="1"/>
    <col min="3" max="4" width="21.7109375" style="223" customWidth="1"/>
    <col min="5" max="146" width="12" style="223" customWidth="1"/>
    <col min="147" max="256" width="9.140625" style="223"/>
    <col min="257" max="257" width="5" style="223" customWidth="1"/>
    <col min="258" max="258" width="20" style="223" customWidth="1"/>
    <col min="259" max="260" width="21.7109375" style="223" customWidth="1"/>
    <col min="261" max="402" width="12" style="223" customWidth="1"/>
    <col min="403" max="512" width="9.140625" style="223"/>
    <col min="513" max="513" width="5" style="223" customWidth="1"/>
    <col min="514" max="514" width="20" style="223" customWidth="1"/>
    <col min="515" max="516" width="21.7109375" style="223" customWidth="1"/>
    <col min="517" max="658" width="12" style="223" customWidth="1"/>
    <col min="659" max="768" width="9.140625" style="223"/>
    <col min="769" max="769" width="5" style="223" customWidth="1"/>
    <col min="770" max="770" width="20" style="223" customWidth="1"/>
    <col min="771" max="772" width="21.7109375" style="223" customWidth="1"/>
    <col min="773" max="914" width="12" style="223" customWidth="1"/>
    <col min="915" max="1024" width="9.140625" style="223"/>
    <col min="1025" max="1025" width="5" style="223" customWidth="1"/>
    <col min="1026" max="1026" width="20" style="223" customWidth="1"/>
    <col min="1027" max="1028" width="21.7109375" style="223" customWidth="1"/>
    <col min="1029" max="1170" width="12" style="223" customWidth="1"/>
    <col min="1171" max="1280" width="9.140625" style="223"/>
    <col min="1281" max="1281" width="5" style="223" customWidth="1"/>
    <col min="1282" max="1282" width="20" style="223" customWidth="1"/>
    <col min="1283" max="1284" width="21.7109375" style="223" customWidth="1"/>
    <col min="1285" max="1426" width="12" style="223" customWidth="1"/>
    <col min="1427" max="1536" width="9.140625" style="223"/>
    <col min="1537" max="1537" width="5" style="223" customWidth="1"/>
    <col min="1538" max="1538" width="20" style="223" customWidth="1"/>
    <col min="1539" max="1540" width="21.7109375" style="223" customWidth="1"/>
    <col min="1541" max="1682" width="12" style="223" customWidth="1"/>
    <col min="1683" max="1792" width="9.140625" style="223"/>
    <col min="1793" max="1793" width="5" style="223" customWidth="1"/>
    <col min="1794" max="1794" width="20" style="223" customWidth="1"/>
    <col min="1795" max="1796" width="21.7109375" style="223" customWidth="1"/>
    <col min="1797" max="1938" width="12" style="223" customWidth="1"/>
    <col min="1939" max="2048" width="9.140625" style="223"/>
    <col min="2049" max="2049" width="5" style="223" customWidth="1"/>
    <col min="2050" max="2050" width="20" style="223" customWidth="1"/>
    <col min="2051" max="2052" width="21.7109375" style="223" customWidth="1"/>
    <col min="2053" max="2194" width="12" style="223" customWidth="1"/>
    <col min="2195" max="2304" width="9.140625" style="223"/>
    <col min="2305" max="2305" width="5" style="223" customWidth="1"/>
    <col min="2306" max="2306" width="20" style="223" customWidth="1"/>
    <col min="2307" max="2308" width="21.7109375" style="223" customWidth="1"/>
    <col min="2309" max="2450" width="12" style="223" customWidth="1"/>
    <col min="2451" max="2560" width="9.140625" style="223"/>
    <col min="2561" max="2561" width="5" style="223" customWidth="1"/>
    <col min="2562" max="2562" width="20" style="223" customWidth="1"/>
    <col min="2563" max="2564" width="21.7109375" style="223" customWidth="1"/>
    <col min="2565" max="2706" width="12" style="223" customWidth="1"/>
    <col min="2707" max="2816" width="9.140625" style="223"/>
    <col min="2817" max="2817" width="5" style="223" customWidth="1"/>
    <col min="2818" max="2818" width="20" style="223" customWidth="1"/>
    <col min="2819" max="2820" width="21.7109375" style="223" customWidth="1"/>
    <col min="2821" max="2962" width="12" style="223" customWidth="1"/>
    <col min="2963" max="3072" width="9.140625" style="223"/>
    <col min="3073" max="3073" width="5" style="223" customWidth="1"/>
    <col min="3074" max="3074" width="20" style="223" customWidth="1"/>
    <col min="3075" max="3076" width="21.7109375" style="223" customWidth="1"/>
    <col min="3077" max="3218" width="12" style="223" customWidth="1"/>
    <col min="3219" max="3328" width="9.140625" style="223"/>
    <col min="3329" max="3329" width="5" style="223" customWidth="1"/>
    <col min="3330" max="3330" width="20" style="223" customWidth="1"/>
    <col min="3331" max="3332" width="21.7109375" style="223" customWidth="1"/>
    <col min="3333" max="3474" width="12" style="223" customWidth="1"/>
    <col min="3475" max="3584" width="9.140625" style="223"/>
    <col min="3585" max="3585" width="5" style="223" customWidth="1"/>
    <col min="3586" max="3586" width="20" style="223" customWidth="1"/>
    <col min="3587" max="3588" width="21.7109375" style="223" customWidth="1"/>
    <col min="3589" max="3730" width="12" style="223" customWidth="1"/>
    <col min="3731" max="3840" width="9.140625" style="223"/>
    <col min="3841" max="3841" width="5" style="223" customWidth="1"/>
    <col min="3842" max="3842" width="20" style="223" customWidth="1"/>
    <col min="3843" max="3844" width="21.7109375" style="223" customWidth="1"/>
    <col min="3845" max="3986" width="12" style="223" customWidth="1"/>
    <col min="3987" max="4096" width="9.140625" style="223"/>
    <col min="4097" max="4097" width="5" style="223" customWidth="1"/>
    <col min="4098" max="4098" width="20" style="223" customWidth="1"/>
    <col min="4099" max="4100" width="21.7109375" style="223" customWidth="1"/>
    <col min="4101" max="4242" width="12" style="223" customWidth="1"/>
    <col min="4243" max="4352" width="9.140625" style="223"/>
    <col min="4353" max="4353" width="5" style="223" customWidth="1"/>
    <col min="4354" max="4354" width="20" style="223" customWidth="1"/>
    <col min="4355" max="4356" width="21.7109375" style="223" customWidth="1"/>
    <col min="4357" max="4498" width="12" style="223" customWidth="1"/>
    <col min="4499" max="4608" width="9.140625" style="223"/>
    <col min="4609" max="4609" width="5" style="223" customWidth="1"/>
    <col min="4610" max="4610" width="20" style="223" customWidth="1"/>
    <col min="4611" max="4612" width="21.7109375" style="223" customWidth="1"/>
    <col min="4613" max="4754" width="12" style="223" customWidth="1"/>
    <col min="4755" max="4864" width="9.140625" style="223"/>
    <col min="4865" max="4865" width="5" style="223" customWidth="1"/>
    <col min="4866" max="4866" width="20" style="223" customWidth="1"/>
    <col min="4867" max="4868" width="21.7109375" style="223" customWidth="1"/>
    <col min="4869" max="5010" width="12" style="223" customWidth="1"/>
    <col min="5011" max="5120" width="9.140625" style="223"/>
    <col min="5121" max="5121" width="5" style="223" customWidth="1"/>
    <col min="5122" max="5122" width="20" style="223" customWidth="1"/>
    <col min="5123" max="5124" width="21.7109375" style="223" customWidth="1"/>
    <col min="5125" max="5266" width="12" style="223" customWidth="1"/>
    <col min="5267" max="5376" width="9.140625" style="223"/>
    <col min="5377" max="5377" width="5" style="223" customWidth="1"/>
    <col min="5378" max="5378" width="20" style="223" customWidth="1"/>
    <col min="5379" max="5380" width="21.7109375" style="223" customWidth="1"/>
    <col min="5381" max="5522" width="12" style="223" customWidth="1"/>
    <col min="5523" max="5632" width="9.140625" style="223"/>
    <col min="5633" max="5633" width="5" style="223" customWidth="1"/>
    <col min="5634" max="5634" width="20" style="223" customWidth="1"/>
    <col min="5635" max="5636" width="21.7109375" style="223" customWidth="1"/>
    <col min="5637" max="5778" width="12" style="223" customWidth="1"/>
    <col min="5779" max="5888" width="9.140625" style="223"/>
    <col min="5889" max="5889" width="5" style="223" customWidth="1"/>
    <col min="5890" max="5890" width="20" style="223" customWidth="1"/>
    <col min="5891" max="5892" width="21.7109375" style="223" customWidth="1"/>
    <col min="5893" max="6034" width="12" style="223" customWidth="1"/>
    <col min="6035" max="6144" width="9.140625" style="223"/>
    <col min="6145" max="6145" width="5" style="223" customWidth="1"/>
    <col min="6146" max="6146" width="20" style="223" customWidth="1"/>
    <col min="6147" max="6148" width="21.7109375" style="223" customWidth="1"/>
    <col min="6149" max="6290" width="12" style="223" customWidth="1"/>
    <col min="6291" max="6400" width="9.140625" style="223"/>
    <col min="6401" max="6401" width="5" style="223" customWidth="1"/>
    <col min="6402" max="6402" width="20" style="223" customWidth="1"/>
    <col min="6403" max="6404" width="21.7109375" style="223" customWidth="1"/>
    <col min="6405" max="6546" width="12" style="223" customWidth="1"/>
    <col min="6547" max="6656" width="9.140625" style="223"/>
    <col min="6657" max="6657" width="5" style="223" customWidth="1"/>
    <col min="6658" max="6658" width="20" style="223" customWidth="1"/>
    <col min="6659" max="6660" width="21.7109375" style="223" customWidth="1"/>
    <col min="6661" max="6802" width="12" style="223" customWidth="1"/>
    <col min="6803" max="6912" width="9.140625" style="223"/>
    <col min="6913" max="6913" width="5" style="223" customWidth="1"/>
    <col min="6914" max="6914" width="20" style="223" customWidth="1"/>
    <col min="6915" max="6916" width="21.7109375" style="223" customWidth="1"/>
    <col min="6917" max="7058" width="12" style="223" customWidth="1"/>
    <col min="7059" max="7168" width="9.140625" style="223"/>
    <col min="7169" max="7169" width="5" style="223" customWidth="1"/>
    <col min="7170" max="7170" width="20" style="223" customWidth="1"/>
    <col min="7171" max="7172" width="21.7109375" style="223" customWidth="1"/>
    <col min="7173" max="7314" width="12" style="223" customWidth="1"/>
    <col min="7315" max="7424" width="9.140625" style="223"/>
    <col min="7425" max="7425" width="5" style="223" customWidth="1"/>
    <col min="7426" max="7426" width="20" style="223" customWidth="1"/>
    <col min="7427" max="7428" width="21.7109375" style="223" customWidth="1"/>
    <col min="7429" max="7570" width="12" style="223" customWidth="1"/>
    <col min="7571" max="7680" width="9.140625" style="223"/>
    <col min="7681" max="7681" width="5" style="223" customWidth="1"/>
    <col min="7682" max="7682" width="20" style="223" customWidth="1"/>
    <col min="7683" max="7684" width="21.7109375" style="223" customWidth="1"/>
    <col min="7685" max="7826" width="12" style="223" customWidth="1"/>
    <col min="7827" max="7936" width="9.140625" style="223"/>
    <col min="7937" max="7937" width="5" style="223" customWidth="1"/>
    <col min="7938" max="7938" width="20" style="223" customWidth="1"/>
    <col min="7939" max="7940" width="21.7109375" style="223" customWidth="1"/>
    <col min="7941" max="8082" width="12" style="223" customWidth="1"/>
    <col min="8083" max="8192" width="9.140625" style="223"/>
    <col min="8193" max="8193" width="5" style="223" customWidth="1"/>
    <col min="8194" max="8194" width="20" style="223" customWidth="1"/>
    <col min="8195" max="8196" width="21.7109375" style="223" customWidth="1"/>
    <col min="8197" max="8338" width="12" style="223" customWidth="1"/>
    <col min="8339" max="8448" width="9.140625" style="223"/>
    <col min="8449" max="8449" width="5" style="223" customWidth="1"/>
    <col min="8450" max="8450" width="20" style="223" customWidth="1"/>
    <col min="8451" max="8452" width="21.7109375" style="223" customWidth="1"/>
    <col min="8453" max="8594" width="12" style="223" customWidth="1"/>
    <col min="8595" max="8704" width="9.140625" style="223"/>
    <col min="8705" max="8705" width="5" style="223" customWidth="1"/>
    <col min="8706" max="8706" width="20" style="223" customWidth="1"/>
    <col min="8707" max="8708" width="21.7109375" style="223" customWidth="1"/>
    <col min="8709" max="8850" width="12" style="223" customWidth="1"/>
    <col min="8851" max="8960" width="9.140625" style="223"/>
    <col min="8961" max="8961" width="5" style="223" customWidth="1"/>
    <col min="8962" max="8962" width="20" style="223" customWidth="1"/>
    <col min="8963" max="8964" width="21.7109375" style="223" customWidth="1"/>
    <col min="8965" max="9106" width="12" style="223" customWidth="1"/>
    <col min="9107" max="9216" width="9.140625" style="223"/>
    <col min="9217" max="9217" width="5" style="223" customWidth="1"/>
    <col min="9218" max="9218" width="20" style="223" customWidth="1"/>
    <col min="9219" max="9220" width="21.7109375" style="223" customWidth="1"/>
    <col min="9221" max="9362" width="12" style="223" customWidth="1"/>
    <col min="9363" max="9472" width="9.140625" style="223"/>
    <col min="9473" max="9473" width="5" style="223" customWidth="1"/>
    <col min="9474" max="9474" width="20" style="223" customWidth="1"/>
    <col min="9475" max="9476" width="21.7109375" style="223" customWidth="1"/>
    <col min="9477" max="9618" width="12" style="223" customWidth="1"/>
    <col min="9619" max="9728" width="9.140625" style="223"/>
    <col min="9729" max="9729" width="5" style="223" customWidth="1"/>
    <col min="9730" max="9730" width="20" style="223" customWidth="1"/>
    <col min="9731" max="9732" width="21.7109375" style="223" customWidth="1"/>
    <col min="9733" max="9874" width="12" style="223" customWidth="1"/>
    <col min="9875" max="9984" width="9.140625" style="223"/>
    <col min="9985" max="9985" width="5" style="223" customWidth="1"/>
    <col min="9986" max="9986" width="20" style="223" customWidth="1"/>
    <col min="9987" max="9988" width="21.7109375" style="223" customWidth="1"/>
    <col min="9989" max="10130" width="12" style="223" customWidth="1"/>
    <col min="10131" max="10240" width="9.140625" style="223"/>
    <col min="10241" max="10241" width="5" style="223" customWidth="1"/>
    <col min="10242" max="10242" width="20" style="223" customWidth="1"/>
    <col min="10243" max="10244" width="21.7109375" style="223" customWidth="1"/>
    <col min="10245" max="10386" width="12" style="223" customWidth="1"/>
    <col min="10387" max="10496" width="9.140625" style="223"/>
    <col min="10497" max="10497" width="5" style="223" customWidth="1"/>
    <col min="10498" max="10498" width="20" style="223" customWidth="1"/>
    <col min="10499" max="10500" width="21.7109375" style="223" customWidth="1"/>
    <col min="10501" max="10642" width="12" style="223" customWidth="1"/>
    <col min="10643" max="10752" width="9.140625" style="223"/>
    <col min="10753" max="10753" width="5" style="223" customWidth="1"/>
    <col min="10754" max="10754" width="20" style="223" customWidth="1"/>
    <col min="10755" max="10756" width="21.7109375" style="223" customWidth="1"/>
    <col min="10757" max="10898" width="12" style="223" customWidth="1"/>
    <col min="10899" max="11008" width="9.140625" style="223"/>
    <col min="11009" max="11009" width="5" style="223" customWidth="1"/>
    <col min="11010" max="11010" width="20" style="223" customWidth="1"/>
    <col min="11011" max="11012" width="21.7109375" style="223" customWidth="1"/>
    <col min="11013" max="11154" width="12" style="223" customWidth="1"/>
    <col min="11155" max="11264" width="9.140625" style="223"/>
    <col min="11265" max="11265" width="5" style="223" customWidth="1"/>
    <col min="11266" max="11266" width="20" style="223" customWidth="1"/>
    <col min="11267" max="11268" width="21.7109375" style="223" customWidth="1"/>
    <col min="11269" max="11410" width="12" style="223" customWidth="1"/>
    <col min="11411" max="11520" width="9.140625" style="223"/>
    <col min="11521" max="11521" width="5" style="223" customWidth="1"/>
    <col min="11522" max="11522" width="20" style="223" customWidth="1"/>
    <col min="11523" max="11524" width="21.7109375" style="223" customWidth="1"/>
    <col min="11525" max="11666" width="12" style="223" customWidth="1"/>
    <col min="11667" max="11776" width="9.140625" style="223"/>
    <col min="11777" max="11777" width="5" style="223" customWidth="1"/>
    <col min="11778" max="11778" width="20" style="223" customWidth="1"/>
    <col min="11779" max="11780" width="21.7109375" style="223" customWidth="1"/>
    <col min="11781" max="11922" width="12" style="223" customWidth="1"/>
    <col min="11923" max="12032" width="9.140625" style="223"/>
    <col min="12033" max="12033" width="5" style="223" customWidth="1"/>
    <col min="12034" max="12034" width="20" style="223" customWidth="1"/>
    <col min="12035" max="12036" width="21.7109375" style="223" customWidth="1"/>
    <col min="12037" max="12178" width="12" style="223" customWidth="1"/>
    <col min="12179" max="12288" width="9.140625" style="223"/>
    <col min="12289" max="12289" width="5" style="223" customWidth="1"/>
    <col min="12290" max="12290" width="20" style="223" customWidth="1"/>
    <col min="12291" max="12292" width="21.7109375" style="223" customWidth="1"/>
    <col min="12293" max="12434" width="12" style="223" customWidth="1"/>
    <col min="12435" max="12544" width="9.140625" style="223"/>
    <col min="12545" max="12545" width="5" style="223" customWidth="1"/>
    <col min="12546" max="12546" width="20" style="223" customWidth="1"/>
    <col min="12547" max="12548" width="21.7109375" style="223" customWidth="1"/>
    <col min="12549" max="12690" width="12" style="223" customWidth="1"/>
    <col min="12691" max="12800" width="9.140625" style="223"/>
    <col min="12801" max="12801" width="5" style="223" customWidth="1"/>
    <col min="12802" max="12802" width="20" style="223" customWidth="1"/>
    <col min="12803" max="12804" width="21.7109375" style="223" customWidth="1"/>
    <col min="12805" max="12946" width="12" style="223" customWidth="1"/>
    <col min="12947" max="13056" width="9.140625" style="223"/>
    <col min="13057" max="13057" width="5" style="223" customWidth="1"/>
    <col min="13058" max="13058" width="20" style="223" customWidth="1"/>
    <col min="13059" max="13060" width="21.7109375" style="223" customWidth="1"/>
    <col min="13061" max="13202" width="12" style="223" customWidth="1"/>
    <col min="13203" max="13312" width="9.140625" style="223"/>
    <col min="13313" max="13313" width="5" style="223" customWidth="1"/>
    <col min="13314" max="13314" width="20" style="223" customWidth="1"/>
    <col min="13315" max="13316" width="21.7109375" style="223" customWidth="1"/>
    <col min="13317" max="13458" width="12" style="223" customWidth="1"/>
    <col min="13459" max="13568" width="9.140625" style="223"/>
    <col min="13569" max="13569" width="5" style="223" customWidth="1"/>
    <col min="13570" max="13570" width="20" style="223" customWidth="1"/>
    <col min="13571" max="13572" width="21.7109375" style="223" customWidth="1"/>
    <col min="13573" max="13714" width="12" style="223" customWidth="1"/>
    <col min="13715" max="13824" width="9.140625" style="223"/>
    <col min="13825" max="13825" width="5" style="223" customWidth="1"/>
    <col min="13826" max="13826" width="20" style="223" customWidth="1"/>
    <col min="13827" max="13828" width="21.7109375" style="223" customWidth="1"/>
    <col min="13829" max="13970" width="12" style="223" customWidth="1"/>
    <col min="13971" max="14080" width="9.140625" style="223"/>
    <col min="14081" max="14081" width="5" style="223" customWidth="1"/>
    <col min="14082" max="14082" width="20" style="223" customWidth="1"/>
    <col min="14083" max="14084" width="21.7109375" style="223" customWidth="1"/>
    <col min="14085" max="14226" width="12" style="223" customWidth="1"/>
    <col min="14227" max="14336" width="9.140625" style="223"/>
    <col min="14337" max="14337" width="5" style="223" customWidth="1"/>
    <col min="14338" max="14338" width="20" style="223" customWidth="1"/>
    <col min="14339" max="14340" width="21.7109375" style="223" customWidth="1"/>
    <col min="14341" max="14482" width="12" style="223" customWidth="1"/>
    <col min="14483" max="14592" width="9.140625" style="223"/>
    <col min="14593" max="14593" width="5" style="223" customWidth="1"/>
    <col min="14594" max="14594" width="20" style="223" customWidth="1"/>
    <col min="14595" max="14596" width="21.7109375" style="223" customWidth="1"/>
    <col min="14597" max="14738" width="12" style="223" customWidth="1"/>
    <col min="14739" max="14848" width="9.140625" style="223"/>
    <col min="14849" max="14849" width="5" style="223" customWidth="1"/>
    <col min="14850" max="14850" width="20" style="223" customWidth="1"/>
    <col min="14851" max="14852" width="21.7109375" style="223" customWidth="1"/>
    <col min="14853" max="14994" width="12" style="223" customWidth="1"/>
    <col min="14995" max="15104" width="9.140625" style="223"/>
    <col min="15105" max="15105" width="5" style="223" customWidth="1"/>
    <col min="15106" max="15106" width="20" style="223" customWidth="1"/>
    <col min="15107" max="15108" width="21.7109375" style="223" customWidth="1"/>
    <col min="15109" max="15250" width="12" style="223" customWidth="1"/>
    <col min="15251" max="15360" width="9.140625" style="223"/>
    <col min="15361" max="15361" width="5" style="223" customWidth="1"/>
    <col min="15362" max="15362" width="20" style="223" customWidth="1"/>
    <col min="15363" max="15364" width="21.7109375" style="223" customWidth="1"/>
    <col min="15365" max="15506" width="12" style="223" customWidth="1"/>
    <col min="15507" max="15616" width="9.140625" style="223"/>
    <col min="15617" max="15617" width="5" style="223" customWidth="1"/>
    <col min="15618" max="15618" width="20" style="223" customWidth="1"/>
    <col min="15619" max="15620" width="21.7109375" style="223" customWidth="1"/>
    <col min="15621" max="15762" width="12" style="223" customWidth="1"/>
    <col min="15763" max="15872" width="9.140625" style="223"/>
    <col min="15873" max="15873" width="5" style="223" customWidth="1"/>
    <col min="15874" max="15874" width="20" style="223" customWidth="1"/>
    <col min="15875" max="15876" width="21.7109375" style="223" customWidth="1"/>
    <col min="15877" max="16018" width="12" style="223" customWidth="1"/>
    <col min="16019" max="16128" width="9.140625" style="223"/>
    <col min="16129" max="16129" width="5" style="223" customWidth="1"/>
    <col min="16130" max="16130" width="20" style="223" customWidth="1"/>
    <col min="16131" max="16132" width="21.7109375" style="223" customWidth="1"/>
    <col min="16133" max="16274" width="12" style="223" customWidth="1"/>
    <col min="16275" max="16384" width="9.140625" style="223"/>
  </cols>
  <sheetData>
    <row r="1" spans="1:4" ht="15.75" customHeight="1">
      <c r="B1" s="253" t="s">
        <v>711</v>
      </c>
    </row>
    <row r="2" spans="1:4" ht="15.75">
      <c r="A2" s="271" t="s">
        <v>729</v>
      </c>
      <c r="B2" s="223" t="s">
        <v>734</v>
      </c>
    </row>
    <row r="4" spans="1:4" ht="13.5" thickBot="1"/>
    <row r="5" spans="1:4" ht="13.5" thickTop="1">
      <c r="A5" s="1070" t="s">
        <v>730</v>
      </c>
      <c r="B5" s="951" t="s">
        <v>731</v>
      </c>
      <c r="C5" s="272"/>
      <c r="D5" s="272"/>
    </row>
    <row r="6" spans="1:4" ht="22.5">
      <c r="A6" s="1071"/>
      <c r="B6" s="1072"/>
      <c r="C6" s="273" t="s">
        <v>732</v>
      </c>
      <c r="D6" s="273" t="s">
        <v>733</v>
      </c>
    </row>
    <row r="7" spans="1:4">
      <c r="A7" s="226">
        <v>1801</v>
      </c>
      <c r="B7" s="258" t="s">
        <v>3</v>
      </c>
      <c r="C7" s="276">
        <v>33</v>
      </c>
      <c r="D7" s="276">
        <v>53</v>
      </c>
    </row>
    <row r="8" spans="1:4">
      <c r="A8" s="226">
        <v>1802</v>
      </c>
      <c r="B8" s="258" t="s">
        <v>88</v>
      </c>
      <c r="C8" s="276">
        <v>27</v>
      </c>
      <c r="D8" s="276">
        <v>47</v>
      </c>
    </row>
    <row r="9" spans="1:4">
      <c r="A9" s="226">
        <v>1803</v>
      </c>
      <c r="B9" s="258" t="s">
        <v>89</v>
      </c>
      <c r="C9" s="276">
        <v>71</v>
      </c>
      <c r="D9" s="276">
        <v>112</v>
      </c>
    </row>
    <row r="10" spans="1:4">
      <c r="A10" s="226">
        <v>1804</v>
      </c>
      <c r="B10" s="258" t="s">
        <v>90</v>
      </c>
      <c r="C10" s="276">
        <v>90</v>
      </c>
      <c r="D10" s="276">
        <v>130</v>
      </c>
    </row>
    <row r="11" spans="1:4">
      <c r="A11" s="226">
        <v>1805</v>
      </c>
      <c r="B11" s="258" t="s">
        <v>91</v>
      </c>
      <c r="C11" s="276">
        <v>56</v>
      </c>
      <c r="D11" s="276">
        <v>92</v>
      </c>
    </row>
    <row r="12" spans="1:4">
      <c r="A12" s="226">
        <v>1806</v>
      </c>
      <c r="B12" s="258" t="s">
        <v>92</v>
      </c>
      <c r="C12" s="276">
        <v>17</v>
      </c>
      <c r="D12" s="276">
        <v>24</v>
      </c>
    </row>
    <row r="13" spans="1:4">
      <c r="A13" s="226">
        <v>1807</v>
      </c>
      <c r="B13" s="258" t="s">
        <v>93</v>
      </c>
      <c r="C13" s="276">
        <v>77</v>
      </c>
      <c r="D13" s="276">
        <v>124</v>
      </c>
    </row>
    <row r="14" spans="1:4">
      <c r="A14" s="226">
        <v>1808</v>
      </c>
      <c r="B14" s="258" t="s">
        <v>94</v>
      </c>
      <c r="C14" s="276">
        <v>49</v>
      </c>
      <c r="D14" s="276">
        <v>61</v>
      </c>
    </row>
    <row r="15" spans="1:4">
      <c r="A15" s="226">
        <v>1809</v>
      </c>
      <c r="B15" s="258" t="s">
        <v>95</v>
      </c>
      <c r="C15" s="276">
        <v>36</v>
      </c>
      <c r="D15" s="276">
        <v>53</v>
      </c>
    </row>
    <row r="16" spans="1:4">
      <c r="A16" s="226">
        <v>1810</v>
      </c>
      <c r="B16" s="258" t="s">
        <v>96</v>
      </c>
      <c r="C16" s="276">
        <v>55</v>
      </c>
      <c r="D16" s="276">
        <v>92</v>
      </c>
    </row>
    <row r="17" spans="1:4">
      <c r="A17" s="226">
        <v>1811</v>
      </c>
      <c r="B17" s="258" t="s">
        <v>97</v>
      </c>
      <c r="C17" s="276">
        <v>72</v>
      </c>
      <c r="D17" s="276">
        <v>106</v>
      </c>
    </row>
    <row r="18" spans="1:4">
      <c r="A18" s="226">
        <v>1812</v>
      </c>
      <c r="B18" s="258" t="s">
        <v>98</v>
      </c>
      <c r="C18" s="276">
        <v>23</v>
      </c>
      <c r="D18" s="276">
        <v>43</v>
      </c>
    </row>
    <row r="19" spans="1:4">
      <c r="A19" s="226">
        <v>1813</v>
      </c>
      <c r="B19" s="258" t="s">
        <v>99</v>
      </c>
      <c r="C19" s="276">
        <v>64</v>
      </c>
      <c r="D19" s="276">
        <v>100</v>
      </c>
    </row>
    <row r="20" spans="1:4">
      <c r="A20" s="226">
        <v>1814</v>
      </c>
      <c r="B20" s="258" t="s">
        <v>100</v>
      </c>
      <c r="C20" s="276">
        <v>39</v>
      </c>
      <c r="D20" s="276">
        <v>53</v>
      </c>
    </row>
    <row r="21" spans="1:4">
      <c r="A21" s="226">
        <v>1815</v>
      </c>
      <c r="B21" s="258" t="s">
        <v>101</v>
      </c>
      <c r="C21" s="276">
        <v>29</v>
      </c>
      <c r="D21" s="276">
        <v>41</v>
      </c>
    </row>
    <row r="22" spans="1:4">
      <c r="A22" s="226">
        <v>1816</v>
      </c>
      <c r="B22" s="258" t="s">
        <v>102</v>
      </c>
      <c r="C22" s="276">
        <v>65</v>
      </c>
      <c r="D22" s="276">
        <v>86</v>
      </c>
    </row>
    <row r="23" spans="1:4">
      <c r="A23" s="226">
        <v>1817</v>
      </c>
      <c r="B23" s="258" t="s">
        <v>103</v>
      </c>
      <c r="C23" s="276">
        <v>70</v>
      </c>
      <c r="D23" s="276">
        <v>96</v>
      </c>
    </row>
    <row r="24" spans="1:4">
      <c r="A24" s="226">
        <v>1818</v>
      </c>
      <c r="B24" s="258" t="s">
        <v>104</v>
      </c>
      <c r="C24" s="276">
        <v>44</v>
      </c>
      <c r="D24" s="276">
        <v>59</v>
      </c>
    </row>
    <row r="25" spans="1:4">
      <c r="A25" s="226">
        <v>1819</v>
      </c>
      <c r="B25" s="258" t="s">
        <v>105</v>
      </c>
      <c r="C25" s="276">
        <v>32</v>
      </c>
      <c r="D25" s="276">
        <v>44</v>
      </c>
    </row>
    <row r="26" spans="1:4">
      <c r="A26" s="226">
        <v>1820</v>
      </c>
      <c r="B26" s="258" t="s">
        <v>106</v>
      </c>
      <c r="C26" s="276">
        <v>30</v>
      </c>
      <c r="D26" s="276">
        <v>42</v>
      </c>
    </row>
    <row r="27" spans="1:4">
      <c r="A27" s="226">
        <v>1821</v>
      </c>
      <c r="B27" s="258" t="s">
        <v>107</v>
      </c>
      <c r="C27" s="276">
        <v>33</v>
      </c>
      <c r="D27" s="276">
        <v>60</v>
      </c>
    </row>
    <row r="28" spans="1:4">
      <c r="A28" s="226">
        <v>1861</v>
      </c>
      <c r="B28" s="258" t="s">
        <v>24</v>
      </c>
      <c r="C28" s="276">
        <v>41</v>
      </c>
      <c r="D28" s="276">
        <v>50</v>
      </c>
    </row>
    <row r="29" spans="1:4">
      <c r="A29" s="226">
        <v>1862</v>
      </c>
      <c r="B29" s="258" t="s">
        <v>25</v>
      </c>
      <c r="C29" s="276">
        <v>94</v>
      </c>
      <c r="D29" s="276">
        <v>117</v>
      </c>
    </row>
    <row r="30" spans="1:4">
      <c r="A30" s="226">
        <v>1863</v>
      </c>
      <c r="B30" s="258" t="s">
        <v>26</v>
      </c>
      <c r="C30" s="276">
        <v>112</v>
      </c>
      <c r="D30" s="276">
        <v>149</v>
      </c>
    </row>
    <row r="31" spans="1:4">
      <c r="A31" s="226">
        <v>1864</v>
      </c>
      <c r="B31" s="258" t="s">
        <v>27</v>
      </c>
      <c r="C31" s="277">
        <v>29</v>
      </c>
      <c r="D31" s="277">
        <v>40</v>
      </c>
    </row>
    <row r="32" spans="1:4">
      <c r="B32" s="226" t="s">
        <v>28</v>
      </c>
      <c r="C32" s="231">
        <v>1288</v>
      </c>
      <c r="D32" s="231">
        <v>1874</v>
      </c>
    </row>
  </sheetData>
  <mergeCells count="2">
    <mergeCell ref="A5:A6"/>
    <mergeCell ref="B5:B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2"/>
  <sheetViews>
    <sheetView topLeftCell="A7" workbookViewId="0">
      <selection sqref="A1:E32"/>
    </sheetView>
  </sheetViews>
  <sheetFormatPr defaultRowHeight="12.75"/>
  <cols>
    <col min="1" max="1" width="9.5703125" style="223" customWidth="1"/>
    <col min="2" max="2" width="25.140625" style="223" customWidth="1"/>
    <col min="3" max="3" width="14.28515625" style="223" customWidth="1"/>
    <col min="4" max="4" width="14.7109375" style="223" customWidth="1"/>
    <col min="5" max="5" width="15.42578125" style="223" customWidth="1"/>
    <col min="6" max="256" width="9.140625" style="223"/>
    <col min="257" max="257" width="14.28515625" style="223" customWidth="1"/>
    <col min="258" max="258" width="25.140625" style="223" customWidth="1"/>
    <col min="259" max="259" width="14.28515625" style="223" customWidth="1"/>
    <col min="260" max="260" width="14.7109375" style="223" customWidth="1"/>
    <col min="261" max="261" width="15.42578125" style="223" customWidth="1"/>
    <col min="262" max="512" width="9.140625" style="223"/>
    <col min="513" max="513" width="14.28515625" style="223" customWidth="1"/>
    <col min="514" max="514" width="25.140625" style="223" customWidth="1"/>
    <col min="515" max="515" width="14.28515625" style="223" customWidth="1"/>
    <col min="516" max="516" width="14.7109375" style="223" customWidth="1"/>
    <col min="517" max="517" width="15.42578125" style="223" customWidth="1"/>
    <col min="518" max="768" width="9.140625" style="223"/>
    <col min="769" max="769" width="14.28515625" style="223" customWidth="1"/>
    <col min="770" max="770" width="25.140625" style="223" customWidth="1"/>
    <col min="771" max="771" width="14.28515625" style="223" customWidth="1"/>
    <col min="772" max="772" width="14.7109375" style="223" customWidth="1"/>
    <col min="773" max="773" width="15.42578125" style="223" customWidth="1"/>
    <col min="774" max="1024" width="9.140625" style="223"/>
    <col min="1025" max="1025" width="14.28515625" style="223" customWidth="1"/>
    <col min="1026" max="1026" width="25.140625" style="223" customWidth="1"/>
    <col min="1027" max="1027" width="14.28515625" style="223" customWidth="1"/>
    <col min="1028" max="1028" width="14.7109375" style="223" customWidth="1"/>
    <col min="1029" max="1029" width="15.42578125" style="223" customWidth="1"/>
    <col min="1030" max="1280" width="9.140625" style="223"/>
    <col min="1281" max="1281" width="14.28515625" style="223" customWidth="1"/>
    <col min="1282" max="1282" width="25.140625" style="223" customWidth="1"/>
    <col min="1283" max="1283" width="14.28515625" style="223" customWidth="1"/>
    <col min="1284" max="1284" width="14.7109375" style="223" customWidth="1"/>
    <col min="1285" max="1285" width="15.42578125" style="223" customWidth="1"/>
    <col min="1286" max="1536" width="9.140625" style="223"/>
    <col min="1537" max="1537" width="14.28515625" style="223" customWidth="1"/>
    <col min="1538" max="1538" width="25.140625" style="223" customWidth="1"/>
    <col min="1539" max="1539" width="14.28515625" style="223" customWidth="1"/>
    <col min="1540" max="1540" width="14.7109375" style="223" customWidth="1"/>
    <col min="1541" max="1541" width="15.42578125" style="223" customWidth="1"/>
    <col min="1542" max="1792" width="9.140625" style="223"/>
    <col min="1793" max="1793" width="14.28515625" style="223" customWidth="1"/>
    <col min="1794" max="1794" width="25.140625" style="223" customWidth="1"/>
    <col min="1795" max="1795" width="14.28515625" style="223" customWidth="1"/>
    <col min="1796" max="1796" width="14.7109375" style="223" customWidth="1"/>
    <col min="1797" max="1797" width="15.42578125" style="223" customWidth="1"/>
    <col min="1798" max="2048" width="9.140625" style="223"/>
    <col min="2049" max="2049" width="14.28515625" style="223" customWidth="1"/>
    <col min="2050" max="2050" width="25.140625" style="223" customWidth="1"/>
    <col min="2051" max="2051" width="14.28515625" style="223" customWidth="1"/>
    <col min="2052" max="2052" width="14.7109375" style="223" customWidth="1"/>
    <col min="2053" max="2053" width="15.42578125" style="223" customWidth="1"/>
    <col min="2054" max="2304" width="9.140625" style="223"/>
    <col min="2305" max="2305" width="14.28515625" style="223" customWidth="1"/>
    <col min="2306" max="2306" width="25.140625" style="223" customWidth="1"/>
    <col min="2307" max="2307" width="14.28515625" style="223" customWidth="1"/>
    <col min="2308" max="2308" width="14.7109375" style="223" customWidth="1"/>
    <col min="2309" max="2309" width="15.42578125" style="223" customWidth="1"/>
    <col min="2310" max="2560" width="9.140625" style="223"/>
    <col min="2561" max="2561" width="14.28515625" style="223" customWidth="1"/>
    <col min="2562" max="2562" width="25.140625" style="223" customWidth="1"/>
    <col min="2563" max="2563" width="14.28515625" style="223" customWidth="1"/>
    <col min="2564" max="2564" width="14.7109375" style="223" customWidth="1"/>
    <col min="2565" max="2565" width="15.42578125" style="223" customWidth="1"/>
    <col min="2566" max="2816" width="9.140625" style="223"/>
    <col min="2817" max="2817" width="14.28515625" style="223" customWidth="1"/>
    <col min="2818" max="2818" width="25.140625" style="223" customWidth="1"/>
    <col min="2819" max="2819" width="14.28515625" style="223" customWidth="1"/>
    <col min="2820" max="2820" width="14.7109375" style="223" customWidth="1"/>
    <col min="2821" max="2821" width="15.42578125" style="223" customWidth="1"/>
    <col min="2822" max="3072" width="9.140625" style="223"/>
    <col min="3073" max="3073" width="14.28515625" style="223" customWidth="1"/>
    <col min="3074" max="3074" width="25.140625" style="223" customWidth="1"/>
    <col min="3075" max="3075" width="14.28515625" style="223" customWidth="1"/>
    <col min="3076" max="3076" width="14.7109375" style="223" customWidth="1"/>
    <col min="3077" max="3077" width="15.42578125" style="223" customWidth="1"/>
    <col min="3078" max="3328" width="9.140625" style="223"/>
    <col min="3329" max="3329" width="14.28515625" style="223" customWidth="1"/>
    <col min="3330" max="3330" width="25.140625" style="223" customWidth="1"/>
    <col min="3331" max="3331" width="14.28515625" style="223" customWidth="1"/>
    <col min="3332" max="3332" width="14.7109375" style="223" customWidth="1"/>
    <col min="3333" max="3333" width="15.42578125" style="223" customWidth="1"/>
    <col min="3334" max="3584" width="9.140625" style="223"/>
    <col min="3585" max="3585" width="14.28515625" style="223" customWidth="1"/>
    <col min="3586" max="3586" width="25.140625" style="223" customWidth="1"/>
    <col min="3587" max="3587" width="14.28515625" style="223" customWidth="1"/>
    <col min="3588" max="3588" width="14.7109375" style="223" customWidth="1"/>
    <col min="3589" max="3589" width="15.42578125" style="223" customWidth="1"/>
    <col min="3590" max="3840" width="9.140625" style="223"/>
    <col min="3841" max="3841" width="14.28515625" style="223" customWidth="1"/>
    <col min="3842" max="3842" width="25.140625" style="223" customWidth="1"/>
    <col min="3843" max="3843" width="14.28515625" style="223" customWidth="1"/>
    <col min="3844" max="3844" width="14.7109375" style="223" customWidth="1"/>
    <col min="3845" max="3845" width="15.42578125" style="223" customWidth="1"/>
    <col min="3846" max="4096" width="9.140625" style="223"/>
    <col min="4097" max="4097" width="14.28515625" style="223" customWidth="1"/>
    <col min="4098" max="4098" width="25.140625" style="223" customWidth="1"/>
    <col min="4099" max="4099" width="14.28515625" style="223" customWidth="1"/>
    <col min="4100" max="4100" width="14.7109375" style="223" customWidth="1"/>
    <col min="4101" max="4101" width="15.42578125" style="223" customWidth="1"/>
    <col min="4102" max="4352" width="9.140625" style="223"/>
    <col min="4353" max="4353" width="14.28515625" style="223" customWidth="1"/>
    <col min="4354" max="4354" width="25.140625" style="223" customWidth="1"/>
    <col min="4355" max="4355" width="14.28515625" style="223" customWidth="1"/>
    <col min="4356" max="4356" width="14.7109375" style="223" customWidth="1"/>
    <col min="4357" max="4357" width="15.42578125" style="223" customWidth="1"/>
    <col min="4358" max="4608" width="9.140625" style="223"/>
    <col min="4609" max="4609" width="14.28515625" style="223" customWidth="1"/>
    <col min="4610" max="4610" width="25.140625" style="223" customWidth="1"/>
    <col min="4611" max="4611" width="14.28515625" style="223" customWidth="1"/>
    <col min="4612" max="4612" width="14.7109375" style="223" customWidth="1"/>
    <col min="4613" max="4613" width="15.42578125" style="223" customWidth="1"/>
    <col min="4614" max="4864" width="9.140625" style="223"/>
    <col min="4865" max="4865" width="14.28515625" style="223" customWidth="1"/>
    <col min="4866" max="4866" width="25.140625" style="223" customWidth="1"/>
    <col min="4867" max="4867" width="14.28515625" style="223" customWidth="1"/>
    <col min="4868" max="4868" width="14.7109375" style="223" customWidth="1"/>
    <col min="4869" max="4869" width="15.42578125" style="223" customWidth="1"/>
    <col min="4870" max="5120" width="9.140625" style="223"/>
    <col min="5121" max="5121" width="14.28515625" style="223" customWidth="1"/>
    <col min="5122" max="5122" width="25.140625" style="223" customWidth="1"/>
    <col min="5123" max="5123" width="14.28515625" style="223" customWidth="1"/>
    <col min="5124" max="5124" width="14.7109375" style="223" customWidth="1"/>
    <col min="5125" max="5125" width="15.42578125" style="223" customWidth="1"/>
    <col min="5126" max="5376" width="9.140625" style="223"/>
    <col min="5377" max="5377" width="14.28515625" style="223" customWidth="1"/>
    <col min="5378" max="5378" width="25.140625" style="223" customWidth="1"/>
    <col min="5379" max="5379" width="14.28515625" style="223" customWidth="1"/>
    <col min="5380" max="5380" width="14.7109375" style="223" customWidth="1"/>
    <col min="5381" max="5381" width="15.42578125" style="223" customWidth="1"/>
    <col min="5382" max="5632" width="9.140625" style="223"/>
    <col min="5633" max="5633" width="14.28515625" style="223" customWidth="1"/>
    <col min="5634" max="5634" width="25.140625" style="223" customWidth="1"/>
    <col min="5635" max="5635" width="14.28515625" style="223" customWidth="1"/>
    <col min="5636" max="5636" width="14.7109375" style="223" customWidth="1"/>
    <col min="5637" max="5637" width="15.42578125" style="223" customWidth="1"/>
    <col min="5638" max="5888" width="9.140625" style="223"/>
    <col min="5889" max="5889" width="14.28515625" style="223" customWidth="1"/>
    <col min="5890" max="5890" width="25.140625" style="223" customWidth="1"/>
    <col min="5891" max="5891" width="14.28515625" style="223" customWidth="1"/>
    <col min="5892" max="5892" width="14.7109375" style="223" customWidth="1"/>
    <col min="5893" max="5893" width="15.42578125" style="223" customWidth="1"/>
    <col min="5894" max="6144" width="9.140625" style="223"/>
    <col min="6145" max="6145" width="14.28515625" style="223" customWidth="1"/>
    <col min="6146" max="6146" width="25.140625" style="223" customWidth="1"/>
    <col min="6147" max="6147" width="14.28515625" style="223" customWidth="1"/>
    <col min="6148" max="6148" width="14.7109375" style="223" customWidth="1"/>
    <col min="6149" max="6149" width="15.42578125" style="223" customWidth="1"/>
    <col min="6150" max="6400" width="9.140625" style="223"/>
    <col min="6401" max="6401" width="14.28515625" style="223" customWidth="1"/>
    <col min="6402" max="6402" width="25.140625" style="223" customWidth="1"/>
    <col min="6403" max="6403" width="14.28515625" style="223" customWidth="1"/>
    <col min="6404" max="6404" width="14.7109375" style="223" customWidth="1"/>
    <col min="6405" max="6405" width="15.42578125" style="223" customWidth="1"/>
    <col min="6406" max="6656" width="9.140625" style="223"/>
    <col min="6657" max="6657" width="14.28515625" style="223" customWidth="1"/>
    <col min="6658" max="6658" width="25.140625" style="223" customWidth="1"/>
    <col min="6659" max="6659" width="14.28515625" style="223" customWidth="1"/>
    <col min="6660" max="6660" width="14.7109375" style="223" customWidth="1"/>
    <col min="6661" max="6661" width="15.42578125" style="223" customWidth="1"/>
    <col min="6662" max="6912" width="9.140625" style="223"/>
    <col min="6913" max="6913" width="14.28515625" style="223" customWidth="1"/>
    <col min="6914" max="6914" width="25.140625" style="223" customWidth="1"/>
    <col min="6915" max="6915" width="14.28515625" style="223" customWidth="1"/>
    <col min="6916" max="6916" width="14.7109375" style="223" customWidth="1"/>
    <col min="6917" max="6917" width="15.42578125" style="223" customWidth="1"/>
    <col min="6918" max="7168" width="9.140625" style="223"/>
    <col min="7169" max="7169" width="14.28515625" style="223" customWidth="1"/>
    <col min="7170" max="7170" width="25.140625" style="223" customWidth="1"/>
    <col min="7171" max="7171" width="14.28515625" style="223" customWidth="1"/>
    <col min="7172" max="7172" width="14.7109375" style="223" customWidth="1"/>
    <col min="7173" max="7173" width="15.42578125" style="223" customWidth="1"/>
    <col min="7174" max="7424" width="9.140625" style="223"/>
    <col min="7425" max="7425" width="14.28515625" style="223" customWidth="1"/>
    <col min="7426" max="7426" width="25.140625" style="223" customWidth="1"/>
    <col min="7427" max="7427" width="14.28515625" style="223" customWidth="1"/>
    <col min="7428" max="7428" width="14.7109375" style="223" customWidth="1"/>
    <col min="7429" max="7429" width="15.42578125" style="223" customWidth="1"/>
    <col min="7430" max="7680" width="9.140625" style="223"/>
    <col min="7681" max="7681" width="14.28515625" style="223" customWidth="1"/>
    <col min="7682" max="7682" width="25.140625" style="223" customWidth="1"/>
    <col min="7683" max="7683" width="14.28515625" style="223" customWidth="1"/>
    <col min="7684" max="7684" width="14.7109375" style="223" customWidth="1"/>
    <col min="7685" max="7685" width="15.42578125" style="223" customWidth="1"/>
    <col min="7686" max="7936" width="9.140625" style="223"/>
    <col min="7937" max="7937" width="14.28515625" style="223" customWidth="1"/>
    <col min="7938" max="7938" width="25.140625" style="223" customWidth="1"/>
    <col min="7939" max="7939" width="14.28515625" style="223" customWidth="1"/>
    <col min="7940" max="7940" width="14.7109375" style="223" customWidth="1"/>
    <col min="7941" max="7941" width="15.42578125" style="223" customWidth="1"/>
    <col min="7942" max="8192" width="9.140625" style="223"/>
    <col min="8193" max="8193" width="14.28515625" style="223" customWidth="1"/>
    <col min="8194" max="8194" width="25.140625" style="223" customWidth="1"/>
    <col min="8195" max="8195" width="14.28515625" style="223" customWidth="1"/>
    <col min="8196" max="8196" width="14.7109375" style="223" customWidth="1"/>
    <col min="8197" max="8197" width="15.42578125" style="223" customWidth="1"/>
    <col min="8198" max="8448" width="9.140625" style="223"/>
    <col min="8449" max="8449" width="14.28515625" style="223" customWidth="1"/>
    <col min="8450" max="8450" width="25.140625" style="223" customWidth="1"/>
    <col min="8451" max="8451" width="14.28515625" style="223" customWidth="1"/>
    <col min="8452" max="8452" width="14.7109375" style="223" customWidth="1"/>
    <col min="8453" max="8453" width="15.42578125" style="223" customWidth="1"/>
    <col min="8454" max="8704" width="9.140625" style="223"/>
    <col min="8705" max="8705" width="14.28515625" style="223" customWidth="1"/>
    <col min="8706" max="8706" width="25.140625" style="223" customWidth="1"/>
    <col min="8707" max="8707" width="14.28515625" style="223" customWidth="1"/>
    <col min="8708" max="8708" width="14.7109375" style="223" customWidth="1"/>
    <col min="8709" max="8709" width="15.42578125" style="223" customWidth="1"/>
    <col min="8710" max="8960" width="9.140625" style="223"/>
    <col min="8961" max="8961" width="14.28515625" style="223" customWidth="1"/>
    <col min="8962" max="8962" width="25.140625" style="223" customWidth="1"/>
    <col min="8963" max="8963" width="14.28515625" style="223" customWidth="1"/>
    <col min="8964" max="8964" width="14.7109375" style="223" customWidth="1"/>
    <col min="8965" max="8965" width="15.42578125" style="223" customWidth="1"/>
    <col min="8966" max="9216" width="9.140625" style="223"/>
    <col min="9217" max="9217" width="14.28515625" style="223" customWidth="1"/>
    <col min="9218" max="9218" width="25.140625" style="223" customWidth="1"/>
    <col min="9219" max="9219" width="14.28515625" style="223" customWidth="1"/>
    <col min="9220" max="9220" width="14.7109375" style="223" customWidth="1"/>
    <col min="9221" max="9221" width="15.42578125" style="223" customWidth="1"/>
    <col min="9222" max="9472" width="9.140625" style="223"/>
    <col min="9473" max="9473" width="14.28515625" style="223" customWidth="1"/>
    <col min="9474" max="9474" width="25.140625" style="223" customWidth="1"/>
    <col min="9475" max="9475" width="14.28515625" style="223" customWidth="1"/>
    <col min="9476" max="9476" width="14.7109375" style="223" customWidth="1"/>
    <col min="9477" max="9477" width="15.42578125" style="223" customWidth="1"/>
    <col min="9478" max="9728" width="9.140625" style="223"/>
    <col min="9729" max="9729" width="14.28515625" style="223" customWidth="1"/>
    <col min="9730" max="9730" width="25.140625" style="223" customWidth="1"/>
    <col min="9731" max="9731" width="14.28515625" style="223" customWidth="1"/>
    <col min="9732" max="9732" width="14.7109375" style="223" customWidth="1"/>
    <col min="9733" max="9733" width="15.42578125" style="223" customWidth="1"/>
    <col min="9734" max="9984" width="9.140625" style="223"/>
    <col min="9985" max="9985" width="14.28515625" style="223" customWidth="1"/>
    <col min="9986" max="9986" width="25.140625" style="223" customWidth="1"/>
    <col min="9987" max="9987" width="14.28515625" style="223" customWidth="1"/>
    <col min="9988" max="9988" width="14.7109375" style="223" customWidth="1"/>
    <col min="9989" max="9989" width="15.42578125" style="223" customWidth="1"/>
    <col min="9990" max="10240" width="9.140625" style="223"/>
    <col min="10241" max="10241" width="14.28515625" style="223" customWidth="1"/>
    <col min="10242" max="10242" width="25.140625" style="223" customWidth="1"/>
    <col min="10243" max="10243" width="14.28515625" style="223" customWidth="1"/>
    <col min="10244" max="10244" width="14.7109375" style="223" customWidth="1"/>
    <col min="10245" max="10245" width="15.42578125" style="223" customWidth="1"/>
    <col min="10246" max="10496" width="9.140625" style="223"/>
    <col min="10497" max="10497" width="14.28515625" style="223" customWidth="1"/>
    <col min="10498" max="10498" width="25.140625" style="223" customWidth="1"/>
    <col min="10499" max="10499" width="14.28515625" style="223" customWidth="1"/>
    <col min="10500" max="10500" width="14.7109375" style="223" customWidth="1"/>
    <col min="10501" max="10501" width="15.42578125" style="223" customWidth="1"/>
    <col min="10502" max="10752" width="9.140625" style="223"/>
    <col min="10753" max="10753" width="14.28515625" style="223" customWidth="1"/>
    <col min="10754" max="10754" width="25.140625" style="223" customWidth="1"/>
    <col min="10755" max="10755" width="14.28515625" style="223" customWidth="1"/>
    <col min="10756" max="10756" width="14.7109375" style="223" customWidth="1"/>
    <col min="10757" max="10757" width="15.42578125" style="223" customWidth="1"/>
    <col min="10758" max="11008" width="9.140625" style="223"/>
    <col min="11009" max="11009" width="14.28515625" style="223" customWidth="1"/>
    <col min="11010" max="11010" width="25.140625" style="223" customWidth="1"/>
    <col min="11011" max="11011" width="14.28515625" style="223" customWidth="1"/>
    <col min="11012" max="11012" width="14.7109375" style="223" customWidth="1"/>
    <col min="11013" max="11013" width="15.42578125" style="223" customWidth="1"/>
    <col min="11014" max="11264" width="9.140625" style="223"/>
    <col min="11265" max="11265" width="14.28515625" style="223" customWidth="1"/>
    <col min="11266" max="11266" width="25.140625" style="223" customWidth="1"/>
    <col min="11267" max="11267" width="14.28515625" style="223" customWidth="1"/>
    <col min="11268" max="11268" width="14.7109375" style="223" customWidth="1"/>
    <col min="11269" max="11269" width="15.42578125" style="223" customWidth="1"/>
    <col min="11270" max="11520" width="9.140625" style="223"/>
    <col min="11521" max="11521" width="14.28515625" style="223" customWidth="1"/>
    <col min="11522" max="11522" width="25.140625" style="223" customWidth="1"/>
    <col min="11523" max="11523" width="14.28515625" style="223" customWidth="1"/>
    <col min="11524" max="11524" width="14.7109375" style="223" customWidth="1"/>
    <col min="11525" max="11525" width="15.42578125" style="223" customWidth="1"/>
    <col min="11526" max="11776" width="9.140625" style="223"/>
    <col min="11777" max="11777" width="14.28515625" style="223" customWidth="1"/>
    <col min="11778" max="11778" width="25.140625" style="223" customWidth="1"/>
    <col min="11779" max="11779" width="14.28515625" style="223" customWidth="1"/>
    <col min="11780" max="11780" width="14.7109375" style="223" customWidth="1"/>
    <col min="11781" max="11781" width="15.42578125" style="223" customWidth="1"/>
    <col min="11782" max="12032" width="9.140625" style="223"/>
    <col min="12033" max="12033" width="14.28515625" style="223" customWidth="1"/>
    <col min="12034" max="12034" width="25.140625" style="223" customWidth="1"/>
    <col min="12035" max="12035" width="14.28515625" style="223" customWidth="1"/>
    <col min="12036" max="12036" width="14.7109375" style="223" customWidth="1"/>
    <col min="12037" max="12037" width="15.42578125" style="223" customWidth="1"/>
    <col min="12038" max="12288" width="9.140625" style="223"/>
    <col min="12289" max="12289" width="14.28515625" style="223" customWidth="1"/>
    <col min="12290" max="12290" width="25.140625" style="223" customWidth="1"/>
    <col min="12291" max="12291" width="14.28515625" style="223" customWidth="1"/>
    <col min="12292" max="12292" width="14.7109375" style="223" customWidth="1"/>
    <col min="12293" max="12293" width="15.42578125" style="223" customWidth="1"/>
    <col min="12294" max="12544" width="9.140625" style="223"/>
    <col min="12545" max="12545" width="14.28515625" style="223" customWidth="1"/>
    <col min="12546" max="12546" width="25.140625" style="223" customWidth="1"/>
    <col min="12547" max="12547" width="14.28515625" style="223" customWidth="1"/>
    <col min="12548" max="12548" width="14.7109375" style="223" customWidth="1"/>
    <col min="12549" max="12549" width="15.42578125" style="223" customWidth="1"/>
    <col min="12550" max="12800" width="9.140625" style="223"/>
    <col min="12801" max="12801" width="14.28515625" style="223" customWidth="1"/>
    <col min="12802" max="12802" width="25.140625" style="223" customWidth="1"/>
    <col min="12803" max="12803" width="14.28515625" style="223" customWidth="1"/>
    <col min="12804" max="12804" width="14.7109375" style="223" customWidth="1"/>
    <col min="12805" max="12805" width="15.42578125" style="223" customWidth="1"/>
    <col min="12806" max="13056" width="9.140625" style="223"/>
    <col min="13057" max="13057" width="14.28515625" style="223" customWidth="1"/>
    <col min="13058" max="13058" width="25.140625" style="223" customWidth="1"/>
    <col min="13059" max="13059" width="14.28515625" style="223" customWidth="1"/>
    <col min="13060" max="13060" width="14.7109375" style="223" customWidth="1"/>
    <col min="13061" max="13061" width="15.42578125" style="223" customWidth="1"/>
    <col min="13062" max="13312" width="9.140625" style="223"/>
    <col min="13313" max="13313" width="14.28515625" style="223" customWidth="1"/>
    <col min="13314" max="13314" width="25.140625" style="223" customWidth="1"/>
    <col min="13315" max="13315" width="14.28515625" style="223" customWidth="1"/>
    <col min="13316" max="13316" width="14.7109375" style="223" customWidth="1"/>
    <col min="13317" max="13317" width="15.42578125" style="223" customWidth="1"/>
    <col min="13318" max="13568" width="9.140625" style="223"/>
    <col min="13569" max="13569" width="14.28515625" style="223" customWidth="1"/>
    <col min="13570" max="13570" width="25.140625" style="223" customWidth="1"/>
    <col min="13571" max="13571" width="14.28515625" style="223" customWidth="1"/>
    <col min="13572" max="13572" width="14.7109375" style="223" customWidth="1"/>
    <col min="13573" max="13573" width="15.42578125" style="223" customWidth="1"/>
    <col min="13574" max="13824" width="9.140625" style="223"/>
    <col min="13825" max="13825" width="14.28515625" style="223" customWidth="1"/>
    <col min="13826" max="13826" width="25.140625" style="223" customWidth="1"/>
    <col min="13827" max="13827" width="14.28515625" style="223" customWidth="1"/>
    <col min="13828" max="13828" width="14.7109375" style="223" customWidth="1"/>
    <col min="13829" max="13829" width="15.42578125" style="223" customWidth="1"/>
    <col min="13830" max="14080" width="9.140625" style="223"/>
    <col min="14081" max="14081" width="14.28515625" style="223" customWidth="1"/>
    <col min="14082" max="14082" width="25.140625" style="223" customWidth="1"/>
    <col min="14083" max="14083" width="14.28515625" style="223" customWidth="1"/>
    <col min="14084" max="14084" width="14.7109375" style="223" customWidth="1"/>
    <col min="14085" max="14085" width="15.42578125" style="223" customWidth="1"/>
    <col min="14086" max="14336" width="9.140625" style="223"/>
    <col min="14337" max="14337" width="14.28515625" style="223" customWidth="1"/>
    <col min="14338" max="14338" width="25.140625" style="223" customWidth="1"/>
    <col min="14339" max="14339" width="14.28515625" style="223" customWidth="1"/>
    <col min="14340" max="14340" width="14.7109375" style="223" customWidth="1"/>
    <col min="14341" max="14341" width="15.42578125" style="223" customWidth="1"/>
    <col min="14342" max="14592" width="9.140625" style="223"/>
    <col min="14593" max="14593" width="14.28515625" style="223" customWidth="1"/>
    <col min="14594" max="14594" width="25.140625" style="223" customWidth="1"/>
    <col min="14595" max="14595" width="14.28515625" style="223" customWidth="1"/>
    <col min="14596" max="14596" width="14.7109375" style="223" customWidth="1"/>
    <col min="14597" max="14597" width="15.42578125" style="223" customWidth="1"/>
    <col min="14598" max="14848" width="9.140625" style="223"/>
    <col min="14849" max="14849" width="14.28515625" style="223" customWidth="1"/>
    <col min="14850" max="14850" width="25.140625" style="223" customWidth="1"/>
    <col min="14851" max="14851" width="14.28515625" style="223" customWidth="1"/>
    <col min="14852" max="14852" width="14.7109375" style="223" customWidth="1"/>
    <col min="14853" max="14853" width="15.42578125" style="223" customWidth="1"/>
    <col min="14854" max="15104" width="9.140625" style="223"/>
    <col min="15105" max="15105" width="14.28515625" style="223" customWidth="1"/>
    <col min="15106" max="15106" width="25.140625" style="223" customWidth="1"/>
    <col min="15107" max="15107" width="14.28515625" style="223" customWidth="1"/>
    <col min="15108" max="15108" width="14.7109375" style="223" customWidth="1"/>
    <col min="15109" max="15109" width="15.42578125" style="223" customWidth="1"/>
    <col min="15110" max="15360" width="9.140625" style="223"/>
    <col min="15361" max="15361" width="14.28515625" style="223" customWidth="1"/>
    <col min="15362" max="15362" width="25.140625" style="223" customWidth="1"/>
    <col min="15363" max="15363" width="14.28515625" style="223" customWidth="1"/>
    <col min="15364" max="15364" width="14.7109375" style="223" customWidth="1"/>
    <col min="15365" max="15365" width="15.42578125" style="223" customWidth="1"/>
    <col min="15366" max="15616" width="9.140625" style="223"/>
    <col min="15617" max="15617" width="14.28515625" style="223" customWidth="1"/>
    <col min="15618" max="15618" width="25.140625" style="223" customWidth="1"/>
    <col min="15619" max="15619" width="14.28515625" style="223" customWidth="1"/>
    <col min="15620" max="15620" width="14.7109375" style="223" customWidth="1"/>
    <col min="15621" max="15621" width="15.42578125" style="223" customWidth="1"/>
    <col min="15622" max="15872" width="9.140625" style="223"/>
    <col min="15873" max="15873" width="14.28515625" style="223" customWidth="1"/>
    <col min="15874" max="15874" width="25.140625" style="223" customWidth="1"/>
    <col min="15875" max="15875" width="14.28515625" style="223" customWidth="1"/>
    <col min="15876" max="15876" width="14.7109375" style="223" customWidth="1"/>
    <col min="15877" max="15877" width="15.42578125" style="223" customWidth="1"/>
    <col min="15878" max="16128" width="9.140625" style="223"/>
    <col min="16129" max="16129" width="14.28515625" style="223" customWidth="1"/>
    <col min="16130" max="16130" width="25.140625" style="223" customWidth="1"/>
    <col min="16131" max="16131" width="14.28515625" style="223" customWidth="1"/>
    <col min="16132" max="16132" width="14.7109375" style="223" customWidth="1"/>
    <col min="16133" max="16133" width="15.42578125" style="223" customWidth="1"/>
    <col min="16134" max="16384" width="9.140625" style="223"/>
  </cols>
  <sheetData>
    <row r="1" spans="1:5">
      <c r="B1" s="253" t="s">
        <v>711</v>
      </c>
    </row>
    <row r="2" spans="1:5">
      <c r="B2" s="223" t="s">
        <v>741</v>
      </c>
    </row>
    <row r="4" spans="1:5" ht="13.5" thickBot="1"/>
    <row r="5" spans="1:5" ht="13.5" thickTop="1">
      <c r="A5" s="1073" t="s">
        <v>330</v>
      </c>
      <c r="B5" s="1075" t="s">
        <v>1</v>
      </c>
      <c r="C5" s="278" t="s">
        <v>735</v>
      </c>
      <c r="D5" s="278" t="s">
        <v>736</v>
      </c>
      <c r="E5" s="278" t="s">
        <v>737</v>
      </c>
    </row>
    <row r="6" spans="1:5" ht="67.5">
      <c r="A6" s="1074"/>
      <c r="B6" s="1076"/>
      <c r="C6" s="273" t="s">
        <v>738</v>
      </c>
      <c r="D6" s="273" t="s">
        <v>739</v>
      </c>
      <c r="E6" s="273" t="s">
        <v>740</v>
      </c>
    </row>
    <row r="7" spans="1:5">
      <c r="A7" s="226">
        <v>1801</v>
      </c>
      <c r="B7" s="258" t="s">
        <v>3</v>
      </c>
      <c r="C7" s="274">
        <v>0</v>
      </c>
      <c r="D7" s="274">
        <v>0</v>
      </c>
      <c r="E7" s="274">
        <v>0</v>
      </c>
    </row>
    <row r="8" spans="1:5">
      <c r="A8" s="226">
        <v>1802</v>
      </c>
      <c r="B8" s="258" t="s">
        <v>88</v>
      </c>
      <c r="C8" s="274">
        <v>1</v>
      </c>
      <c r="D8" s="274">
        <v>8</v>
      </c>
      <c r="E8" s="274">
        <v>6</v>
      </c>
    </row>
    <row r="9" spans="1:5">
      <c r="A9" s="226">
        <v>1803</v>
      </c>
      <c r="B9" s="258" t="s">
        <v>89</v>
      </c>
      <c r="C9" s="274">
        <v>1</v>
      </c>
      <c r="D9" s="274">
        <v>24</v>
      </c>
      <c r="E9" s="274">
        <v>24</v>
      </c>
    </row>
    <row r="10" spans="1:5">
      <c r="A10" s="226">
        <v>1804</v>
      </c>
      <c r="B10" s="258" t="s">
        <v>90</v>
      </c>
      <c r="C10" s="274">
        <v>1</v>
      </c>
      <c r="D10" s="274">
        <v>50</v>
      </c>
      <c r="E10" s="274">
        <v>32</v>
      </c>
    </row>
    <row r="11" spans="1:5">
      <c r="A11" s="226">
        <v>1805</v>
      </c>
      <c r="B11" s="258" t="s">
        <v>91</v>
      </c>
      <c r="C11" s="274">
        <v>1</v>
      </c>
      <c r="D11" s="274">
        <v>28</v>
      </c>
      <c r="E11" s="274">
        <v>24</v>
      </c>
    </row>
    <row r="12" spans="1:5">
      <c r="A12" s="226">
        <v>1806</v>
      </c>
      <c r="B12" s="258" t="s">
        <v>92</v>
      </c>
      <c r="C12" s="274">
        <v>1</v>
      </c>
      <c r="D12" s="274">
        <v>12</v>
      </c>
      <c r="E12" s="274">
        <v>7</v>
      </c>
    </row>
    <row r="13" spans="1:5">
      <c r="A13" s="226">
        <v>1807</v>
      </c>
      <c r="B13" s="258" t="s">
        <v>93</v>
      </c>
      <c r="C13" s="274">
        <v>5</v>
      </c>
      <c r="D13" s="274">
        <v>58</v>
      </c>
      <c r="E13" s="274">
        <v>46</v>
      </c>
    </row>
    <row r="14" spans="1:5">
      <c r="A14" s="226">
        <v>1808</v>
      </c>
      <c r="B14" s="258" t="s">
        <v>94</v>
      </c>
      <c r="C14" s="274">
        <v>1</v>
      </c>
      <c r="D14" s="274">
        <v>30</v>
      </c>
      <c r="E14" s="274">
        <v>26</v>
      </c>
    </row>
    <row r="15" spans="1:5">
      <c r="A15" s="226">
        <v>1809</v>
      </c>
      <c r="B15" s="258" t="s">
        <v>95</v>
      </c>
      <c r="C15" s="274">
        <v>1</v>
      </c>
      <c r="D15" s="274">
        <v>30</v>
      </c>
      <c r="E15" s="274">
        <v>16</v>
      </c>
    </row>
    <row r="16" spans="1:5">
      <c r="A16" s="226">
        <v>1810</v>
      </c>
      <c r="B16" s="258" t="s">
        <v>96</v>
      </c>
      <c r="C16" s="274">
        <v>1</v>
      </c>
      <c r="D16" s="274">
        <v>8</v>
      </c>
      <c r="E16" s="274">
        <v>4</v>
      </c>
    </row>
    <row r="17" spans="1:5">
      <c r="A17" s="226">
        <v>1811</v>
      </c>
      <c r="B17" s="258" t="s">
        <v>97</v>
      </c>
      <c r="C17" s="274">
        <v>0</v>
      </c>
      <c r="D17" s="274">
        <v>0</v>
      </c>
      <c r="E17" s="274">
        <v>0</v>
      </c>
    </row>
    <row r="18" spans="1:5">
      <c r="A18" s="226">
        <v>1812</v>
      </c>
      <c r="B18" s="258" t="s">
        <v>98</v>
      </c>
      <c r="C18" s="274">
        <v>1</v>
      </c>
      <c r="D18" s="274">
        <v>30</v>
      </c>
      <c r="E18" s="274">
        <v>24</v>
      </c>
    </row>
    <row r="19" spans="1:5">
      <c r="A19" s="226">
        <v>1813</v>
      </c>
      <c r="B19" s="258" t="s">
        <v>99</v>
      </c>
      <c r="C19" s="274">
        <v>2</v>
      </c>
      <c r="D19" s="274">
        <v>60</v>
      </c>
      <c r="E19" s="274">
        <v>41</v>
      </c>
    </row>
    <row r="20" spans="1:5">
      <c r="A20" s="226">
        <v>1814</v>
      </c>
      <c r="B20" s="258" t="s">
        <v>100</v>
      </c>
      <c r="C20" s="274">
        <v>4</v>
      </c>
      <c r="D20" s="274">
        <v>58</v>
      </c>
      <c r="E20" s="274">
        <v>58</v>
      </c>
    </row>
    <row r="21" spans="1:5">
      <c r="A21" s="226">
        <v>1815</v>
      </c>
      <c r="B21" s="258" t="s">
        <v>101</v>
      </c>
      <c r="C21" s="274">
        <v>0</v>
      </c>
      <c r="D21" s="274">
        <v>0</v>
      </c>
      <c r="E21" s="274">
        <v>0</v>
      </c>
    </row>
    <row r="22" spans="1:5">
      <c r="A22" s="226">
        <v>1816</v>
      </c>
      <c r="B22" s="258" t="s">
        <v>102</v>
      </c>
      <c r="C22" s="274">
        <v>2</v>
      </c>
      <c r="D22" s="274">
        <v>44</v>
      </c>
      <c r="E22" s="274">
        <v>45</v>
      </c>
    </row>
    <row r="23" spans="1:5">
      <c r="A23" s="226">
        <v>1817</v>
      </c>
      <c r="B23" s="258" t="s">
        <v>103</v>
      </c>
      <c r="C23" s="274">
        <v>1</v>
      </c>
      <c r="D23" s="274">
        <v>26</v>
      </c>
      <c r="E23" s="274">
        <v>21</v>
      </c>
    </row>
    <row r="24" spans="1:5">
      <c r="A24" s="226">
        <v>1818</v>
      </c>
      <c r="B24" s="258" t="s">
        <v>104</v>
      </c>
      <c r="C24" s="274">
        <v>3</v>
      </c>
      <c r="D24" s="274">
        <v>68</v>
      </c>
      <c r="E24" s="274">
        <v>71</v>
      </c>
    </row>
    <row r="25" spans="1:5">
      <c r="A25" s="226">
        <v>1819</v>
      </c>
      <c r="B25" s="258" t="s">
        <v>105</v>
      </c>
      <c r="C25" s="274">
        <v>2</v>
      </c>
      <c r="D25" s="274">
        <v>60</v>
      </c>
      <c r="E25" s="274">
        <v>53</v>
      </c>
    </row>
    <row r="26" spans="1:5">
      <c r="A26" s="226">
        <v>1820</v>
      </c>
      <c r="B26" s="258" t="s">
        <v>106</v>
      </c>
      <c r="C26" s="274">
        <v>2</v>
      </c>
      <c r="D26" s="274">
        <v>44</v>
      </c>
      <c r="E26" s="274">
        <v>48</v>
      </c>
    </row>
    <row r="27" spans="1:5">
      <c r="A27" s="226">
        <v>1821</v>
      </c>
      <c r="B27" s="258" t="s">
        <v>107</v>
      </c>
      <c r="C27" s="274">
        <v>0</v>
      </c>
      <c r="D27" s="274">
        <v>0</v>
      </c>
      <c r="E27" s="274">
        <v>0</v>
      </c>
    </row>
    <row r="28" spans="1:5">
      <c r="A28" s="226">
        <v>1861</v>
      </c>
      <c r="B28" s="258" t="s">
        <v>24</v>
      </c>
      <c r="C28" s="274">
        <v>1</v>
      </c>
      <c r="D28" s="274">
        <v>30</v>
      </c>
      <c r="E28" s="274">
        <v>29</v>
      </c>
    </row>
    <row r="29" spans="1:5">
      <c r="A29" s="226">
        <v>1862</v>
      </c>
      <c r="B29" s="258" t="s">
        <v>25</v>
      </c>
      <c r="C29" s="275">
        <v>4</v>
      </c>
      <c r="D29" s="275">
        <v>70</v>
      </c>
      <c r="E29" s="275">
        <v>57</v>
      </c>
    </row>
    <row r="30" spans="1:5">
      <c r="A30" s="226">
        <v>1863</v>
      </c>
      <c r="B30" s="258" t="s">
        <v>26</v>
      </c>
      <c r="C30" s="279">
        <v>3</v>
      </c>
      <c r="D30" s="279">
        <v>69</v>
      </c>
      <c r="E30" s="279">
        <v>58</v>
      </c>
    </row>
    <row r="31" spans="1:5">
      <c r="A31" s="226">
        <v>1864</v>
      </c>
      <c r="B31" s="258" t="s">
        <v>27</v>
      </c>
      <c r="C31" s="282">
        <v>2</v>
      </c>
      <c r="D31" s="282">
        <v>22</v>
      </c>
      <c r="E31" s="282">
        <v>20</v>
      </c>
    </row>
    <row r="32" spans="1:5">
      <c r="A32" s="280" t="s">
        <v>438</v>
      </c>
      <c r="B32" s="281" t="s">
        <v>28</v>
      </c>
      <c r="C32" s="283">
        <v>40</v>
      </c>
      <c r="D32" s="283">
        <v>829</v>
      </c>
      <c r="E32" s="283">
        <v>710</v>
      </c>
    </row>
  </sheetData>
  <mergeCells count="2">
    <mergeCell ref="A5:A6"/>
    <mergeCell ref="B5:B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2" sqref="E12"/>
    </sheetView>
  </sheetViews>
  <sheetFormatPr defaultRowHeight="12.75"/>
  <cols>
    <col min="1" max="1" width="5.42578125" style="284" customWidth="1"/>
    <col min="2" max="2" width="40.42578125" style="284" customWidth="1"/>
    <col min="3" max="4" width="15.140625" style="284" customWidth="1"/>
    <col min="5" max="5" width="17.5703125" style="284" customWidth="1"/>
    <col min="6" max="256" width="9.140625" style="284"/>
    <col min="257" max="257" width="5.42578125" style="284" customWidth="1"/>
    <col min="258" max="258" width="40.42578125" style="284" customWidth="1"/>
    <col min="259" max="260" width="15.140625" style="284" customWidth="1"/>
    <col min="261" max="261" width="17.5703125" style="284" customWidth="1"/>
    <col min="262" max="512" width="9.140625" style="284"/>
    <col min="513" max="513" width="5.42578125" style="284" customWidth="1"/>
    <col min="514" max="514" width="40.42578125" style="284" customWidth="1"/>
    <col min="515" max="516" width="15.140625" style="284" customWidth="1"/>
    <col min="517" max="517" width="17.5703125" style="284" customWidth="1"/>
    <col min="518" max="768" width="9.140625" style="284"/>
    <col min="769" max="769" width="5.42578125" style="284" customWidth="1"/>
    <col min="770" max="770" width="40.42578125" style="284" customWidth="1"/>
    <col min="771" max="772" width="15.140625" style="284" customWidth="1"/>
    <col min="773" max="773" width="17.5703125" style="284" customWidth="1"/>
    <col min="774" max="1024" width="9.140625" style="284"/>
    <col min="1025" max="1025" width="5.42578125" style="284" customWidth="1"/>
    <col min="1026" max="1026" width="40.42578125" style="284" customWidth="1"/>
    <col min="1027" max="1028" width="15.140625" style="284" customWidth="1"/>
    <col min="1029" max="1029" width="17.5703125" style="284" customWidth="1"/>
    <col min="1030" max="1280" width="9.140625" style="284"/>
    <col min="1281" max="1281" width="5.42578125" style="284" customWidth="1"/>
    <col min="1282" max="1282" width="40.42578125" style="284" customWidth="1"/>
    <col min="1283" max="1284" width="15.140625" style="284" customWidth="1"/>
    <col min="1285" max="1285" width="17.5703125" style="284" customWidth="1"/>
    <col min="1286" max="1536" width="9.140625" style="284"/>
    <col min="1537" max="1537" width="5.42578125" style="284" customWidth="1"/>
    <col min="1538" max="1538" width="40.42578125" style="284" customWidth="1"/>
    <col min="1539" max="1540" width="15.140625" style="284" customWidth="1"/>
    <col min="1541" max="1541" width="17.5703125" style="284" customWidth="1"/>
    <col min="1542" max="1792" width="9.140625" style="284"/>
    <col min="1793" max="1793" width="5.42578125" style="284" customWidth="1"/>
    <col min="1794" max="1794" width="40.42578125" style="284" customWidth="1"/>
    <col min="1795" max="1796" width="15.140625" style="284" customWidth="1"/>
    <col min="1797" max="1797" width="17.5703125" style="284" customWidth="1"/>
    <col min="1798" max="2048" width="9.140625" style="284"/>
    <col min="2049" max="2049" width="5.42578125" style="284" customWidth="1"/>
    <col min="2050" max="2050" width="40.42578125" style="284" customWidth="1"/>
    <col min="2051" max="2052" width="15.140625" style="284" customWidth="1"/>
    <col min="2053" max="2053" width="17.5703125" style="284" customWidth="1"/>
    <col min="2054" max="2304" width="9.140625" style="284"/>
    <col min="2305" max="2305" width="5.42578125" style="284" customWidth="1"/>
    <col min="2306" max="2306" width="40.42578125" style="284" customWidth="1"/>
    <col min="2307" max="2308" width="15.140625" style="284" customWidth="1"/>
    <col min="2309" max="2309" width="17.5703125" style="284" customWidth="1"/>
    <col min="2310" max="2560" width="9.140625" style="284"/>
    <col min="2561" max="2561" width="5.42578125" style="284" customWidth="1"/>
    <col min="2562" max="2562" width="40.42578125" style="284" customWidth="1"/>
    <col min="2563" max="2564" width="15.140625" style="284" customWidth="1"/>
    <col min="2565" max="2565" width="17.5703125" style="284" customWidth="1"/>
    <col min="2566" max="2816" width="9.140625" style="284"/>
    <col min="2817" max="2817" width="5.42578125" style="284" customWidth="1"/>
    <col min="2818" max="2818" width="40.42578125" style="284" customWidth="1"/>
    <col min="2819" max="2820" width="15.140625" style="284" customWidth="1"/>
    <col min="2821" max="2821" width="17.5703125" style="284" customWidth="1"/>
    <col min="2822" max="3072" width="9.140625" style="284"/>
    <col min="3073" max="3073" width="5.42578125" style="284" customWidth="1"/>
    <col min="3074" max="3074" width="40.42578125" style="284" customWidth="1"/>
    <col min="3075" max="3076" width="15.140625" style="284" customWidth="1"/>
    <col min="3077" max="3077" width="17.5703125" style="284" customWidth="1"/>
    <col min="3078" max="3328" width="9.140625" style="284"/>
    <col min="3329" max="3329" width="5.42578125" style="284" customWidth="1"/>
    <col min="3330" max="3330" width="40.42578125" style="284" customWidth="1"/>
    <col min="3331" max="3332" width="15.140625" style="284" customWidth="1"/>
    <col min="3333" max="3333" width="17.5703125" style="284" customWidth="1"/>
    <col min="3334" max="3584" width="9.140625" style="284"/>
    <col min="3585" max="3585" width="5.42578125" style="284" customWidth="1"/>
    <col min="3586" max="3586" width="40.42578125" style="284" customWidth="1"/>
    <col min="3587" max="3588" width="15.140625" style="284" customWidth="1"/>
    <col min="3589" max="3589" width="17.5703125" style="284" customWidth="1"/>
    <col min="3590" max="3840" width="9.140625" style="284"/>
    <col min="3841" max="3841" width="5.42578125" style="284" customWidth="1"/>
    <col min="3842" max="3842" width="40.42578125" style="284" customWidth="1"/>
    <col min="3843" max="3844" width="15.140625" style="284" customWidth="1"/>
    <col min="3845" max="3845" width="17.5703125" style="284" customWidth="1"/>
    <col min="3846" max="4096" width="9.140625" style="284"/>
    <col min="4097" max="4097" width="5.42578125" style="284" customWidth="1"/>
    <col min="4098" max="4098" width="40.42578125" style="284" customWidth="1"/>
    <col min="4099" max="4100" width="15.140625" style="284" customWidth="1"/>
    <col min="4101" max="4101" width="17.5703125" style="284" customWidth="1"/>
    <col min="4102" max="4352" width="9.140625" style="284"/>
    <col min="4353" max="4353" width="5.42578125" style="284" customWidth="1"/>
    <col min="4354" max="4354" width="40.42578125" style="284" customWidth="1"/>
    <col min="4355" max="4356" width="15.140625" style="284" customWidth="1"/>
    <col min="4357" max="4357" width="17.5703125" style="284" customWidth="1"/>
    <col min="4358" max="4608" width="9.140625" style="284"/>
    <col min="4609" max="4609" width="5.42578125" style="284" customWidth="1"/>
    <col min="4610" max="4610" width="40.42578125" style="284" customWidth="1"/>
    <col min="4611" max="4612" width="15.140625" style="284" customWidth="1"/>
    <col min="4613" max="4613" width="17.5703125" style="284" customWidth="1"/>
    <col min="4614" max="4864" width="9.140625" style="284"/>
    <col min="4865" max="4865" width="5.42578125" style="284" customWidth="1"/>
    <col min="4866" max="4866" width="40.42578125" style="284" customWidth="1"/>
    <col min="4867" max="4868" width="15.140625" style="284" customWidth="1"/>
    <col min="4869" max="4869" width="17.5703125" style="284" customWidth="1"/>
    <col min="4870" max="5120" width="9.140625" style="284"/>
    <col min="5121" max="5121" width="5.42578125" style="284" customWidth="1"/>
    <col min="5122" max="5122" width="40.42578125" style="284" customWidth="1"/>
    <col min="5123" max="5124" width="15.140625" style="284" customWidth="1"/>
    <col min="5125" max="5125" width="17.5703125" style="284" customWidth="1"/>
    <col min="5126" max="5376" width="9.140625" style="284"/>
    <col min="5377" max="5377" width="5.42578125" style="284" customWidth="1"/>
    <col min="5378" max="5378" width="40.42578125" style="284" customWidth="1"/>
    <col min="5379" max="5380" width="15.140625" style="284" customWidth="1"/>
    <col min="5381" max="5381" width="17.5703125" style="284" customWidth="1"/>
    <col min="5382" max="5632" width="9.140625" style="284"/>
    <col min="5633" max="5633" width="5.42578125" style="284" customWidth="1"/>
    <col min="5634" max="5634" width="40.42578125" style="284" customWidth="1"/>
    <col min="5635" max="5636" width="15.140625" style="284" customWidth="1"/>
    <col min="5637" max="5637" width="17.5703125" style="284" customWidth="1"/>
    <col min="5638" max="5888" width="9.140625" style="284"/>
    <col min="5889" max="5889" width="5.42578125" style="284" customWidth="1"/>
    <col min="5890" max="5890" width="40.42578125" style="284" customWidth="1"/>
    <col min="5891" max="5892" width="15.140625" style="284" customWidth="1"/>
    <col min="5893" max="5893" width="17.5703125" style="284" customWidth="1"/>
    <col min="5894" max="6144" width="9.140625" style="284"/>
    <col min="6145" max="6145" width="5.42578125" style="284" customWidth="1"/>
    <col min="6146" max="6146" width="40.42578125" style="284" customWidth="1"/>
    <col min="6147" max="6148" width="15.140625" style="284" customWidth="1"/>
    <col min="6149" max="6149" width="17.5703125" style="284" customWidth="1"/>
    <col min="6150" max="6400" width="9.140625" style="284"/>
    <col min="6401" max="6401" width="5.42578125" style="284" customWidth="1"/>
    <col min="6402" max="6402" width="40.42578125" style="284" customWidth="1"/>
    <col min="6403" max="6404" width="15.140625" style="284" customWidth="1"/>
    <col min="6405" max="6405" width="17.5703125" style="284" customWidth="1"/>
    <col min="6406" max="6656" width="9.140625" style="284"/>
    <col min="6657" max="6657" width="5.42578125" style="284" customWidth="1"/>
    <col min="6658" max="6658" width="40.42578125" style="284" customWidth="1"/>
    <col min="6659" max="6660" width="15.140625" style="284" customWidth="1"/>
    <col min="6661" max="6661" width="17.5703125" style="284" customWidth="1"/>
    <col min="6662" max="6912" width="9.140625" style="284"/>
    <col min="6913" max="6913" width="5.42578125" style="284" customWidth="1"/>
    <col min="6914" max="6914" width="40.42578125" style="284" customWidth="1"/>
    <col min="6915" max="6916" width="15.140625" style="284" customWidth="1"/>
    <col min="6917" max="6917" width="17.5703125" style="284" customWidth="1"/>
    <col min="6918" max="7168" width="9.140625" style="284"/>
    <col min="7169" max="7169" width="5.42578125" style="284" customWidth="1"/>
    <col min="7170" max="7170" width="40.42578125" style="284" customWidth="1"/>
    <col min="7171" max="7172" width="15.140625" style="284" customWidth="1"/>
    <col min="7173" max="7173" width="17.5703125" style="284" customWidth="1"/>
    <col min="7174" max="7424" width="9.140625" style="284"/>
    <col min="7425" max="7425" width="5.42578125" style="284" customWidth="1"/>
    <col min="7426" max="7426" width="40.42578125" style="284" customWidth="1"/>
    <col min="7427" max="7428" width="15.140625" style="284" customWidth="1"/>
    <col min="7429" max="7429" width="17.5703125" style="284" customWidth="1"/>
    <col min="7430" max="7680" width="9.140625" style="284"/>
    <col min="7681" max="7681" width="5.42578125" style="284" customWidth="1"/>
    <col min="7682" max="7682" width="40.42578125" style="284" customWidth="1"/>
    <col min="7683" max="7684" width="15.140625" style="284" customWidth="1"/>
    <col min="7685" max="7685" width="17.5703125" style="284" customWidth="1"/>
    <col min="7686" max="7936" width="9.140625" style="284"/>
    <col min="7937" max="7937" width="5.42578125" style="284" customWidth="1"/>
    <col min="7938" max="7938" width="40.42578125" style="284" customWidth="1"/>
    <col min="7939" max="7940" width="15.140625" style="284" customWidth="1"/>
    <col min="7941" max="7941" width="17.5703125" style="284" customWidth="1"/>
    <col min="7942" max="8192" width="9.140625" style="284"/>
    <col min="8193" max="8193" width="5.42578125" style="284" customWidth="1"/>
    <col min="8194" max="8194" width="40.42578125" style="284" customWidth="1"/>
    <col min="8195" max="8196" width="15.140625" style="284" customWidth="1"/>
    <col min="8197" max="8197" width="17.5703125" style="284" customWidth="1"/>
    <col min="8198" max="8448" width="9.140625" style="284"/>
    <col min="8449" max="8449" width="5.42578125" style="284" customWidth="1"/>
    <col min="8450" max="8450" width="40.42578125" style="284" customWidth="1"/>
    <col min="8451" max="8452" width="15.140625" style="284" customWidth="1"/>
    <col min="8453" max="8453" width="17.5703125" style="284" customWidth="1"/>
    <col min="8454" max="8704" width="9.140625" style="284"/>
    <col min="8705" max="8705" width="5.42578125" style="284" customWidth="1"/>
    <col min="8706" max="8706" width="40.42578125" style="284" customWidth="1"/>
    <col min="8707" max="8708" width="15.140625" style="284" customWidth="1"/>
    <col min="8709" max="8709" width="17.5703125" style="284" customWidth="1"/>
    <col min="8710" max="8960" width="9.140625" style="284"/>
    <col min="8961" max="8961" width="5.42578125" style="284" customWidth="1"/>
    <col min="8962" max="8962" width="40.42578125" style="284" customWidth="1"/>
    <col min="8963" max="8964" width="15.140625" style="284" customWidth="1"/>
    <col min="8965" max="8965" width="17.5703125" style="284" customWidth="1"/>
    <col min="8966" max="9216" width="9.140625" style="284"/>
    <col min="9217" max="9217" width="5.42578125" style="284" customWidth="1"/>
    <col min="9218" max="9218" width="40.42578125" style="284" customWidth="1"/>
    <col min="9219" max="9220" width="15.140625" style="284" customWidth="1"/>
    <col min="9221" max="9221" width="17.5703125" style="284" customWidth="1"/>
    <col min="9222" max="9472" width="9.140625" style="284"/>
    <col min="9473" max="9473" width="5.42578125" style="284" customWidth="1"/>
    <col min="9474" max="9474" width="40.42578125" style="284" customWidth="1"/>
    <col min="9475" max="9476" width="15.140625" style="284" customWidth="1"/>
    <col min="9477" max="9477" width="17.5703125" style="284" customWidth="1"/>
    <col min="9478" max="9728" width="9.140625" style="284"/>
    <col min="9729" max="9729" width="5.42578125" style="284" customWidth="1"/>
    <col min="9730" max="9730" width="40.42578125" style="284" customWidth="1"/>
    <col min="9731" max="9732" width="15.140625" style="284" customWidth="1"/>
    <col min="9733" max="9733" width="17.5703125" style="284" customWidth="1"/>
    <col min="9734" max="9984" width="9.140625" style="284"/>
    <col min="9985" max="9985" width="5.42578125" style="284" customWidth="1"/>
    <col min="9986" max="9986" width="40.42578125" style="284" customWidth="1"/>
    <col min="9987" max="9988" width="15.140625" style="284" customWidth="1"/>
    <col min="9989" max="9989" width="17.5703125" style="284" customWidth="1"/>
    <col min="9990" max="10240" width="9.140625" style="284"/>
    <col min="10241" max="10241" width="5.42578125" style="284" customWidth="1"/>
    <col min="10242" max="10242" width="40.42578125" style="284" customWidth="1"/>
    <col min="10243" max="10244" width="15.140625" style="284" customWidth="1"/>
    <col min="10245" max="10245" width="17.5703125" style="284" customWidth="1"/>
    <col min="10246" max="10496" width="9.140625" style="284"/>
    <col min="10497" max="10497" width="5.42578125" style="284" customWidth="1"/>
    <col min="10498" max="10498" width="40.42578125" style="284" customWidth="1"/>
    <col min="10499" max="10500" width="15.140625" style="284" customWidth="1"/>
    <col min="10501" max="10501" width="17.5703125" style="284" customWidth="1"/>
    <col min="10502" max="10752" width="9.140625" style="284"/>
    <col min="10753" max="10753" width="5.42578125" style="284" customWidth="1"/>
    <col min="10754" max="10754" width="40.42578125" style="284" customWidth="1"/>
    <col min="10755" max="10756" width="15.140625" style="284" customWidth="1"/>
    <col min="10757" max="10757" width="17.5703125" style="284" customWidth="1"/>
    <col min="10758" max="11008" width="9.140625" style="284"/>
    <col min="11009" max="11009" width="5.42578125" style="284" customWidth="1"/>
    <col min="11010" max="11010" width="40.42578125" style="284" customWidth="1"/>
    <col min="11011" max="11012" width="15.140625" style="284" customWidth="1"/>
    <col min="11013" max="11013" width="17.5703125" style="284" customWidth="1"/>
    <col min="11014" max="11264" width="9.140625" style="284"/>
    <col min="11265" max="11265" width="5.42578125" style="284" customWidth="1"/>
    <col min="11266" max="11266" width="40.42578125" style="284" customWidth="1"/>
    <col min="11267" max="11268" width="15.140625" style="284" customWidth="1"/>
    <col min="11269" max="11269" width="17.5703125" style="284" customWidth="1"/>
    <col min="11270" max="11520" width="9.140625" style="284"/>
    <col min="11521" max="11521" width="5.42578125" style="284" customWidth="1"/>
    <col min="11522" max="11522" width="40.42578125" style="284" customWidth="1"/>
    <col min="11523" max="11524" width="15.140625" style="284" customWidth="1"/>
    <col min="11525" max="11525" width="17.5703125" style="284" customWidth="1"/>
    <col min="11526" max="11776" width="9.140625" style="284"/>
    <col min="11777" max="11777" width="5.42578125" style="284" customWidth="1"/>
    <col min="11778" max="11778" width="40.42578125" style="284" customWidth="1"/>
    <col min="11779" max="11780" width="15.140625" style="284" customWidth="1"/>
    <col min="11781" max="11781" width="17.5703125" style="284" customWidth="1"/>
    <col min="11782" max="12032" width="9.140625" style="284"/>
    <col min="12033" max="12033" width="5.42578125" style="284" customWidth="1"/>
    <col min="12034" max="12034" width="40.42578125" style="284" customWidth="1"/>
    <col min="12035" max="12036" width="15.140625" style="284" customWidth="1"/>
    <col min="12037" max="12037" width="17.5703125" style="284" customWidth="1"/>
    <col min="12038" max="12288" width="9.140625" style="284"/>
    <col min="12289" max="12289" width="5.42578125" style="284" customWidth="1"/>
    <col min="12290" max="12290" width="40.42578125" style="284" customWidth="1"/>
    <col min="12291" max="12292" width="15.140625" style="284" customWidth="1"/>
    <col min="12293" max="12293" width="17.5703125" style="284" customWidth="1"/>
    <col min="12294" max="12544" width="9.140625" style="284"/>
    <col min="12545" max="12545" width="5.42578125" style="284" customWidth="1"/>
    <col min="12546" max="12546" width="40.42578125" style="284" customWidth="1"/>
    <col min="12547" max="12548" width="15.140625" style="284" customWidth="1"/>
    <col min="12549" max="12549" width="17.5703125" style="284" customWidth="1"/>
    <col min="12550" max="12800" width="9.140625" style="284"/>
    <col min="12801" max="12801" width="5.42578125" style="284" customWidth="1"/>
    <col min="12802" max="12802" width="40.42578125" style="284" customWidth="1"/>
    <col min="12803" max="12804" width="15.140625" style="284" customWidth="1"/>
    <col min="12805" max="12805" width="17.5703125" style="284" customWidth="1"/>
    <col min="12806" max="13056" width="9.140625" style="284"/>
    <col min="13057" max="13057" width="5.42578125" style="284" customWidth="1"/>
    <col min="13058" max="13058" width="40.42578125" style="284" customWidth="1"/>
    <col min="13059" max="13060" width="15.140625" style="284" customWidth="1"/>
    <col min="13061" max="13061" width="17.5703125" style="284" customWidth="1"/>
    <col min="13062" max="13312" width="9.140625" style="284"/>
    <col min="13313" max="13313" width="5.42578125" style="284" customWidth="1"/>
    <col min="13314" max="13314" width="40.42578125" style="284" customWidth="1"/>
    <col min="13315" max="13316" width="15.140625" style="284" customWidth="1"/>
    <col min="13317" max="13317" width="17.5703125" style="284" customWidth="1"/>
    <col min="13318" max="13568" width="9.140625" style="284"/>
    <col min="13569" max="13569" width="5.42578125" style="284" customWidth="1"/>
    <col min="13570" max="13570" width="40.42578125" style="284" customWidth="1"/>
    <col min="13571" max="13572" width="15.140625" style="284" customWidth="1"/>
    <col min="13573" max="13573" width="17.5703125" style="284" customWidth="1"/>
    <col min="13574" max="13824" width="9.140625" style="284"/>
    <col min="13825" max="13825" width="5.42578125" style="284" customWidth="1"/>
    <col min="13826" max="13826" width="40.42578125" style="284" customWidth="1"/>
    <col min="13827" max="13828" width="15.140625" style="284" customWidth="1"/>
    <col min="13829" max="13829" width="17.5703125" style="284" customWidth="1"/>
    <col min="13830" max="14080" width="9.140625" style="284"/>
    <col min="14081" max="14081" width="5.42578125" style="284" customWidth="1"/>
    <col min="14082" max="14082" width="40.42578125" style="284" customWidth="1"/>
    <col min="14083" max="14084" width="15.140625" style="284" customWidth="1"/>
    <col min="14085" max="14085" width="17.5703125" style="284" customWidth="1"/>
    <col min="14086" max="14336" width="9.140625" style="284"/>
    <col min="14337" max="14337" width="5.42578125" style="284" customWidth="1"/>
    <col min="14338" max="14338" width="40.42578125" style="284" customWidth="1"/>
    <col min="14339" max="14340" width="15.140625" style="284" customWidth="1"/>
    <col min="14341" max="14341" width="17.5703125" style="284" customWidth="1"/>
    <col min="14342" max="14592" width="9.140625" style="284"/>
    <col min="14593" max="14593" width="5.42578125" style="284" customWidth="1"/>
    <col min="14594" max="14594" width="40.42578125" style="284" customWidth="1"/>
    <col min="14595" max="14596" width="15.140625" style="284" customWidth="1"/>
    <col min="14597" max="14597" width="17.5703125" style="284" customWidth="1"/>
    <col min="14598" max="14848" width="9.140625" style="284"/>
    <col min="14849" max="14849" width="5.42578125" style="284" customWidth="1"/>
    <col min="14850" max="14850" width="40.42578125" style="284" customWidth="1"/>
    <col min="14851" max="14852" width="15.140625" style="284" customWidth="1"/>
    <col min="14853" max="14853" width="17.5703125" style="284" customWidth="1"/>
    <col min="14854" max="15104" width="9.140625" style="284"/>
    <col min="15105" max="15105" width="5.42578125" style="284" customWidth="1"/>
    <col min="15106" max="15106" width="40.42578125" style="284" customWidth="1"/>
    <col min="15107" max="15108" width="15.140625" style="284" customWidth="1"/>
    <col min="15109" max="15109" width="17.5703125" style="284" customWidth="1"/>
    <col min="15110" max="15360" width="9.140625" style="284"/>
    <col min="15361" max="15361" width="5.42578125" style="284" customWidth="1"/>
    <col min="15362" max="15362" width="40.42578125" style="284" customWidth="1"/>
    <col min="15363" max="15364" width="15.140625" style="284" customWidth="1"/>
    <col min="15365" max="15365" width="17.5703125" style="284" customWidth="1"/>
    <col min="15366" max="15616" width="9.140625" style="284"/>
    <col min="15617" max="15617" width="5.42578125" style="284" customWidth="1"/>
    <col min="15618" max="15618" width="40.42578125" style="284" customWidth="1"/>
    <col min="15619" max="15620" width="15.140625" style="284" customWidth="1"/>
    <col min="15621" max="15621" width="17.5703125" style="284" customWidth="1"/>
    <col min="15622" max="15872" width="9.140625" style="284"/>
    <col min="15873" max="15873" width="5.42578125" style="284" customWidth="1"/>
    <col min="15874" max="15874" width="40.42578125" style="284" customWidth="1"/>
    <col min="15875" max="15876" width="15.140625" style="284" customWidth="1"/>
    <col min="15877" max="15877" width="17.5703125" style="284" customWidth="1"/>
    <col min="15878" max="16128" width="9.140625" style="284"/>
    <col min="16129" max="16129" width="5.42578125" style="284" customWidth="1"/>
    <col min="16130" max="16130" width="40.42578125" style="284" customWidth="1"/>
    <col min="16131" max="16132" width="15.140625" style="284" customWidth="1"/>
    <col min="16133" max="16133" width="17.5703125" style="284" customWidth="1"/>
    <col min="16134" max="16384" width="9.140625" style="284"/>
  </cols>
  <sheetData>
    <row r="1" spans="1:5" ht="13.5" thickBot="1">
      <c r="A1" s="1077" t="s">
        <v>742</v>
      </c>
      <c r="B1" s="1078"/>
      <c r="C1" s="1078"/>
      <c r="D1" s="1078"/>
      <c r="E1" s="1078"/>
    </row>
    <row r="2" spans="1:5" ht="13.9" customHeight="1" thickTop="1">
      <c r="A2" s="1079" t="s">
        <v>439</v>
      </c>
      <c r="B2" s="1081" t="s">
        <v>743</v>
      </c>
      <c r="C2" s="1081" t="s">
        <v>744</v>
      </c>
      <c r="D2" s="1081" t="s">
        <v>745</v>
      </c>
      <c r="E2" s="1081" t="s">
        <v>746</v>
      </c>
    </row>
    <row r="3" spans="1:5" ht="13.5" thickBot="1">
      <c r="A3" s="1080"/>
      <c r="B3" s="1082"/>
      <c r="C3" s="1082"/>
      <c r="D3" s="1082"/>
      <c r="E3" s="1082"/>
    </row>
    <row r="4" spans="1:5" ht="14.25" thickTop="1" thickBot="1">
      <c r="A4" s="285">
        <v>1</v>
      </c>
      <c r="B4" s="286">
        <v>2</v>
      </c>
      <c r="C4" s="286">
        <v>3</v>
      </c>
      <c r="D4" s="286">
        <v>4</v>
      </c>
      <c r="E4" s="286">
        <v>5</v>
      </c>
    </row>
    <row r="5" spans="1:5" ht="13.5" thickTop="1">
      <c r="A5" s="287" t="s">
        <v>735</v>
      </c>
      <c r="B5" s="288" t="s">
        <v>747</v>
      </c>
      <c r="C5" s="289">
        <v>2</v>
      </c>
      <c r="D5" s="289">
        <v>34</v>
      </c>
      <c r="E5" s="289">
        <v>11</v>
      </c>
    </row>
    <row r="6" spans="1:5" ht="24">
      <c r="A6" s="290" t="s">
        <v>748</v>
      </c>
      <c r="B6" s="291" t="s">
        <v>749</v>
      </c>
      <c r="C6" s="292">
        <v>2</v>
      </c>
      <c r="D6" s="292">
        <v>34</v>
      </c>
      <c r="E6" s="292">
        <v>11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6"/>
  <sheetViews>
    <sheetView topLeftCell="A10" workbookViewId="0">
      <selection activeCell="E18" sqref="E18"/>
    </sheetView>
  </sheetViews>
  <sheetFormatPr defaultColWidth="8.85546875" defaultRowHeight="11.25"/>
  <cols>
    <col min="1" max="1" width="8.85546875" style="293" customWidth="1"/>
    <col min="2" max="2" width="58.7109375" style="293" customWidth="1"/>
    <col min="3" max="3" width="50.7109375" style="293" customWidth="1"/>
    <col min="4" max="256" width="8.85546875" style="293"/>
    <col min="257" max="257" width="8.85546875" style="293" customWidth="1"/>
    <col min="258" max="258" width="58.7109375" style="293" customWidth="1"/>
    <col min="259" max="259" width="50.7109375" style="293" customWidth="1"/>
    <col min="260" max="512" width="8.85546875" style="293"/>
    <col min="513" max="513" width="8.85546875" style="293" customWidth="1"/>
    <col min="514" max="514" width="58.7109375" style="293" customWidth="1"/>
    <col min="515" max="515" width="50.7109375" style="293" customWidth="1"/>
    <col min="516" max="768" width="8.85546875" style="293"/>
    <col min="769" max="769" width="8.85546875" style="293" customWidth="1"/>
    <col min="770" max="770" width="58.7109375" style="293" customWidth="1"/>
    <col min="771" max="771" width="50.7109375" style="293" customWidth="1"/>
    <col min="772" max="1024" width="8.85546875" style="293"/>
    <col min="1025" max="1025" width="8.85546875" style="293" customWidth="1"/>
    <col min="1026" max="1026" width="58.7109375" style="293" customWidth="1"/>
    <col min="1027" max="1027" width="50.7109375" style="293" customWidth="1"/>
    <col min="1028" max="1280" width="8.85546875" style="293"/>
    <col min="1281" max="1281" width="8.85546875" style="293" customWidth="1"/>
    <col min="1282" max="1282" width="58.7109375" style="293" customWidth="1"/>
    <col min="1283" max="1283" width="50.7109375" style="293" customWidth="1"/>
    <col min="1284" max="1536" width="8.85546875" style="293"/>
    <col min="1537" max="1537" width="8.85546875" style="293" customWidth="1"/>
    <col min="1538" max="1538" width="58.7109375" style="293" customWidth="1"/>
    <col min="1539" max="1539" width="50.7109375" style="293" customWidth="1"/>
    <col min="1540" max="1792" width="8.85546875" style="293"/>
    <col min="1793" max="1793" width="8.85546875" style="293" customWidth="1"/>
    <col min="1794" max="1794" width="58.7109375" style="293" customWidth="1"/>
    <col min="1795" max="1795" width="50.7109375" style="293" customWidth="1"/>
    <col min="1796" max="2048" width="8.85546875" style="293"/>
    <col min="2049" max="2049" width="8.85546875" style="293" customWidth="1"/>
    <col min="2050" max="2050" width="58.7109375" style="293" customWidth="1"/>
    <col min="2051" max="2051" width="50.7109375" style="293" customWidth="1"/>
    <col min="2052" max="2304" width="8.85546875" style="293"/>
    <col min="2305" max="2305" width="8.85546875" style="293" customWidth="1"/>
    <col min="2306" max="2306" width="58.7109375" style="293" customWidth="1"/>
    <col min="2307" max="2307" width="50.7109375" style="293" customWidth="1"/>
    <col min="2308" max="2560" width="8.85546875" style="293"/>
    <col min="2561" max="2561" width="8.85546875" style="293" customWidth="1"/>
    <col min="2562" max="2562" width="58.7109375" style="293" customWidth="1"/>
    <col min="2563" max="2563" width="50.7109375" style="293" customWidth="1"/>
    <col min="2564" max="2816" width="8.85546875" style="293"/>
    <col min="2817" max="2817" width="8.85546875" style="293" customWidth="1"/>
    <col min="2818" max="2818" width="58.7109375" style="293" customWidth="1"/>
    <col min="2819" max="2819" width="50.7109375" style="293" customWidth="1"/>
    <col min="2820" max="3072" width="8.85546875" style="293"/>
    <col min="3073" max="3073" width="8.85546875" style="293" customWidth="1"/>
    <col min="3074" max="3074" width="58.7109375" style="293" customWidth="1"/>
    <col min="3075" max="3075" width="50.7109375" style="293" customWidth="1"/>
    <col min="3076" max="3328" width="8.85546875" style="293"/>
    <col min="3329" max="3329" width="8.85546875" style="293" customWidth="1"/>
    <col min="3330" max="3330" width="58.7109375" style="293" customWidth="1"/>
    <col min="3331" max="3331" width="50.7109375" style="293" customWidth="1"/>
    <col min="3332" max="3584" width="8.85546875" style="293"/>
    <col min="3585" max="3585" width="8.85546875" style="293" customWidth="1"/>
    <col min="3586" max="3586" width="58.7109375" style="293" customWidth="1"/>
    <col min="3587" max="3587" width="50.7109375" style="293" customWidth="1"/>
    <col min="3588" max="3840" width="8.85546875" style="293"/>
    <col min="3841" max="3841" width="8.85546875" style="293" customWidth="1"/>
    <col min="3842" max="3842" width="58.7109375" style="293" customWidth="1"/>
    <col min="3843" max="3843" width="50.7109375" style="293" customWidth="1"/>
    <col min="3844" max="4096" width="8.85546875" style="293"/>
    <col min="4097" max="4097" width="8.85546875" style="293" customWidth="1"/>
    <col min="4098" max="4098" width="58.7109375" style="293" customWidth="1"/>
    <col min="4099" max="4099" width="50.7109375" style="293" customWidth="1"/>
    <col min="4100" max="4352" width="8.85546875" style="293"/>
    <col min="4353" max="4353" width="8.85546875" style="293" customWidth="1"/>
    <col min="4354" max="4354" width="58.7109375" style="293" customWidth="1"/>
    <col min="4355" max="4355" width="50.7109375" style="293" customWidth="1"/>
    <col min="4356" max="4608" width="8.85546875" style="293"/>
    <col min="4609" max="4609" width="8.85546875" style="293" customWidth="1"/>
    <col min="4610" max="4610" width="58.7109375" style="293" customWidth="1"/>
    <col min="4611" max="4611" width="50.7109375" style="293" customWidth="1"/>
    <col min="4612" max="4864" width="8.85546875" style="293"/>
    <col min="4865" max="4865" width="8.85546875" style="293" customWidth="1"/>
    <col min="4866" max="4866" width="58.7109375" style="293" customWidth="1"/>
    <col min="4867" max="4867" width="50.7109375" style="293" customWidth="1"/>
    <col min="4868" max="5120" width="8.85546875" style="293"/>
    <col min="5121" max="5121" width="8.85546875" style="293" customWidth="1"/>
    <col min="5122" max="5122" width="58.7109375" style="293" customWidth="1"/>
    <col min="5123" max="5123" width="50.7109375" style="293" customWidth="1"/>
    <col min="5124" max="5376" width="8.85546875" style="293"/>
    <col min="5377" max="5377" width="8.85546875" style="293" customWidth="1"/>
    <col min="5378" max="5378" width="58.7109375" style="293" customWidth="1"/>
    <col min="5379" max="5379" width="50.7109375" style="293" customWidth="1"/>
    <col min="5380" max="5632" width="8.85546875" style="293"/>
    <col min="5633" max="5633" width="8.85546875" style="293" customWidth="1"/>
    <col min="5634" max="5634" width="58.7109375" style="293" customWidth="1"/>
    <col min="5635" max="5635" width="50.7109375" style="293" customWidth="1"/>
    <col min="5636" max="5888" width="8.85546875" style="293"/>
    <col min="5889" max="5889" width="8.85546875" style="293" customWidth="1"/>
    <col min="5890" max="5890" width="58.7109375" style="293" customWidth="1"/>
    <col min="5891" max="5891" width="50.7109375" style="293" customWidth="1"/>
    <col min="5892" max="6144" width="8.85546875" style="293"/>
    <col min="6145" max="6145" width="8.85546875" style="293" customWidth="1"/>
    <col min="6146" max="6146" width="58.7109375" style="293" customWidth="1"/>
    <col min="6147" max="6147" width="50.7109375" style="293" customWidth="1"/>
    <col min="6148" max="6400" width="8.85546875" style="293"/>
    <col min="6401" max="6401" width="8.85546875" style="293" customWidth="1"/>
    <col min="6402" max="6402" width="58.7109375" style="293" customWidth="1"/>
    <col min="6403" max="6403" width="50.7109375" style="293" customWidth="1"/>
    <col min="6404" max="6656" width="8.85546875" style="293"/>
    <col min="6657" max="6657" width="8.85546875" style="293" customWidth="1"/>
    <col min="6658" max="6658" width="58.7109375" style="293" customWidth="1"/>
    <col min="6659" max="6659" width="50.7109375" style="293" customWidth="1"/>
    <col min="6660" max="6912" width="8.85546875" style="293"/>
    <col min="6913" max="6913" width="8.85546875" style="293" customWidth="1"/>
    <col min="6914" max="6914" width="58.7109375" style="293" customWidth="1"/>
    <col min="6915" max="6915" width="50.7109375" style="293" customWidth="1"/>
    <col min="6916" max="7168" width="8.85546875" style="293"/>
    <col min="7169" max="7169" width="8.85546875" style="293" customWidth="1"/>
    <col min="7170" max="7170" width="58.7109375" style="293" customWidth="1"/>
    <col min="7171" max="7171" width="50.7109375" style="293" customWidth="1"/>
    <col min="7172" max="7424" width="8.85546875" style="293"/>
    <col min="7425" max="7425" width="8.85546875" style="293" customWidth="1"/>
    <col min="7426" max="7426" width="58.7109375" style="293" customWidth="1"/>
    <col min="7427" max="7427" width="50.7109375" style="293" customWidth="1"/>
    <col min="7428" max="7680" width="8.85546875" style="293"/>
    <col min="7681" max="7681" width="8.85546875" style="293" customWidth="1"/>
    <col min="7682" max="7682" width="58.7109375" style="293" customWidth="1"/>
    <col min="7683" max="7683" width="50.7109375" style="293" customWidth="1"/>
    <col min="7684" max="7936" width="8.85546875" style="293"/>
    <col min="7937" max="7937" width="8.85546875" style="293" customWidth="1"/>
    <col min="7938" max="7938" width="58.7109375" style="293" customWidth="1"/>
    <col min="7939" max="7939" width="50.7109375" style="293" customWidth="1"/>
    <col min="7940" max="8192" width="8.85546875" style="293"/>
    <col min="8193" max="8193" width="8.85546875" style="293" customWidth="1"/>
    <col min="8194" max="8194" width="58.7109375" style="293" customWidth="1"/>
    <col min="8195" max="8195" width="50.7109375" style="293" customWidth="1"/>
    <col min="8196" max="8448" width="8.85546875" style="293"/>
    <col min="8449" max="8449" width="8.85546875" style="293" customWidth="1"/>
    <col min="8450" max="8450" width="58.7109375" style="293" customWidth="1"/>
    <col min="8451" max="8451" width="50.7109375" style="293" customWidth="1"/>
    <col min="8452" max="8704" width="8.85546875" style="293"/>
    <col min="8705" max="8705" width="8.85546875" style="293" customWidth="1"/>
    <col min="8706" max="8706" width="58.7109375" style="293" customWidth="1"/>
    <col min="8707" max="8707" width="50.7109375" style="293" customWidth="1"/>
    <col min="8708" max="8960" width="8.85546875" style="293"/>
    <col min="8961" max="8961" width="8.85546875" style="293" customWidth="1"/>
    <col min="8962" max="8962" width="58.7109375" style="293" customWidth="1"/>
    <col min="8963" max="8963" width="50.7109375" style="293" customWidth="1"/>
    <col min="8964" max="9216" width="8.85546875" style="293"/>
    <col min="9217" max="9217" width="8.85546875" style="293" customWidth="1"/>
    <col min="9218" max="9218" width="58.7109375" style="293" customWidth="1"/>
    <col min="9219" max="9219" width="50.7109375" style="293" customWidth="1"/>
    <col min="9220" max="9472" width="8.85546875" style="293"/>
    <col min="9473" max="9473" width="8.85546875" style="293" customWidth="1"/>
    <col min="9474" max="9474" width="58.7109375" style="293" customWidth="1"/>
    <col min="9475" max="9475" width="50.7109375" style="293" customWidth="1"/>
    <col min="9476" max="9728" width="8.85546875" style="293"/>
    <col min="9729" max="9729" width="8.85546875" style="293" customWidth="1"/>
    <col min="9730" max="9730" width="58.7109375" style="293" customWidth="1"/>
    <col min="9731" max="9731" width="50.7109375" style="293" customWidth="1"/>
    <col min="9732" max="9984" width="8.85546875" style="293"/>
    <col min="9985" max="9985" width="8.85546875" style="293" customWidth="1"/>
    <col min="9986" max="9986" width="58.7109375" style="293" customWidth="1"/>
    <col min="9987" max="9987" width="50.7109375" style="293" customWidth="1"/>
    <col min="9988" max="10240" width="8.85546875" style="293"/>
    <col min="10241" max="10241" width="8.85546875" style="293" customWidth="1"/>
    <col min="10242" max="10242" width="58.7109375" style="293" customWidth="1"/>
    <col min="10243" max="10243" width="50.7109375" style="293" customWidth="1"/>
    <col min="10244" max="10496" width="8.85546875" style="293"/>
    <col min="10497" max="10497" width="8.85546875" style="293" customWidth="1"/>
    <col min="10498" max="10498" width="58.7109375" style="293" customWidth="1"/>
    <col min="10499" max="10499" width="50.7109375" style="293" customWidth="1"/>
    <col min="10500" max="10752" width="8.85546875" style="293"/>
    <col min="10753" max="10753" width="8.85546875" style="293" customWidth="1"/>
    <col min="10754" max="10754" width="58.7109375" style="293" customWidth="1"/>
    <col min="10755" max="10755" width="50.7109375" style="293" customWidth="1"/>
    <col min="10756" max="11008" width="8.85546875" style="293"/>
    <col min="11009" max="11009" width="8.85546875" style="293" customWidth="1"/>
    <col min="11010" max="11010" width="58.7109375" style="293" customWidth="1"/>
    <col min="11011" max="11011" width="50.7109375" style="293" customWidth="1"/>
    <col min="11012" max="11264" width="8.85546875" style="293"/>
    <col min="11265" max="11265" width="8.85546875" style="293" customWidth="1"/>
    <col min="11266" max="11266" width="58.7109375" style="293" customWidth="1"/>
    <col min="11267" max="11267" width="50.7109375" style="293" customWidth="1"/>
    <col min="11268" max="11520" width="8.85546875" style="293"/>
    <col min="11521" max="11521" width="8.85546875" style="293" customWidth="1"/>
    <col min="11522" max="11522" width="58.7109375" style="293" customWidth="1"/>
    <col min="11523" max="11523" width="50.7109375" style="293" customWidth="1"/>
    <col min="11524" max="11776" width="8.85546875" style="293"/>
    <col min="11777" max="11777" width="8.85546875" style="293" customWidth="1"/>
    <col min="11778" max="11778" width="58.7109375" style="293" customWidth="1"/>
    <col min="11779" max="11779" width="50.7109375" style="293" customWidth="1"/>
    <col min="11780" max="12032" width="8.85546875" style="293"/>
    <col min="12033" max="12033" width="8.85546875" style="293" customWidth="1"/>
    <col min="12034" max="12034" width="58.7109375" style="293" customWidth="1"/>
    <col min="12035" max="12035" width="50.7109375" style="293" customWidth="1"/>
    <col min="12036" max="12288" width="8.85546875" style="293"/>
    <col min="12289" max="12289" width="8.85546875" style="293" customWidth="1"/>
    <col min="12290" max="12290" width="58.7109375" style="293" customWidth="1"/>
    <col min="12291" max="12291" width="50.7109375" style="293" customWidth="1"/>
    <col min="12292" max="12544" width="8.85546875" style="293"/>
    <col min="12545" max="12545" width="8.85546875" style="293" customWidth="1"/>
    <col min="12546" max="12546" width="58.7109375" style="293" customWidth="1"/>
    <col min="12547" max="12547" width="50.7109375" style="293" customWidth="1"/>
    <col min="12548" max="12800" width="8.85546875" style="293"/>
    <col min="12801" max="12801" width="8.85546875" style="293" customWidth="1"/>
    <col min="12802" max="12802" width="58.7109375" style="293" customWidth="1"/>
    <col min="12803" max="12803" width="50.7109375" style="293" customWidth="1"/>
    <col min="12804" max="13056" width="8.85546875" style="293"/>
    <col min="13057" max="13057" width="8.85546875" style="293" customWidth="1"/>
    <col min="13058" max="13058" width="58.7109375" style="293" customWidth="1"/>
    <col min="13059" max="13059" width="50.7109375" style="293" customWidth="1"/>
    <col min="13060" max="13312" width="8.85546875" style="293"/>
    <col min="13313" max="13313" width="8.85546875" style="293" customWidth="1"/>
    <col min="13314" max="13314" width="58.7109375" style="293" customWidth="1"/>
    <col min="13315" max="13315" width="50.7109375" style="293" customWidth="1"/>
    <col min="13316" max="13568" width="8.85546875" style="293"/>
    <col min="13569" max="13569" width="8.85546875" style="293" customWidth="1"/>
    <col min="13570" max="13570" width="58.7109375" style="293" customWidth="1"/>
    <col min="13571" max="13571" width="50.7109375" style="293" customWidth="1"/>
    <col min="13572" max="13824" width="8.85546875" style="293"/>
    <col min="13825" max="13825" width="8.85546875" style="293" customWidth="1"/>
    <col min="13826" max="13826" width="58.7109375" style="293" customWidth="1"/>
    <col min="13827" max="13827" width="50.7109375" style="293" customWidth="1"/>
    <col min="13828" max="14080" width="8.85546875" style="293"/>
    <col min="14081" max="14081" width="8.85546875" style="293" customWidth="1"/>
    <col min="14082" max="14082" width="58.7109375" style="293" customWidth="1"/>
    <col min="14083" max="14083" width="50.7109375" style="293" customWidth="1"/>
    <col min="14084" max="14336" width="8.85546875" style="293"/>
    <col min="14337" max="14337" width="8.85546875" style="293" customWidth="1"/>
    <col min="14338" max="14338" width="58.7109375" style="293" customWidth="1"/>
    <col min="14339" max="14339" width="50.7109375" style="293" customWidth="1"/>
    <col min="14340" max="14592" width="8.85546875" style="293"/>
    <col min="14593" max="14593" width="8.85546875" style="293" customWidth="1"/>
    <col min="14594" max="14594" width="58.7109375" style="293" customWidth="1"/>
    <col min="14595" max="14595" width="50.7109375" style="293" customWidth="1"/>
    <col min="14596" max="14848" width="8.85546875" style="293"/>
    <col min="14849" max="14849" width="8.85546875" style="293" customWidth="1"/>
    <col min="14850" max="14850" width="58.7109375" style="293" customWidth="1"/>
    <col min="14851" max="14851" width="50.7109375" style="293" customWidth="1"/>
    <col min="14852" max="15104" width="8.85546875" style="293"/>
    <col min="15105" max="15105" width="8.85546875" style="293" customWidth="1"/>
    <col min="15106" max="15106" width="58.7109375" style="293" customWidth="1"/>
    <col min="15107" max="15107" width="50.7109375" style="293" customWidth="1"/>
    <col min="15108" max="15360" width="8.85546875" style="293"/>
    <col min="15361" max="15361" width="8.85546875" style="293" customWidth="1"/>
    <col min="15362" max="15362" width="58.7109375" style="293" customWidth="1"/>
    <col min="15363" max="15363" width="50.7109375" style="293" customWidth="1"/>
    <col min="15364" max="15616" width="8.85546875" style="293"/>
    <col min="15617" max="15617" width="8.85546875" style="293" customWidth="1"/>
    <col min="15618" max="15618" width="58.7109375" style="293" customWidth="1"/>
    <col min="15619" max="15619" width="50.7109375" style="293" customWidth="1"/>
    <col min="15620" max="15872" width="8.85546875" style="293"/>
    <col min="15873" max="15873" width="8.85546875" style="293" customWidth="1"/>
    <col min="15874" max="15874" width="58.7109375" style="293" customWidth="1"/>
    <col min="15875" max="15875" width="50.7109375" style="293" customWidth="1"/>
    <col min="15876" max="16128" width="8.85546875" style="293"/>
    <col min="16129" max="16129" width="8.85546875" style="293" customWidth="1"/>
    <col min="16130" max="16130" width="58.7109375" style="293" customWidth="1"/>
    <col min="16131" max="16131" width="50.7109375" style="293" customWidth="1"/>
    <col min="16132" max="16384" width="8.85546875" style="293"/>
  </cols>
  <sheetData>
    <row r="1" spans="1:3" ht="20.45" customHeight="1" thickBot="1">
      <c r="A1" s="1077" t="s">
        <v>750</v>
      </c>
      <c r="B1" s="1078"/>
      <c r="C1" s="1078"/>
    </row>
    <row r="2" spans="1:3" ht="17.649999999999999" customHeight="1" thickTop="1" thickBot="1">
      <c r="A2" s="294" t="s">
        <v>439</v>
      </c>
      <c r="B2" s="295" t="s">
        <v>743</v>
      </c>
      <c r="C2" s="296" t="s">
        <v>751</v>
      </c>
    </row>
    <row r="3" spans="1:3" ht="17.649999999999999" customHeight="1" thickTop="1" thickBot="1">
      <c r="A3" s="285">
        <v>1</v>
      </c>
      <c r="B3" s="286">
        <v>2</v>
      </c>
      <c r="C3" s="297">
        <v>3</v>
      </c>
    </row>
    <row r="4" spans="1:3" ht="17.649999999999999" customHeight="1" thickTop="1">
      <c r="A4" s="287" t="s">
        <v>735</v>
      </c>
      <c r="B4" s="288" t="s">
        <v>752</v>
      </c>
      <c r="C4" s="298">
        <v>1</v>
      </c>
    </row>
    <row r="5" spans="1:3" ht="17.649999999999999" customHeight="1">
      <c r="A5" s="290" t="s">
        <v>748</v>
      </c>
      <c r="B5" s="299" t="s">
        <v>753</v>
      </c>
      <c r="C5" s="300">
        <v>1</v>
      </c>
    </row>
    <row r="6" spans="1:3" ht="17.649999999999999" customHeight="1">
      <c r="A6" s="290" t="s">
        <v>736</v>
      </c>
      <c r="B6" s="299" t="s">
        <v>754</v>
      </c>
      <c r="C6" s="300">
        <v>1569</v>
      </c>
    </row>
    <row r="7" spans="1:3" ht="17.649999999999999" customHeight="1">
      <c r="A7" s="290" t="s">
        <v>755</v>
      </c>
      <c r="B7" s="299" t="s">
        <v>756</v>
      </c>
      <c r="C7" s="300">
        <v>1538</v>
      </c>
    </row>
    <row r="8" spans="1:3" ht="17.649999999999999" customHeight="1">
      <c r="A8" s="290" t="s">
        <v>757</v>
      </c>
      <c r="B8" s="299" t="s">
        <v>758</v>
      </c>
      <c r="C8" s="300">
        <v>5</v>
      </c>
    </row>
    <row r="9" spans="1:3" ht="17.649999999999999" customHeight="1">
      <c r="A9" s="290" t="s">
        <v>759</v>
      </c>
      <c r="B9" s="299" t="s">
        <v>760</v>
      </c>
      <c r="C9" s="300">
        <v>26</v>
      </c>
    </row>
    <row r="10" spans="1:3" ht="34.9" customHeight="1">
      <c r="A10" s="290" t="s">
        <v>737</v>
      </c>
      <c r="B10" s="299" t="s">
        <v>761</v>
      </c>
      <c r="C10" s="300">
        <v>42</v>
      </c>
    </row>
    <row r="11" spans="1:3" ht="17.649999999999999" customHeight="1">
      <c r="A11" s="290" t="s">
        <v>762</v>
      </c>
      <c r="B11" s="299" t="s">
        <v>763</v>
      </c>
      <c r="C11" s="300">
        <v>68</v>
      </c>
    </row>
    <row r="12" spans="1:3" ht="17.649999999999999" customHeight="1">
      <c r="A12" s="290" t="s">
        <v>764</v>
      </c>
      <c r="B12" s="299" t="s">
        <v>765</v>
      </c>
      <c r="C12" s="300">
        <v>701</v>
      </c>
    </row>
    <row r="13" spans="1:3" ht="17.649999999999999" customHeight="1">
      <c r="A13" s="290" t="s">
        <v>766</v>
      </c>
      <c r="B13" s="299" t="s">
        <v>767</v>
      </c>
      <c r="C13" s="300">
        <v>28</v>
      </c>
    </row>
    <row r="14" spans="1:3" ht="17.649999999999999" customHeight="1">
      <c r="A14" s="290" t="s">
        <v>768</v>
      </c>
      <c r="B14" s="299" t="s">
        <v>769</v>
      </c>
      <c r="C14" s="300">
        <v>0</v>
      </c>
    </row>
    <row r="15" spans="1:3" ht="17.649999999999999" customHeight="1">
      <c r="A15" s="290" t="s">
        <v>770</v>
      </c>
      <c r="B15" s="299" t="s">
        <v>771</v>
      </c>
      <c r="C15" s="300">
        <v>29</v>
      </c>
    </row>
    <row r="16" spans="1:3" ht="17.649999999999999" customHeight="1">
      <c r="A16" s="290" t="s">
        <v>772</v>
      </c>
      <c r="B16" s="299" t="s">
        <v>773</v>
      </c>
      <c r="C16" s="300">
        <v>22</v>
      </c>
    </row>
    <row r="17" spans="1:3" ht="17.649999999999999" customHeight="1">
      <c r="A17" s="290" t="s">
        <v>774</v>
      </c>
      <c r="B17" s="299" t="s">
        <v>775</v>
      </c>
      <c r="C17" s="300">
        <v>10</v>
      </c>
    </row>
    <row r="18" spans="1:3" ht="34.9" customHeight="1">
      <c r="A18" s="290" t="s">
        <v>776</v>
      </c>
      <c r="B18" s="299" t="s">
        <v>777</v>
      </c>
      <c r="C18" s="300">
        <v>10</v>
      </c>
    </row>
    <row r="19" spans="1:3" ht="34.9" customHeight="1">
      <c r="A19" s="290" t="s">
        <v>778</v>
      </c>
      <c r="B19" s="299" t="s">
        <v>779</v>
      </c>
      <c r="C19" s="300">
        <v>0</v>
      </c>
    </row>
    <row r="20" spans="1:3" ht="34.9" customHeight="1">
      <c r="A20" s="290" t="s">
        <v>780</v>
      </c>
      <c r="B20" s="299" t="s">
        <v>781</v>
      </c>
      <c r="C20" s="300">
        <v>15</v>
      </c>
    </row>
    <row r="21" spans="1:3" ht="34.9" customHeight="1">
      <c r="A21" s="290" t="s">
        <v>782</v>
      </c>
      <c r="B21" s="299" t="s">
        <v>783</v>
      </c>
      <c r="C21" s="300">
        <v>5</v>
      </c>
    </row>
    <row r="22" spans="1:3" ht="52.5" customHeight="1">
      <c r="A22" s="290" t="s">
        <v>784</v>
      </c>
      <c r="B22" s="299" t="s">
        <v>785</v>
      </c>
      <c r="C22" s="300">
        <v>2</v>
      </c>
    </row>
    <row r="23" spans="1:3" ht="34.9" customHeight="1">
      <c r="A23" s="290" t="s">
        <v>786</v>
      </c>
      <c r="B23" s="299" t="s">
        <v>787</v>
      </c>
      <c r="C23" s="300">
        <v>0</v>
      </c>
    </row>
    <row r="24" spans="1:3" ht="17.649999999999999" customHeight="1">
      <c r="A24" s="290" t="s">
        <v>788</v>
      </c>
      <c r="B24" s="299" t="s">
        <v>789</v>
      </c>
      <c r="C24" s="300">
        <v>0</v>
      </c>
    </row>
    <row r="25" spans="1:3" ht="17.649999999999999" customHeight="1" thickBot="1">
      <c r="A25" s="301" t="s">
        <v>790</v>
      </c>
      <c r="B25" s="302" t="s">
        <v>791</v>
      </c>
      <c r="C25" s="303">
        <v>145</v>
      </c>
    </row>
    <row r="26" spans="1:3" ht="46.7" customHeight="1" thickTop="1">
      <c r="A26" s="1083" t="s">
        <v>792</v>
      </c>
      <c r="B26" s="1078"/>
      <c r="C26" s="1078"/>
    </row>
  </sheetData>
  <mergeCells count="2">
    <mergeCell ref="A1:C1"/>
    <mergeCell ref="A26:C2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9"/>
  <sheetViews>
    <sheetView topLeftCell="A4" workbookViewId="0">
      <selection activeCell="A4" sqref="A4:B28"/>
    </sheetView>
  </sheetViews>
  <sheetFormatPr defaultRowHeight="15"/>
  <cols>
    <col min="1" max="1" width="9.85546875" customWidth="1"/>
    <col min="2" max="2" width="23.7109375" customWidth="1"/>
    <col min="3" max="3" width="20.140625" customWidth="1"/>
    <col min="4" max="4" width="20.5703125" customWidth="1"/>
  </cols>
  <sheetData>
    <row r="1" spans="1:4">
      <c r="A1" t="s">
        <v>793</v>
      </c>
    </row>
    <row r="3" spans="1:4" ht="68.25" customHeight="1">
      <c r="A3" s="304" t="s">
        <v>725</v>
      </c>
      <c r="B3" s="304" t="s">
        <v>226</v>
      </c>
      <c r="C3" s="304" t="s">
        <v>794</v>
      </c>
      <c r="D3" s="304" t="s">
        <v>795</v>
      </c>
    </row>
    <row r="4" spans="1:4">
      <c r="A4" s="226">
        <v>1801</v>
      </c>
      <c r="B4" s="258" t="s">
        <v>3</v>
      </c>
      <c r="C4" s="181">
        <v>3</v>
      </c>
      <c r="D4" s="181">
        <v>25</v>
      </c>
    </row>
    <row r="5" spans="1:4">
      <c r="A5" s="226">
        <v>1802</v>
      </c>
      <c r="B5" s="258" t="s">
        <v>88</v>
      </c>
      <c r="C5" s="181">
        <v>6</v>
      </c>
      <c r="D5" s="181">
        <v>68</v>
      </c>
    </row>
    <row r="6" spans="1:4">
      <c r="A6" s="226">
        <v>1803</v>
      </c>
      <c r="B6" s="258" t="s">
        <v>89</v>
      </c>
      <c r="C6" s="181">
        <v>12</v>
      </c>
      <c r="D6" s="181">
        <v>158</v>
      </c>
    </row>
    <row r="7" spans="1:4">
      <c r="A7" s="226">
        <v>1804</v>
      </c>
      <c r="B7" s="258" t="s">
        <v>90</v>
      </c>
      <c r="C7" s="181">
        <v>14</v>
      </c>
      <c r="D7" s="181">
        <v>128</v>
      </c>
    </row>
    <row r="8" spans="1:4">
      <c r="A8" s="226">
        <v>1805</v>
      </c>
      <c r="B8" s="258" t="s">
        <v>91</v>
      </c>
      <c r="C8" s="181">
        <v>15</v>
      </c>
      <c r="D8" s="181">
        <v>150</v>
      </c>
    </row>
    <row r="9" spans="1:4">
      <c r="A9" s="226">
        <v>1806</v>
      </c>
      <c r="B9" s="258" t="s">
        <v>92</v>
      </c>
      <c r="C9" s="181">
        <v>9</v>
      </c>
      <c r="D9" s="181">
        <v>69</v>
      </c>
    </row>
    <row r="10" spans="1:4">
      <c r="A10" s="226">
        <v>1807</v>
      </c>
      <c r="B10" s="258" t="s">
        <v>93</v>
      </c>
      <c r="C10" s="181">
        <v>11</v>
      </c>
      <c r="D10" s="181">
        <v>113</v>
      </c>
    </row>
    <row r="11" spans="1:4">
      <c r="A11" s="226">
        <v>1808</v>
      </c>
      <c r="B11" s="258" t="s">
        <v>94</v>
      </c>
      <c r="C11" s="181">
        <v>6</v>
      </c>
      <c r="D11" s="181">
        <v>70</v>
      </c>
    </row>
    <row r="12" spans="1:4">
      <c r="A12" s="226">
        <v>1809</v>
      </c>
      <c r="B12" s="258" t="s">
        <v>95</v>
      </c>
      <c r="C12" s="181">
        <v>7</v>
      </c>
      <c r="D12" s="181">
        <v>83</v>
      </c>
    </row>
    <row r="13" spans="1:4">
      <c r="A13" s="226">
        <v>1810</v>
      </c>
      <c r="B13" s="258" t="s">
        <v>96</v>
      </c>
      <c r="C13" s="181">
        <v>7</v>
      </c>
      <c r="D13" s="181">
        <v>67</v>
      </c>
    </row>
    <row r="14" spans="1:4">
      <c r="A14" s="226">
        <v>1811</v>
      </c>
      <c r="B14" s="258" t="s">
        <v>97</v>
      </c>
      <c r="C14" s="181">
        <v>10</v>
      </c>
      <c r="D14" s="181">
        <v>96</v>
      </c>
    </row>
    <row r="15" spans="1:4">
      <c r="A15" s="226">
        <v>1812</v>
      </c>
      <c r="B15" s="258" t="s">
        <v>98</v>
      </c>
      <c r="C15" s="181">
        <v>6</v>
      </c>
      <c r="D15" s="181">
        <v>69</v>
      </c>
    </row>
    <row r="16" spans="1:4" ht="12.75" customHeight="1">
      <c r="A16" s="226">
        <v>1813</v>
      </c>
      <c r="B16" s="258" t="s">
        <v>99</v>
      </c>
      <c r="C16" s="181">
        <v>10</v>
      </c>
      <c r="D16" s="181">
        <v>104</v>
      </c>
    </row>
    <row r="17" spans="1:4" ht="12.75" customHeight="1">
      <c r="A17" s="226">
        <v>1814</v>
      </c>
      <c r="B17" s="258" t="s">
        <v>100</v>
      </c>
      <c r="C17" s="181">
        <v>12</v>
      </c>
      <c r="D17" s="181">
        <v>115</v>
      </c>
    </row>
    <row r="18" spans="1:4">
      <c r="A18" s="226">
        <v>1815</v>
      </c>
      <c r="B18" s="258" t="s">
        <v>101</v>
      </c>
      <c r="C18" s="181">
        <v>8</v>
      </c>
      <c r="D18" s="181">
        <v>66</v>
      </c>
    </row>
    <row r="19" spans="1:4">
      <c r="A19" s="226">
        <v>1816</v>
      </c>
      <c r="B19" s="258" t="s">
        <v>102</v>
      </c>
      <c r="C19" s="181">
        <v>18</v>
      </c>
      <c r="D19" s="181">
        <v>156</v>
      </c>
    </row>
    <row r="20" spans="1:4">
      <c r="A20" s="226">
        <v>1817</v>
      </c>
      <c r="B20" s="258" t="s">
        <v>103</v>
      </c>
      <c r="C20" s="181">
        <v>14</v>
      </c>
      <c r="D20" s="181">
        <v>139</v>
      </c>
    </row>
    <row r="21" spans="1:4">
      <c r="A21" s="226">
        <v>1818</v>
      </c>
      <c r="B21" s="258" t="s">
        <v>104</v>
      </c>
      <c r="C21" s="181">
        <v>9</v>
      </c>
      <c r="D21" s="181">
        <v>105</v>
      </c>
    </row>
    <row r="22" spans="1:4">
      <c r="A22" s="226">
        <v>1819</v>
      </c>
      <c r="B22" s="258" t="s">
        <v>105</v>
      </c>
      <c r="C22" s="181">
        <v>5</v>
      </c>
      <c r="D22" s="181">
        <v>60</v>
      </c>
    </row>
    <row r="23" spans="1:4">
      <c r="A23" s="226">
        <v>1820</v>
      </c>
      <c r="B23" s="258" t="s">
        <v>106</v>
      </c>
      <c r="C23" s="181">
        <v>7</v>
      </c>
      <c r="D23" s="181">
        <v>87</v>
      </c>
    </row>
    <row r="24" spans="1:4">
      <c r="A24" s="226">
        <v>1821</v>
      </c>
      <c r="B24" s="258" t="s">
        <v>107</v>
      </c>
      <c r="C24" s="181">
        <v>7</v>
      </c>
      <c r="D24" s="181">
        <v>37</v>
      </c>
    </row>
    <row r="25" spans="1:4">
      <c r="A25" s="226">
        <v>1861</v>
      </c>
      <c r="B25" s="258" t="s">
        <v>24</v>
      </c>
      <c r="C25" s="181">
        <v>3</v>
      </c>
      <c r="D25" s="181">
        <v>42</v>
      </c>
    </row>
    <row r="26" spans="1:4">
      <c r="A26" s="226">
        <v>1862</v>
      </c>
      <c r="B26" s="258" t="s">
        <v>25</v>
      </c>
      <c r="C26" s="181">
        <v>6</v>
      </c>
      <c r="D26" s="181">
        <v>104</v>
      </c>
    </row>
    <row r="27" spans="1:4">
      <c r="A27" s="226">
        <v>1863</v>
      </c>
      <c r="B27" s="258" t="s">
        <v>26</v>
      </c>
      <c r="C27" s="181">
        <v>7</v>
      </c>
      <c r="D27" s="181">
        <v>71</v>
      </c>
    </row>
    <row r="28" spans="1:4">
      <c r="A28" s="226">
        <v>1864</v>
      </c>
      <c r="B28" s="258" t="s">
        <v>27</v>
      </c>
      <c r="C28" s="181">
        <v>4</v>
      </c>
      <c r="D28" s="181">
        <v>51</v>
      </c>
    </row>
    <row r="29" spans="1:4">
      <c r="A29" s="181"/>
      <c r="B29" s="181" t="s">
        <v>329</v>
      </c>
      <c r="C29" s="181">
        <v>216</v>
      </c>
      <c r="D29" s="181">
        <v>2233</v>
      </c>
    </row>
  </sheetData>
  <autoFilter ref="A3:D3">
    <sortState ref="A4:D29">
      <sortCondition ref="B3"/>
    </sortState>
  </autoFilter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117"/>
  <sheetViews>
    <sheetView showGridLines="0" zoomScaleNormal="100" workbookViewId="0">
      <pane ySplit="4" topLeftCell="A5" activePane="bottomLeft" state="frozen"/>
      <selection pane="bottomLeft" sqref="A1:H1"/>
    </sheetView>
  </sheetViews>
  <sheetFormatPr defaultRowHeight="12.75"/>
  <cols>
    <col min="1" max="1" width="6.7109375" style="517" customWidth="1"/>
    <col min="2" max="2" width="6.85546875" style="516" customWidth="1"/>
    <col min="3" max="3" width="7" style="516" customWidth="1"/>
    <col min="4" max="4" width="6" style="516" customWidth="1"/>
    <col min="5" max="5" width="7.42578125" style="516" customWidth="1"/>
    <col min="6" max="6" width="8.5703125" style="516" customWidth="1"/>
    <col min="7" max="7" width="9" style="516" customWidth="1"/>
    <col min="8" max="8" width="11.140625" style="516" customWidth="1"/>
    <col min="9" max="9" width="12.5703125" style="515" customWidth="1"/>
    <col min="10" max="16384" width="9.140625" style="223"/>
  </cols>
  <sheetData>
    <row r="1" spans="1:9" s="461" customFormat="1" ht="13.5" customHeight="1">
      <c r="A1" s="1085" t="s">
        <v>1028</v>
      </c>
      <c r="B1" s="1085"/>
      <c r="C1" s="1085"/>
      <c r="D1" s="1085"/>
      <c r="E1" s="1085"/>
      <c r="F1" s="1085"/>
      <c r="G1" s="1085"/>
      <c r="H1" s="1085"/>
      <c r="I1" s="460"/>
    </row>
    <row r="2" spans="1:9" s="461" customFormat="1" ht="13.5" customHeight="1">
      <c r="A2" s="462" t="s">
        <v>1110</v>
      </c>
      <c r="B2" s="463"/>
      <c r="C2" s="463"/>
      <c r="D2" s="463"/>
      <c r="E2" s="463"/>
      <c r="F2" s="463"/>
      <c r="G2" s="463"/>
      <c r="H2" s="463"/>
      <c r="I2" s="460"/>
    </row>
    <row r="3" spans="1:9" ht="13.5" customHeight="1">
      <c r="A3" s="464"/>
      <c r="B3" s="465"/>
      <c r="C3" s="465"/>
      <c r="D3" s="465"/>
      <c r="E3" s="465"/>
      <c r="F3" s="465"/>
      <c r="G3" s="465"/>
      <c r="H3" s="465"/>
      <c r="I3" s="466"/>
    </row>
    <row r="4" spans="1:9" s="471" customFormat="1" ht="36.75" customHeight="1">
      <c r="A4" s="467" t="s">
        <v>1042</v>
      </c>
      <c r="B4" s="467" t="s">
        <v>1111</v>
      </c>
      <c r="C4" s="468" t="s">
        <v>1112</v>
      </c>
      <c r="D4" s="468" t="s">
        <v>1113</v>
      </c>
      <c r="E4" s="469" t="s">
        <v>1114</v>
      </c>
      <c r="F4" s="469" t="s">
        <v>1115</v>
      </c>
      <c r="G4" s="469" t="s">
        <v>1116</v>
      </c>
      <c r="H4" s="469" t="s">
        <v>1117</v>
      </c>
      <c r="I4" s="470" t="s">
        <v>1118</v>
      </c>
    </row>
    <row r="5" spans="1:9" s="472" customFormat="1" ht="20.100000000000001" customHeight="1">
      <c r="A5" s="1086" t="s">
        <v>1119</v>
      </c>
      <c r="B5" s="1086"/>
      <c r="C5" s="1086"/>
      <c r="D5" s="1086"/>
      <c r="E5" s="1086"/>
      <c r="F5" s="1086"/>
      <c r="G5" s="1086"/>
      <c r="H5" s="1086"/>
    </row>
    <row r="6" spans="1:9" s="462" customFormat="1" ht="15" customHeight="1">
      <c r="A6" s="473">
        <v>1999</v>
      </c>
      <c r="B6" s="474">
        <v>3764</v>
      </c>
      <c r="C6" s="474">
        <v>250</v>
      </c>
      <c r="D6" s="474" t="s">
        <v>1120</v>
      </c>
      <c r="E6" s="474" t="s">
        <v>1120</v>
      </c>
      <c r="F6" s="474">
        <v>101</v>
      </c>
      <c r="G6" s="474">
        <v>22</v>
      </c>
      <c r="H6" s="474" t="s">
        <v>1120</v>
      </c>
      <c r="I6" s="475">
        <v>74</v>
      </c>
    </row>
    <row r="7" spans="1:9" s="462" customFormat="1" ht="15" customHeight="1">
      <c r="A7" s="473">
        <v>2000</v>
      </c>
      <c r="B7" s="474">
        <v>3762</v>
      </c>
      <c r="C7" s="474">
        <v>270</v>
      </c>
      <c r="D7" s="474" t="s">
        <v>1120</v>
      </c>
      <c r="E7" s="474" t="s">
        <v>1120</v>
      </c>
      <c r="F7" s="474">
        <v>100</v>
      </c>
      <c r="G7" s="474">
        <v>19</v>
      </c>
      <c r="H7" s="474" t="s">
        <v>1120</v>
      </c>
      <c r="I7" s="475">
        <v>62</v>
      </c>
    </row>
    <row r="8" spans="1:9" s="462" customFormat="1" ht="15" customHeight="1">
      <c r="A8" s="473">
        <v>2001</v>
      </c>
      <c r="B8" s="474">
        <v>3826</v>
      </c>
      <c r="C8" s="474">
        <v>256</v>
      </c>
      <c r="D8" s="474" t="s">
        <v>1120</v>
      </c>
      <c r="E8" s="474" t="s">
        <v>1120</v>
      </c>
      <c r="F8" s="474">
        <v>121</v>
      </c>
      <c r="G8" s="474">
        <v>26</v>
      </c>
      <c r="H8" s="474" t="s">
        <v>1120</v>
      </c>
      <c r="I8" s="476">
        <v>70</v>
      </c>
    </row>
    <row r="9" spans="1:9" s="462" customFormat="1" ht="15" customHeight="1">
      <c r="A9" s="473">
        <v>2002</v>
      </c>
      <c r="B9" s="474">
        <v>3899</v>
      </c>
      <c r="C9" s="474">
        <v>257</v>
      </c>
      <c r="D9" s="474" t="s">
        <v>1120</v>
      </c>
      <c r="E9" s="474" t="s">
        <v>1120</v>
      </c>
      <c r="F9" s="474">
        <v>123</v>
      </c>
      <c r="G9" s="474">
        <v>36</v>
      </c>
      <c r="H9" s="474" t="s">
        <v>1120</v>
      </c>
      <c r="I9" s="476">
        <v>74</v>
      </c>
    </row>
    <row r="10" spans="1:9" s="462" customFormat="1" ht="15" customHeight="1">
      <c r="A10" s="473">
        <v>2003</v>
      </c>
      <c r="B10" s="474">
        <v>3951</v>
      </c>
      <c r="C10" s="474">
        <v>316</v>
      </c>
      <c r="D10" s="474" t="s">
        <v>1120</v>
      </c>
      <c r="E10" s="474" t="s">
        <v>1120</v>
      </c>
      <c r="F10" s="474">
        <v>125</v>
      </c>
      <c r="G10" s="474">
        <v>28</v>
      </c>
      <c r="H10" s="474" t="s">
        <v>1120</v>
      </c>
      <c r="I10" s="476">
        <v>80</v>
      </c>
    </row>
    <row r="11" spans="1:9" s="462" customFormat="1" ht="15" customHeight="1">
      <c r="A11" s="473">
        <v>2004</v>
      </c>
      <c r="B11" s="474">
        <v>3904</v>
      </c>
      <c r="C11" s="474">
        <v>323</v>
      </c>
      <c r="D11" s="474" t="s">
        <v>1120</v>
      </c>
      <c r="E11" s="474" t="s">
        <v>1120</v>
      </c>
      <c r="F11" s="474">
        <v>136</v>
      </c>
      <c r="G11" s="474">
        <v>35</v>
      </c>
      <c r="H11" s="474" t="s">
        <v>1120</v>
      </c>
      <c r="I11" s="475">
        <v>70</v>
      </c>
    </row>
    <row r="12" spans="1:9" s="462" customFormat="1" ht="15" customHeight="1">
      <c r="A12" s="473">
        <v>2005</v>
      </c>
      <c r="B12" s="474">
        <v>3872</v>
      </c>
      <c r="C12" s="474">
        <v>261</v>
      </c>
      <c r="D12" s="474" t="s">
        <v>1120</v>
      </c>
      <c r="E12" s="474" t="s">
        <v>1120</v>
      </c>
      <c r="F12" s="474">
        <v>142</v>
      </c>
      <c r="G12" s="474">
        <v>39</v>
      </c>
      <c r="H12" s="474" t="s">
        <v>1120</v>
      </c>
      <c r="I12" s="475">
        <v>86</v>
      </c>
    </row>
    <row r="13" spans="1:9" s="462" customFormat="1" ht="15" customHeight="1">
      <c r="A13" s="473">
        <v>2006</v>
      </c>
      <c r="B13" s="474">
        <v>3851</v>
      </c>
      <c r="C13" s="474">
        <v>519</v>
      </c>
      <c r="D13" s="474" t="s">
        <v>1120</v>
      </c>
      <c r="E13" s="474" t="s">
        <v>1120</v>
      </c>
      <c r="F13" s="474">
        <v>140</v>
      </c>
      <c r="G13" s="474">
        <v>41</v>
      </c>
      <c r="H13" s="474" t="s">
        <v>1120</v>
      </c>
      <c r="I13" s="475">
        <v>92</v>
      </c>
    </row>
    <row r="14" spans="1:9" s="462" customFormat="1" ht="15" customHeight="1">
      <c r="A14" s="473">
        <v>2007</v>
      </c>
      <c r="B14" s="474">
        <v>3746</v>
      </c>
      <c r="C14" s="474">
        <v>1198</v>
      </c>
      <c r="D14" s="474">
        <v>290</v>
      </c>
      <c r="E14" s="474">
        <v>908</v>
      </c>
      <c r="F14" s="474">
        <v>156</v>
      </c>
      <c r="G14" s="474">
        <v>39</v>
      </c>
      <c r="H14" s="474" t="s">
        <v>1120</v>
      </c>
      <c r="I14" s="475">
        <v>94</v>
      </c>
    </row>
    <row r="15" spans="1:9" s="462" customFormat="1" ht="15" customHeight="1">
      <c r="A15" s="473">
        <v>2008</v>
      </c>
      <c r="B15" s="474">
        <v>3810</v>
      </c>
      <c r="C15" s="477">
        <v>1610</v>
      </c>
      <c r="D15" s="474">
        <v>378</v>
      </c>
      <c r="E15" s="474">
        <v>1232</v>
      </c>
      <c r="F15" s="474">
        <v>187</v>
      </c>
      <c r="G15" s="474">
        <v>46</v>
      </c>
      <c r="H15" s="474" t="s">
        <v>1120</v>
      </c>
      <c r="I15" s="475">
        <v>91</v>
      </c>
    </row>
    <row r="16" spans="1:9" s="462" customFormat="1" ht="15" customHeight="1">
      <c r="A16" s="478">
        <v>2009</v>
      </c>
      <c r="B16" s="474">
        <v>3891</v>
      </c>
      <c r="C16" s="479">
        <v>1888</v>
      </c>
      <c r="D16" s="474">
        <v>498</v>
      </c>
      <c r="E16" s="480">
        <v>1390</v>
      </c>
      <c r="F16" s="474">
        <v>192</v>
      </c>
      <c r="G16" s="480">
        <v>53</v>
      </c>
      <c r="H16" s="474" t="s">
        <v>1120</v>
      </c>
      <c r="I16" s="475">
        <v>88</v>
      </c>
    </row>
    <row r="17" spans="1:9" s="462" customFormat="1" ht="15" customHeight="1">
      <c r="A17" s="478">
        <v>2010</v>
      </c>
      <c r="B17" s="474">
        <v>3982</v>
      </c>
      <c r="C17" s="479">
        <v>2255</v>
      </c>
      <c r="D17" s="474">
        <v>660</v>
      </c>
      <c r="E17" s="480">
        <v>1595</v>
      </c>
      <c r="F17" s="474">
        <v>193</v>
      </c>
      <c r="G17" s="480">
        <v>62</v>
      </c>
      <c r="H17" s="474" t="s">
        <v>1120</v>
      </c>
      <c r="I17" s="475">
        <v>107</v>
      </c>
    </row>
    <row r="18" spans="1:9" s="462" customFormat="1" ht="15" customHeight="1">
      <c r="A18" s="478">
        <v>2011</v>
      </c>
      <c r="B18" s="474">
        <v>4078</v>
      </c>
      <c r="C18" s="474">
        <v>2946</v>
      </c>
      <c r="D18" s="481">
        <v>923</v>
      </c>
      <c r="E18" s="474">
        <v>2023</v>
      </c>
      <c r="F18" s="481">
        <v>225</v>
      </c>
      <c r="G18" s="481">
        <v>80</v>
      </c>
      <c r="H18" s="481">
        <v>52</v>
      </c>
      <c r="I18" s="482">
        <v>97</v>
      </c>
    </row>
    <row r="19" spans="1:9" s="462" customFormat="1" ht="15" customHeight="1">
      <c r="A19" s="478">
        <v>2012</v>
      </c>
      <c r="B19" s="483">
        <v>4159</v>
      </c>
      <c r="C19" s="483">
        <v>3506</v>
      </c>
      <c r="D19" s="483">
        <v>1074</v>
      </c>
      <c r="E19" s="483">
        <v>2432</v>
      </c>
      <c r="F19" s="483">
        <v>239</v>
      </c>
      <c r="G19" s="483">
        <v>87</v>
      </c>
      <c r="H19" s="483">
        <v>39</v>
      </c>
      <c r="I19" s="484">
        <v>108</v>
      </c>
    </row>
    <row r="20" spans="1:9" s="462" customFormat="1" ht="15" customHeight="1">
      <c r="A20" s="478">
        <v>2013</v>
      </c>
      <c r="B20" s="483">
        <v>4263</v>
      </c>
      <c r="C20" s="483">
        <v>3911</v>
      </c>
      <c r="D20" s="483">
        <v>1279</v>
      </c>
      <c r="E20" s="483">
        <v>2632</v>
      </c>
      <c r="F20" s="483">
        <v>251</v>
      </c>
      <c r="G20" s="483">
        <v>101</v>
      </c>
      <c r="H20" s="483">
        <v>45</v>
      </c>
      <c r="I20" s="485">
        <v>125</v>
      </c>
    </row>
    <row r="21" spans="1:9" s="462" customFormat="1" ht="15" customHeight="1">
      <c r="A21" s="478">
        <v>2014</v>
      </c>
      <c r="B21" s="486">
        <v>4286</v>
      </c>
      <c r="C21" s="486">
        <v>4441</v>
      </c>
      <c r="D21" s="486">
        <v>1418</v>
      </c>
      <c r="E21" s="486">
        <v>3023</v>
      </c>
      <c r="F21" s="486">
        <v>268</v>
      </c>
      <c r="G21" s="486">
        <v>104</v>
      </c>
      <c r="H21" s="486">
        <v>64</v>
      </c>
      <c r="I21" s="485">
        <v>122</v>
      </c>
    </row>
    <row r="22" spans="1:9" s="462" customFormat="1" ht="15" customHeight="1">
      <c r="A22" s="478">
        <v>2015</v>
      </c>
      <c r="B22" s="486">
        <v>4401</v>
      </c>
      <c r="C22" s="486">
        <v>4937</v>
      </c>
      <c r="D22" s="486">
        <v>1622</v>
      </c>
      <c r="E22" s="486">
        <v>3315</v>
      </c>
      <c r="F22" s="486">
        <v>281</v>
      </c>
      <c r="G22" s="486">
        <v>118</v>
      </c>
      <c r="H22" s="486">
        <v>50</v>
      </c>
      <c r="I22" s="485">
        <v>113</v>
      </c>
    </row>
    <row r="23" spans="1:9" s="472" customFormat="1" ht="20.100000000000001" customHeight="1">
      <c r="A23" s="1086" t="s">
        <v>1121</v>
      </c>
      <c r="B23" s="1086"/>
      <c r="C23" s="1086"/>
      <c r="D23" s="1086"/>
      <c r="E23" s="1086"/>
      <c r="F23" s="1086"/>
      <c r="G23" s="1086"/>
      <c r="H23" s="1086"/>
    </row>
    <row r="24" spans="1:9" s="462" customFormat="1" ht="15" customHeight="1">
      <c r="A24" s="473">
        <v>1999</v>
      </c>
      <c r="B24" s="487">
        <v>17.7</v>
      </c>
      <c r="C24" s="487">
        <v>1.2</v>
      </c>
      <c r="D24" s="487" t="s">
        <v>1120</v>
      </c>
      <c r="E24" s="487" t="s">
        <v>1120</v>
      </c>
      <c r="F24" s="487">
        <v>0.5</v>
      </c>
      <c r="G24" s="487">
        <v>0.1</v>
      </c>
      <c r="H24" s="474" t="s">
        <v>1120</v>
      </c>
      <c r="I24" s="488">
        <v>0.3</v>
      </c>
    </row>
    <row r="25" spans="1:9" s="462" customFormat="1" ht="15" customHeight="1">
      <c r="A25" s="473">
        <v>2000</v>
      </c>
      <c r="B25" s="487">
        <v>17.7</v>
      </c>
      <c r="C25" s="487">
        <v>1.3</v>
      </c>
      <c r="D25" s="487" t="s">
        <v>1120</v>
      </c>
      <c r="E25" s="487" t="s">
        <v>1120</v>
      </c>
      <c r="F25" s="487">
        <v>0.5</v>
      </c>
      <c r="G25" s="487">
        <v>0.1</v>
      </c>
      <c r="H25" s="474" t="s">
        <v>1120</v>
      </c>
      <c r="I25" s="488">
        <v>0.3</v>
      </c>
    </row>
    <row r="26" spans="1:9" s="462" customFormat="1" ht="15" customHeight="1">
      <c r="A26" s="473">
        <v>2001</v>
      </c>
      <c r="B26" s="487">
        <v>17.899999999999999</v>
      </c>
      <c r="C26" s="487">
        <v>1.2</v>
      </c>
      <c r="D26" s="487" t="s">
        <v>1120</v>
      </c>
      <c r="E26" s="487" t="s">
        <v>1120</v>
      </c>
      <c r="F26" s="487">
        <v>0.6</v>
      </c>
      <c r="G26" s="487">
        <v>0.1</v>
      </c>
      <c r="H26" s="474" t="s">
        <v>1120</v>
      </c>
      <c r="I26" s="488">
        <v>0.3</v>
      </c>
    </row>
    <row r="27" spans="1:9" s="462" customFormat="1" ht="15" customHeight="1">
      <c r="A27" s="473">
        <v>2002</v>
      </c>
      <c r="B27" s="487">
        <v>18.5</v>
      </c>
      <c r="C27" s="487">
        <v>1.2</v>
      </c>
      <c r="D27" s="487" t="s">
        <v>1120</v>
      </c>
      <c r="E27" s="487" t="s">
        <v>1120</v>
      </c>
      <c r="F27" s="487">
        <v>0.6</v>
      </c>
      <c r="G27" s="487">
        <v>0.2</v>
      </c>
      <c r="H27" s="474" t="s">
        <v>1120</v>
      </c>
      <c r="I27" s="488">
        <v>0.4</v>
      </c>
    </row>
    <row r="28" spans="1:9" s="462" customFormat="1" ht="15" customHeight="1">
      <c r="A28" s="473">
        <v>2003</v>
      </c>
      <c r="B28" s="487">
        <v>18.8</v>
      </c>
      <c r="C28" s="487">
        <v>1.5</v>
      </c>
      <c r="D28" s="487" t="s">
        <v>1120</v>
      </c>
      <c r="E28" s="487" t="s">
        <v>1120</v>
      </c>
      <c r="F28" s="487">
        <v>0.6</v>
      </c>
      <c r="G28" s="487">
        <v>0.1</v>
      </c>
      <c r="H28" s="474" t="s">
        <v>1120</v>
      </c>
      <c r="I28" s="488">
        <v>0.4</v>
      </c>
    </row>
    <row r="29" spans="1:9" s="462" customFormat="1" ht="15" customHeight="1">
      <c r="A29" s="473">
        <v>2004</v>
      </c>
      <c r="B29" s="487">
        <v>18.600000000000001</v>
      </c>
      <c r="C29" s="487">
        <v>1.5</v>
      </c>
      <c r="D29" s="487" t="s">
        <v>1120</v>
      </c>
      <c r="E29" s="487" t="s">
        <v>1120</v>
      </c>
      <c r="F29" s="487">
        <v>0.6</v>
      </c>
      <c r="G29" s="487">
        <v>0.2</v>
      </c>
      <c r="H29" s="474" t="s">
        <v>1120</v>
      </c>
      <c r="I29" s="488">
        <v>0.3</v>
      </c>
    </row>
    <row r="30" spans="1:9" s="462" customFormat="1" ht="15" customHeight="1">
      <c r="A30" s="473">
        <v>2005</v>
      </c>
      <c r="B30" s="487">
        <v>18.5</v>
      </c>
      <c r="C30" s="487">
        <v>1.2</v>
      </c>
      <c r="D30" s="487" t="s">
        <v>1120</v>
      </c>
      <c r="E30" s="487" t="s">
        <v>1120</v>
      </c>
      <c r="F30" s="487">
        <v>0.7</v>
      </c>
      <c r="G30" s="487">
        <v>0.2</v>
      </c>
      <c r="H30" s="474" t="s">
        <v>1120</v>
      </c>
      <c r="I30" s="488">
        <v>0.4</v>
      </c>
    </row>
    <row r="31" spans="1:9" s="462" customFormat="1" ht="15" customHeight="1">
      <c r="A31" s="473">
        <v>2006</v>
      </c>
      <c r="B31" s="487">
        <v>18.399999999999999</v>
      </c>
      <c r="C31" s="487">
        <v>2.5</v>
      </c>
      <c r="D31" s="487" t="s">
        <v>1120</v>
      </c>
      <c r="E31" s="487" t="s">
        <v>1120</v>
      </c>
      <c r="F31" s="487">
        <v>0.7</v>
      </c>
      <c r="G31" s="487">
        <v>0.2</v>
      </c>
      <c r="H31" s="474" t="s">
        <v>1120</v>
      </c>
      <c r="I31" s="488">
        <v>0.4</v>
      </c>
    </row>
    <row r="32" spans="1:9" s="462" customFormat="1" ht="15" customHeight="1">
      <c r="A32" s="473">
        <v>2007</v>
      </c>
      <c r="B32" s="487">
        <v>17.899999999999999</v>
      </c>
      <c r="C32" s="487">
        <v>5.7</v>
      </c>
      <c r="D32" s="487">
        <v>1.4</v>
      </c>
      <c r="E32" s="487">
        <v>4.3</v>
      </c>
      <c r="F32" s="487">
        <v>0.7</v>
      </c>
      <c r="G32" s="487">
        <v>0.2</v>
      </c>
      <c r="H32" s="474" t="s">
        <v>1120</v>
      </c>
      <c r="I32" s="488">
        <v>0.4</v>
      </c>
    </row>
    <row r="33" spans="1:9" s="462" customFormat="1" ht="15" customHeight="1">
      <c r="A33" s="473">
        <v>2008</v>
      </c>
      <c r="B33" s="487">
        <v>18.100000000000001</v>
      </c>
      <c r="C33" s="489">
        <v>7.7</v>
      </c>
      <c r="D33" s="487">
        <v>1.8</v>
      </c>
      <c r="E33" s="487">
        <v>5.9</v>
      </c>
      <c r="F33" s="487">
        <v>0.9</v>
      </c>
      <c r="G33" s="487">
        <v>0.2</v>
      </c>
      <c r="H33" s="474" t="s">
        <v>1120</v>
      </c>
      <c r="I33" s="488">
        <v>0.4</v>
      </c>
    </row>
    <row r="34" spans="1:9" s="462" customFormat="1" ht="15" customHeight="1">
      <c r="A34" s="478">
        <v>2009</v>
      </c>
      <c r="B34" s="487">
        <v>18.5</v>
      </c>
      <c r="C34" s="490">
        <v>9</v>
      </c>
      <c r="D34" s="487">
        <v>2.4</v>
      </c>
      <c r="E34" s="491">
        <v>6.6</v>
      </c>
      <c r="F34" s="487">
        <v>0.9</v>
      </c>
      <c r="G34" s="491">
        <v>0.3</v>
      </c>
      <c r="H34" s="474" t="s">
        <v>1120</v>
      </c>
      <c r="I34" s="492">
        <v>0.4</v>
      </c>
    </row>
    <row r="35" spans="1:9" s="462" customFormat="1" ht="15" customHeight="1">
      <c r="A35" s="478">
        <v>2010</v>
      </c>
      <c r="B35" s="487">
        <v>18.712863284253185</v>
      </c>
      <c r="C35" s="487">
        <v>1.9</v>
      </c>
      <c r="D35" s="487">
        <v>1.9</v>
      </c>
      <c r="E35" s="487">
        <v>1.9</v>
      </c>
      <c r="F35" s="487">
        <v>0.9</v>
      </c>
      <c r="G35" s="491">
        <v>0.3</v>
      </c>
      <c r="H35" s="474" t="s">
        <v>1120</v>
      </c>
      <c r="I35" s="488">
        <v>0.5</v>
      </c>
    </row>
    <row r="36" spans="1:9" s="462" customFormat="1" ht="15" customHeight="1">
      <c r="A36" s="478">
        <v>2011</v>
      </c>
      <c r="B36" s="487">
        <v>19.157349107689388</v>
      </c>
      <c r="C36" s="487">
        <v>13.83951703561867</v>
      </c>
      <c r="D36" s="487">
        <v>4.3360061859728551</v>
      </c>
      <c r="E36" s="487">
        <v>9.5035108496458154</v>
      </c>
      <c r="F36" s="487">
        <v>1.0569895902967417</v>
      </c>
      <c r="G36" s="487">
        <v>0.375818520994397</v>
      </c>
      <c r="H36" s="487">
        <v>0.24428203864635806</v>
      </c>
      <c r="I36" s="488">
        <v>0.45567995670570638</v>
      </c>
    </row>
    <row r="37" spans="1:9" s="462" customFormat="1" ht="15" customHeight="1">
      <c r="A37" s="478">
        <v>2012</v>
      </c>
      <c r="B37" s="487">
        <v>19.526270792144985</v>
      </c>
      <c r="C37" s="493">
        <v>16.5</v>
      </c>
      <c r="D37" s="494">
        <v>5</v>
      </c>
      <c r="E37" s="493">
        <v>11.4</v>
      </c>
      <c r="F37" s="493">
        <v>1.1000000000000001</v>
      </c>
      <c r="G37" s="493">
        <v>0.4</v>
      </c>
      <c r="H37" s="493">
        <v>0.2</v>
      </c>
      <c r="I37" s="495">
        <v>0.5</v>
      </c>
    </row>
    <row r="38" spans="1:9" s="462" customFormat="1" ht="15" customHeight="1">
      <c r="A38" s="478">
        <v>2013</v>
      </c>
      <c r="B38" s="487">
        <v>20.020720482939417</v>
      </c>
      <c r="C38" s="494">
        <v>18.367590384418499</v>
      </c>
      <c r="D38" s="494">
        <v>6.0019893917890155</v>
      </c>
      <c r="E38" s="494">
        <v>12.365600992629481</v>
      </c>
      <c r="F38" s="494">
        <v>1.178794473661223</v>
      </c>
      <c r="G38" s="494">
        <v>0.47433562485969527</v>
      </c>
      <c r="H38" s="494">
        <v>0.21133765464045828</v>
      </c>
      <c r="I38" s="496">
        <v>0.58704904066793973</v>
      </c>
    </row>
    <row r="39" spans="1:9" s="462" customFormat="1" ht="15" customHeight="1">
      <c r="A39" s="478">
        <v>2014</v>
      </c>
      <c r="B39" s="487">
        <v>20.129749054451299</v>
      </c>
      <c r="C39" s="494">
        <v>20.857726446761134</v>
      </c>
      <c r="D39" s="494">
        <v>6.6598189825506164</v>
      </c>
      <c r="E39" s="494">
        <v>14.197907464210518</v>
      </c>
      <c r="F39" s="494">
        <v>1.2586963944453915</v>
      </c>
      <c r="G39" s="494">
        <v>0.48844934709821164</v>
      </c>
      <c r="H39" s="494">
        <v>0.30058421359889947</v>
      </c>
      <c r="I39" s="496">
        <v>0.57298865717290215</v>
      </c>
    </row>
    <row r="40" spans="1:9" s="462" customFormat="1" ht="15" customHeight="1">
      <c r="A40" s="478">
        <v>2015</v>
      </c>
      <c r="B40" s="487">
        <v>20.7</v>
      </c>
      <c r="C40" s="494">
        <v>23.2</v>
      </c>
      <c r="D40" s="494">
        <v>7.6</v>
      </c>
      <c r="E40" s="494">
        <v>15.6</v>
      </c>
      <c r="F40" s="494">
        <v>1.3</v>
      </c>
      <c r="G40" s="494">
        <v>0.6</v>
      </c>
      <c r="H40" s="494">
        <v>0.2</v>
      </c>
      <c r="I40" s="496">
        <v>0.5</v>
      </c>
    </row>
    <row r="41" spans="1:9" s="472" customFormat="1" ht="20.100000000000001" customHeight="1">
      <c r="A41" s="1086" t="s">
        <v>1122</v>
      </c>
      <c r="B41" s="1086"/>
      <c r="C41" s="1086"/>
      <c r="D41" s="1086"/>
      <c r="E41" s="1086"/>
      <c r="F41" s="1086"/>
      <c r="G41" s="1086"/>
      <c r="H41" s="1086"/>
      <c r="I41" s="497"/>
    </row>
    <row r="42" spans="1:9" s="462" customFormat="1" ht="15" customHeight="1">
      <c r="A42" s="473">
        <v>1999</v>
      </c>
      <c r="B42" s="474" t="s">
        <v>1120</v>
      </c>
      <c r="C42" s="474" t="s">
        <v>1120</v>
      </c>
      <c r="D42" s="474" t="s">
        <v>1120</v>
      </c>
      <c r="E42" s="474" t="s">
        <v>1120</v>
      </c>
      <c r="F42" s="474" t="s">
        <v>1120</v>
      </c>
      <c r="G42" s="474" t="s">
        <v>1120</v>
      </c>
      <c r="H42" s="474" t="s">
        <v>1120</v>
      </c>
      <c r="I42" s="475" t="s">
        <v>1120</v>
      </c>
    </row>
    <row r="43" spans="1:9" s="462" customFormat="1" ht="15" customHeight="1">
      <c r="A43" s="473">
        <v>2000</v>
      </c>
      <c r="B43" s="474">
        <v>3423</v>
      </c>
      <c r="C43" s="474" t="s">
        <v>1120</v>
      </c>
      <c r="D43" s="474" t="s">
        <v>1120</v>
      </c>
      <c r="E43" s="474" t="s">
        <v>1120</v>
      </c>
      <c r="F43" s="474" t="s">
        <v>1120</v>
      </c>
      <c r="G43" s="474" t="s">
        <v>1120</v>
      </c>
      <c r="H43" s="474" t="s">
        <v>1120</v>
      </c>
      <c r="I43" s="475" t="s">
        <v>1120</v>
      </c>
    </row>
    <row r="44" spans="1:9" s="462" customFormat="1" ht="15" customHeight="1">
      <c r="A44" s="473">
        <v>2001</v>
      </c>
      <c r="B44" s="474">
        <v>3131</v>
      </c>
      <c r="C44" s="474">
        <v>239</v>
      </c>
      <c r="D44" s="474" t="s">
        <v>1120</v>
      </c>
      <c r="E44" s="474" t="s">
        <v>1120</v>
      </c>
      <c r="F44" s="474">
        <v>100</v>
      </c>
      <c r="G44" s="474">
        <v>9</v>
      </c>
      <c r="H44" s="474" t="s">
        <v>1120</v>
      </c>
      <c r="I44" s="475">
        <v>51</v>
      </c>
    </row>
    <row r="45" spans="1:9" s="462" customFormat="1" ht="15" customHeight="1">
      <c r="A45" s="473">
        <v>2002</v>
      </c>
      <c r="B45" s="474">
        <v>3026</v>
      </c>
      <c r="C45" s="474">
        <v>236</v>
      </c>
      <c r="D45" s="474" t="s">
        <v>1120</v>
      </c>
      <c r="E45" s="474" t="s">
        <v>1120</v>
      </c>
      <c r="F45" s="474">
        <v>97</v>
      </c>
      <c r="G45" s="474">
        <v>9</v>
      </c>
      <c r="H45" s="474" t="s">
        <v>1120</v>
      </c>
      <c r="I45" s="475">
        <v>56</v>
      </c>
    </row>
    <row r="46" spans="1:9" s="462" customFormat="1" ht="15" customHeight="1">
      <c r="A46" s="473">
        <v>2003</v>
      </c>
      <c r="B46" s="474">
        <v>2966</v>
      </c>
      <c r="C46" s="474">
        <v>261</v>
      </c>
      <c r="D46" s="474" t="s">
        <v>1120</v>
      </c>
      <c r="E46" s="474" t="s">
        <v>1120</v>
      </c>
      <c r="F46" s="474">
        <v>99</v>
      </c>
      <c r="G46" s="474">
        <v>10</v>
      </c>
      <c r="H46" s="474" t="s">
        <v>1120</v>
      </c>
      <c r="I46" s="476">
        <v>51</v>
      </c>
    </row>
    <row r="47" spans="1:9" s="462" customFormat="1" ht="15" customHeight="1">
      <c r="A47" s="473">
        <v>2004</v>
      </c>
      <c r="B47" s="474">
        <v>2847</v>
      </c>
      <c r="C47" s="474">
        <v>259</v>
      </c>
      <c r="D47" s="474" t="s">
        <v>1120</v>
      </c>
      <c r="E47" s="474" t="s">
        <v>1120</v>
      </c>
      <c r="F47" s="474">
        <v>104</v>
      </c>
      <c r="G47" s="474">
        <v>11</v>
      </c>
      <c r="H47" s="474" t="s">
        <v>1120</v>
      </c>
      <c r="I47" s="475">
        <v>55</v>
      </c>
    </row>
    <row r="48" spans="1:9" s="462" customFormat="1" ht="15" customHeight="1">
      <c r="A48" s="473">
        <v>2005</v>
      </c>
      <c r="B48" s="474">
        <v>2835</v>
      </c>
      <c r="C48" s="474">
        <v>219</v>
      </c>
      <c r="D48" s="474" t="s">
        <v>1120</v>
      </c>
      <c r="E48" s="474" t="s">
        <v>1120</v>
      </c>
      <c r="F48" s="474">
        <v>114</v>
      </c>
      <c r="G48" s="474">
        <v>16</v>
      </c>
      <c r="H48" s="474" t="s">
        <v>1120</v>
      </c>
      <c r="I48" s="475">
        <v>67</v>
      </c>
    </row>
    <row r="49" spans="1:9" s="462" customFormat="1" ht="15" customHeight="1">
      <c r="A49" s="473">
        <v>2006</v>
      </c>
      <c r="B49" s="474">
        <v>2805</v>
      </c>
      <c r="C49" s="474">
        <v>450</v>
      </c>
      <c r="D49" s="474" t="s">
        <v>1120</v>
      </c>
      <c r="E49" s="474" t="s">
        <v>1120</v>
      </c>
      <c r="F49" s="474">
        <v>111</v>
      </c>
      <c r="G49" s="474">
        <v>16</v>
      </c>
      <c r="H49" s="474" t="s">
        <v>1120</v>
      </c>
      <c r="I49" s="475">
        <v>69</v>
      </c>
    </row>
    <row r="50" spans="1:9" s="462" customFormat="1" ht="15" customHeight="1">
      <c r="A50" s="473">
        <v>2007</v>
      </c>
      <c r="B50" s="474">
        <v>2688</v>
      </c>
      <c r="C50" s="474">
        <v>1038</v>
      </c>
      <c r="D50" s="474">
        <v>238</v>
      </c>
      <c r="E50" s="474">
        <v>800</v>
      </c>
      <c r="F50" s="474">
        <v>125</v>
      </c>
      <c r="G50" s="474">
        <v>14</v>
      </c>
      <c r="H50" s="474" t="s">
        <v>1120</v>
      </c>
      <c r="I50" s="475">
        <v>70</v>
      </c>
    </row>
    <row r="51" spans="1:9" s="462" customFormat="1" ht="15" customHeight="1">
      <c r="A51" s="473">
        <v>2008</v>
      </c>
      <c r="B51" s="474">
        <v>2704</v>
      </c>
      <c r="C51" s="474">
        <v>1351</v>
      </c>
      <c r="D51" s="474">
        <v>305</v>
      </c>
      <c r="E51" s="474">
        <v>1046</v>
      </c>
      <c r="F51" s="474">
        <v>138</v>
      </c>
      <c r="G51" s="474">
        <v>15</v>
      </c>
      <c r="H51" s="474" t="s">
        <v>1120</v>
      </c>
      <c r="I51" s="475">
        <v>66</v>
      </c>
    </row>
    <row r="52" spans="1:9" s="462" customFormat="1" ht="15" customHeight="1">
      <c r="A52" s="478">
        <v>2009</v>
      </c>
      <c r="B52" s="474">
        <v>2638</v>
      </c>
      <c r="C52" s="479">
        <v>1483</v>
      </c>
      <c r="D52" s="474">
        <v>368</v>
      </c>
      <c r="E52" s="480">
        <v>1115</v>
      </c>
      <c r="F52" s="474">
        <v>135</v>
      </c>
      <c r="G52" s="480">
        <v>18</v>
      </c>
      <c r="H52" s="474" t="s">
        <v>1120</v>
      </c>
      <c r="I52" s="475">
        <v>63</v>
      </c>
    </row>
    <row r="53" spans="1:9" s="462" customFormat="1" ht="15" customHeight="1">
      <c r="A53" s="478">
        <v>2010</v>
      </c>
      <c r="B53" s="474">
        <v>2672</v>
      </c>
      <c r="C53" s="479">
        <v>1765</v>
      </c>
      <c r="D53" s="474">
        <v>483</v>
      </c>
      <c r="E53" s="480">
        <v>1297</v>
      </c>
      <c r="F53" s="474">
        <v>138</v>
      </c>
      <c r="G53" s="480">
        <v>21</v>
      </c>
      <c r="H53" s="474" t="s">
        <v>1120</v>
      </c>
      <c r="I53" s="475">
        <v>62</v>
      </c>
    </row>
    <row r="54" spans="1:9" s="462" customFormat="1" ht="15" customHeight="1">
      <c r="A54" s="478">
        <v>2011</v>
      </c>
      <c r="B54" s="498">
        <v>2770</v>
      </c>
      <c r="C54" s="498">
        <v>2299</v>
      </c>
      <c r="D54" s="498">
        <v>711</v>
      </c>
      <c r="E54" s="498">
        <v>1588</v>
      </c>
      <c r="F54" s="498">
        <v>152</v>
      </c>
      <c r="G54" s="498">
        <v>29</v>
      </c>
      <c r="H54" s="498">
        <v>15</v>
      </c>
      <c r="I54" s="482">
        <v>67</v>
      </c>
    </row>
    <row r="55" spans="1:9" s="462" customFormat="1" ht="15" customHeight="1">
      <c r="A55" s="478">
        <v>2012</v>
      </c>
      <c r="B55" s="483">
        <v>2806</v>
      </c>
      <c r="C55" s="483">
        <v>2697</v>
      </c>
      <c r="D55" s="483">
        <v>793</v>
      </c>
      <c r="E55" s="483">
        <v>1904</v>
      </c>
      <c r="F55" s="483">
        <v>168</v>
      </c>
      <c r="G55" s="483">
        <v>29</v>
      </c>
      <c r="H55" s="483">
        <v>10</v>
      </c>
      <c r="I55" s="484">
        <v>71</v>
      </c>
    </row>
    <row r="56" spans="1:9" s="462" customFormat="1" ht="15" customHeight="1">
      <c r="A56" s="478">
        <v>2013</v>
      </c>
      <c r="B56" s="483">
        <v>2851</v>
      </c>
      <c r="C56" s="483">
        <v>3021</v>
      </c>
      <c r="D56" s="483">
        <v>957</v>
      </c>
      <c r="E56" s="483">
        <v>2064</v>
      </c>
      <c r="F56" s="483">
        <v>177</v>
      </c>
      <c r="G56" s="483">
        <v>36</v>
      </c>
      <c r="H56" s="483">
        <v>16</v>
      </c>
      <c r="I56" s="485">
        <v>83</v>
      </c>
    </row>
    <row r="57" spans="1:9" s="462" customFormat="1" ht="15" customHeight="1">
      <c r="A57" s="478">
        <v>2014</v>
      </c>
      <c r="B57" s="483">
        <v>2900</v>
      </c>
      <c r="C57" s="483">
        <v>3387</v>
      </c>
      <c r="D57" s="483">
        <v>1058</v>
      </c>
      <c r="E57" s="483">
        <v>2329</v>
      </c>
      <c r="F57" s="483">
        <v>185</v>
      </c>
      <c r="G57" s="483">
        <v>39</v>
      </c>
      <c r="H57" s="483">
        <v>13</v>
      </c>
      <c r="I57" s="485">
        <v>80</v>
      </c>
    </row>
    <row r="58" spans="1:9" s="462" customFormat="1" ht="15" customHeight="1">
      <c r="A58" s="473">
        <v>2015</v>
      </c>
      <c r="B58" s="483">
        <v>2977</v>
      </c>
      <c r="C58" s="483">
        <v>3823</v>
      </c>
      <c r="D58" s="483">
        <v>1218</v>
      </c>
      <c r="E58" s="483">
        <v>2605</v>
      </c>
      <c r="F58" s="483">
        <v>188</v>
      </c>
      <c r="G58" s="483">
        <v>38</v>
      </c>
      <c r="H58" s="483">
        <v>25</v>
      </c>
      <c r="I58" s="485">
        <v>78</v>
      </c>
    </row>
    <row r="59" spans="1:9" s="472" customFormat="1" ht="20.100000000000001" customHeight="1">
      <c r="A59" s="1087" t="s">
        <v>1123</v>
      </c>
      <c r="B59" s="1088"/>
      <c r="C59" s="1088"/>
      <c r="D59" s="1088"/>
      <c r="E59" s="1088"/>
      <c r="F59" s="1088"/>
      <c r="G59" s="1088"/>
      <c r="H59" s="1088"/>
    </row>
    <row r="60" spans="1:9" s="462" customFormat="1" ht="15" customHeight="1">
      <c r="A60" s="473">
        <v>1999</v>
      </c>
      <c r="B60" s="474" t="s">
        <v>1120</v>
      </c>
      <c r="C60" s="474" t="s">
        <v>1120</v>
      </c>
      <c r="D60" s="474" t="s">
        <v>1120</v>
      </c>
      <c r="E60" s="474" t="s">
        <v>1120</v>
      </c>
      <c r="F60" s="474" t="s">
        <v>1120</v>
      </c>
      <c r="G60" s="474" t="s">
        <v>1120</v>
      </c>
      <c r="H60" s="474" t="s">
        <v>1120</v>
      </c>
      <c r="I60" s="476" t="s">
        <v>1120</v>
      </c>
    </row>
    <row r="61" spans="1:9" s="462" customFormat="1" ht="15" customHeight="1">
      <c r="A61" s="473">
        <v>2000</v>
      </c>
      <c r="B61" s="474">
        <v>227</v>
      </c>
      <c r="C61" s="474" t="s">
        <v>1120</v>
      </c>
      <c r="D61" s="474" t="s">
        <v>1120</v>
      </c>
      <c r="E61" s="474" t="s">
        <v>1120</v>
      </c>
      <c r="F61" s="474" t="s">
        <v>1120</v>
      </c>
      <c r="G61" s="474" t="s">
        <v>1120</v>
      </c>
      <c r="H61" s="474" t="s">
        <v>1120</v>
      </c>
      <c r="I61" s="476" t="s">
        <v>1120</v>
      </c>
    </row>
    <row r="62" spans="1:9" s="462" customFormat="1" ht="15" customHeight="1">
      <c r="A62" s="473">
        <v>2001</v>
      </c>
      <c r="B62" s="499">
        <v>619</v>
      </c>
      <c r="C62" s="499">
        <v>17</v>
      </c>
      <c r="D62" s="499" t="s">
        <v>1120</v>
      </c>
      <c r="E62" s="499" t="s">
        <v>1120</v>
      </c>
      <c r="F62" s="499">
        <v>21</v>
      </c>
      <c r="G62" s="499">
        <v>17</v>
      </c>
      <c r="H62" s="474" t="s">
        <v>1120</v>
      </c>
      <c r="I62" s="500">
        <v>19</v>
      </c>
    </row>
    <row r="63" spans="1:9" s="462" customFormat="1" ht="15" customHeight="1">
      <c r="A63" s="473">
        <v>2002</v>
      </c>
      <c r="B63" s="499">
        <v>780</v>
      </c>
      <c r="C63" s="499">
        <v>20</v>
      </c>
      <c r="D63" s="499" t="s">
        <v>1120</v>
      </c>
      <c r="E63" s="499" t="s">
        <v>1120</v>
      </c>
      <c r="F63" s="499">
        <v>26</v>
      </c>
      <c r="G63" s="499">
        <v>27</v>
      </c>
      <c r="H63" s="474" t="s">
        <v>1120</v>
      </c>
      <c r="I63" s="500">
        <v>17</v>
      </c>
    </row>
    <row r="64" spans="1:9" s="462" customFormat="1" ht="15" customHeight="1">
      <c r="A64" s="473">
        <v>2003</v>
      </c>
      <c r="B64" s="499">
        <v>862</v>
      </c>
      <c r="C64" s="499">
        <v>53</v>
      </c>
      <c r="D64" s="499" t="s">
        <v>1120</v>
      </c>
      <c r="E64" s="499" t="s">
        <v>1120</v>
      </c>
      <c r="F64" s="499">
        <v>26</v>
      </c>
      <c r="G64" s="499">
        <v>18</v>
      </c>
      <c r="H64" s="474" t="s">
        <v>1120</v>
      </c>
      <c r="I64" s="500">
        <v>29</v>
      </c>
    </row>
    <row r="65" spans="1:9" s="462" customFormat="1" ht="15" customHeight="1">
      <c r="A65" s="473">
        <v>2004</v>
      </c>
      <c r="B65" s="499">
        <v>914</v>
      </c>
      <c r="C65" s="499">
        <v>59</v>
      </c>
      <c r="D65" s="499" t="s">
        <v>1120</v>
      </c>
      <c r="E65" s="499" t="s">
        <v>1120</v>
      </c>
      <c r="F65" s="499">
        <v>31</v>
      </c>
      <c r="G65" s="499">
        <v>23</v>
      </c>
      <c r="H65" s="474" t="s">
        <v>1120</v>
      </c>
      <c r="I65" s="500">
        <v>15</v>
      </c>
    </row>
    <row r="66" spans="1:9" s="462" customFormat="1" ht="15" customHeight="1">
      <c r="A66" s="473">
        <v>2005</v>
      </c>
      <c r="B66" s="499">
        <v>882</v>
      </c>
      <c r="C66" s="499">
        <v>36</v>
      </c>
      <c r="D66" s="499" t="s">
        <v>1120</v>
      </c>
      <c r="E66" s="499" t="s">
        <v>1120</v>
      </c>
      <c r="F66" s="499">
        <v>28</v>
      </c>
      <c r="G66" s="499">
        <v>23</v>
      </c>
      <c r="H66" s="474" t="s">
        <v>1120</v>
      </c>
      <c r="I66" s="500">
        <v>19</v>
      </c>
    </row>
    <row r="67" spans="1:9" s="462" customFormat="1" ht="15" customHeight="1">
      <c r="A67" s="473">
        <v>2006</v>
      </c>
      <c r="B67" s="499">
        <v>903</v>
      </c>
      <c r="C67" s="499">
        <v>66</v>
      </c>
      <c r="D67" s="499" t="s">
        <v>1120</v>
      </c>
      <c r="E67" s="499" t="s">
        <v>1120</v>
      </c>
      <c r="F67" s="499">
        <v>29</v>
      </c>
      <c r="G67" s="499">
        <v>25</v>
      </c>
      <c r="H67" s="474" t="s">
        <v>1120</v>
      </c>
      <c r="I67" s="500">
        <v>23</v>
      </c>
    </row>
    <row r="68" spans="1:9" s="462" customFormat="1" ht="15" customHeight="1">
      <c r="A68" s="473">
        <v>2007</v>
      </c>
      <c r="B68" s="499">
        <v>916</v>
      </c>
      <c r="C68" s="499">
        <v>142</v>
      </c>
      <c r="D68" s="499">
        <v>45</v>
      </c>
      <c r="E68" s="499">
        <v>97</v>
      </c>
      <c r="F68" s="499">
        <v>31</v>
      </c>
      <c r="G68" s="499">
        <v>25</v>
      </c>
      <c r="H68" s="474" t="s">
        <v>1120</v>
      </c>
      <c r="I68" s="500">
        <v>24</v>
      </c>
    </row>
    <row r="69" spans="1:9" s="462" customFormat="1" ht="15" customHeight="1">
      <c r="A69" s="473">
        <v>2008</v>
      </c>
      <c r="B69" s="499">
        <v>954</v>
      </c>
      <c r="C69" s="499">
        <v>237</v>
      </c>
      <c r="D69" s="499">
        <v>65</v>
      </c>
      <c r="E69" s="499">
        <v>172</v>
      </c>
      <c r="F69" s="499">
        <v>47</v>
      </c>
      <c r="G69" s="499">
        <v>31</v>
      </c>
      <c r="H69" s="474" t="s">
        <v>1120</v>
      </c>
      <c r="I69" s="500">
        <v>25</v>
      </c>
    </row>
    <row r="70" spans="1:9" s="462" customFormat="1" ht="15" customHeight="1">
      <c r="A70" s="478">
        <v>2009</v>
      </c>
      <c r="B70" s="474">
        <v>1094</v>
      </c>
      <c r="C70" s="479">
        <v>382</v>
      </c>
      <c r="D70" s="474">
        <v>124</v>
      </c>
      <c r="E70" s="480">
        <v>258</v>
      </c>
      <c r="F70" s="474">
        <v>56</v>
      </c>
      <c r="G70" s="480">
        <v>35</v>
      </c>
      <c r="H70" s="474" t="s">
        <v>1120</v>
      </c>
      <c r="I70" s="500">
        <v>25</v>
      </c>
    </row>
    <row r="71" spans="1:9" s="462" customFormat="1" ht="15" customHeight="1">
      <c r="A71" s="478">
        <v>2010</v>
      </c>
      <c r="B71" s="474">
        <v>1139</v>
      </c>
      <c r="C71" s="479">
        <v>457</v>
      </c>
      <c r="D71" s="474">
        <v>166</v>
      </c>
      <c r="E71" s="480">
        <v>291</v>
      </c>
      <c r="F71" s="474">
        <v>55</v>
      </c>
      <c r="G71" s="480">
        <v>41</v>
      </c>
      <c r="H71" s="474" t="s">
        <v>1120</v>
      </c>
      <c r="I71" s="500">
        <v>45</v>
      </c>
    </row>
    <row r="72" spans="1:9" s="462" customFormat="1" ht="15" customHeight="1">
      <c r="A72" s="478">
        <v>2011</v>
      </c>
      <c r="B72" s="498">
        <v>1160</v>
      </c>
      <c r="C72" s="498">
        <v>604</v>
      </c>
      <c r="D72" s="498">
        <v>200</v>
      </c>
      <c r="E72" s="498">
        <v>404</v>
      </c>
      <c r="F72" s="498">
        <v>73</v>
      </c>
      <c r="G72" s="498">
        <v>51</v>
      </c>
      <c r="H72" s="498">
        <v>37</v>
      </c>
      <c r="I72" s="500">
        <v>30</v>
      </c>
    </row>
    <row r="73" spans="1:9" s="462" customFormat="1" ht="15" customHeight="1">
      <c r="A73" s="478">
        <v>2012</v>
      </c>
      <c r="B73" s="483">
        <v>1214</v>
      </c>
      <c r="C73" s="483">
        <v>768</v>
      </c>
      <c r="D73" s="483">
        <v>268</v>
      </c>
      <c r="E73" s="483">
        <v>500</v>
      </c>
      <c r="F73" s="483">
        <v>71</v>
      </c>
      <c r="G73" s="483">
        <v>58</v>
      </c>
      <c r="H73" s="483">
        <v>29</v>
      </c>
      <c r="I73" s="500">
        <v>37</v>
      </c>
    </row>
    <row r="74" spans="1:9" s="462" customFormat="1" ht="15" customHeight="1">
      <c r="A74" s="478">
        <v>2013</v>
      </c>
      <c r="B74" s="483">
        <v>1276</v>
      </c>
      <c r="C74" s="483">
        <v>842</v>
      </c>
      <c r="D74" s="483">
        <v>309</v>
      </c>
      <c r="E74" s="483">
        <v>533</v>
      </c>
      <c r="F74" s="483">
        <v>74</v>
      </c>
      <c r="G74" s="483">
        <v>65</v>
      </c>
      <c r="H74" s="483">
        <v>29</v>
      </c>
      <c r="I74" s="500">
        <v>42</v>
      </c>
    </row>
    <row r="75" spans="1:9" s="462" customFormat="1" ht="15" customHeight="1">
      <c r="A75" s="478">
        <v>2014</v>
      </c>
      <c r="B75" s="483">
        <v>1269</v>
      </c>
      <c r="C75" s="483">
        <v>1000</v>
      </c>
      <c r="D75" s="483">
        <v>345</v>
      </c>
      <c r="E75" s="483">
        <v>655</v>
      </c>
      <c r="F75" s="483">
        <v>83</v>
      </c>
      <c r="G75" s="483">
        <v>65</v>
      </c>
      <c r="H75" s="483">
        <v>51</v>
      </c>
      <c r="I75" s="500">
        <v>42</v>
      </c>
    </row>
    <row r="76" spans="1:9" s="462" customFormat="1" ht="15" customHeight="1">
      <c r="A76" s="478">
        <v>2015</v>
      </c>
      <c r="B76" s="483">
        <v>1312</v>
      </c>
      <c r="C76" s="483">
        <v>1057</v>
      </c>
      <c r="D76" s="483">
        <v>386</v>
      </c>
      <c r="E76" s="483">
        <v>671</v>
      </c>
      <c r="F76" s="483">
        <v>93</v>
      </c>
      <c r="G76" s="483">
        <v>80</v>
      </c>
      <c r="H76" s="483">
        <v>25</v>
      </c>
      <c r="I76" s="500">
        <v>35</v>
      </c>
    </row>
    <row r="77" spans="1:9" s="472" customFormat="1" ht="20.100000000000001" customHeight="1">
      <c r="A77" s="1086" t="s">
        <v>1124</v>
      </c>
      <c r="B77" s="1086"/>
      <c r="C77" s="1086"/>
      <c r="D77" s="1086"/>
      <c r="E77" s="1086"/>
      <c r="F77" s="1086"/>
      <c r="G77" s="1086"/>
      <c r="H77" s="1086"/>
    </row>
    <row r="78" spans="1:9" s="462" customFormat="1" ht="15" customHeight="1">
      <c r="A78" s="473">
        <v>1999</v>
      </c>
      <c r="B78" s="474" t="s">
        <v>1120</v>
      </c>
      <c r="C78" s="474" t="s">
        <v>1120</v>
      </c>
      <c r="D78" s="474" t="s">
        <v>1120</v>
      </c>
      <c r="E78" s="474" t="s">
        <v>1120</v>
      </c>
      <c r="F78" s="474" t="s">
        <v>1120</v>
      </c>
      <c r="G78" s="474" t="s">
        <v>1120</v>
      </c>
      <c r="H78" s="474" t="s">
        <v>1120</v>
      </c>
      <c r="I78" s="475" t="s">
        <v>1120</v>
      </c>
    </row>
    <row r="79" spans="1:9" s="462" customFormat="1" ht="15" customHeight="1">
      <c r="A79" s="473">
        <v>2000</v>
      </c>
      <c r="B79" s="474">
        <v>112</v>
      </c>
      <c r="C79" s="474" t="s">
        <v>1120</v>
      </c>
      <c r="D79" s="474" t="s">
        <v>1120</v>
      </c>
      <c r="E79" s="474" t="s">
        <v>1120</v>
      </c>
      <c r="F79" s="474" t="s">
        <v>1120</v>
      </c>
      <c r="G79" s="474" t="s">
        <v>1120</v>
      </c>
      <c r="H79" s="474" t="s">
        <v>1120</v>
      </c>
      <c r="I79" s="475" t="s">
        <v>1120</v>
      </c>
    </row>
    <row r="80" spans="1:9" s="462" customFormat="1" ht="15" customHeight="1">
      <c r="A80" s="473">
        <v>2001</v>
      </c>
      <c r="B80" s="499">
        <v>76</v>
      </c>
      <c r="C80" s="501" t="s">
        <v>438</v>
      </c>
      <c r="D80" s="474" t="s">
        <v>1120</v>
      </c>
      <c r="E80" s="474" t="s">
        <v>1120</v>
      </c>
      <c r="F80" s="501" t="s">
        <v>438</v>
      </c>
      <c r="G80" s="501" t="s">
        <v>438</v>
      </c>
      <c r="H80" s="474" t="s">
        <v>1120</v>
      </c>
      <c r="I80" s="502" t="s">
        <v>438</v>
      </c>
    </row>
    <row r="81" spans="1:9" s="462" customFormat="1" ht="15" customHeight="1">
      <c r="A81" s="473">
        <v>2002</v>
      </c>
      <c r="B81" s="499">
        <v>93</v>
      </c>
      <c r="C81" s="499">
        <v>1</v>
      </c>
      <c r="D81" s="474" t="s">
        <v>1120</v>
      </c>
      <c r="E81" s="474" t="s">
        <v>1120</v>
      </c>
      <c r="F81" s="501" t="s">
        <v>438</v>
      </c>
      <c r="G81" s="501" t="s">
        <v>438</v>
      </c>
      <c r="H81" s="474" t="s">
        <v>1120</v>
      </c>
      <c r="I81" s="475">
        <v>1</v>
      </c>
    </row>
    <row r="82" spans="1:9" s="462" customFormat="1" ht="15" customHeight="1">
      <c r="A82" s="473">
        <v>2003</v>
      </c>
      <c r="B82" s="499">
        <v>123</v>
      </c>
      <c r="C82" s="499">
        <v>2</v>
      </c>
      <c r="D82" s="474" t="s">
        <v>1120</v>
      </c>
      <c r="E82" s="499" t="s">
        <v>1120</v>
      </c>
      <c r="F82" s="501" t="s">
        <v>438</v>
      </c>
      <c r="G82" s="501" t="s">
        <v>438</v>
      </c>
      <c r="H82" s="474" t="s">
        <v>1120</v>
      </c>
      <c r="I82" s="502" t="s">
        <v>438</v>
      </c>
    </row>
    <row r="83" spans="1:9" s="462" customFormat="1" ht="15" customHeight="1">
      <c r="A83" s="473">
        <v>2004</v>
      </c>
      <c r="B83" s="499">
        <v>143</v>
      </c>
      <c r="C83" s="499">
        <v>5</v>
      </c>
      <c r="D83" s="474" t="s">
        <v>1120</v>
      </c>
      <c r="E83" s="499" t="s">
        <v>1120</v>
      </c>
      <c r="F83" s="499">
        <v>1</v>
      </c>
      <c r="G83" s="499">
        <v>1</v>
      </c>
      <c r="H83" s="474" t="s">
        <v>1120</v>
      </c>
      <c r="I83" s="502" t="s">
        <v>438</v>
      </c>
    </row>
    <row r="84" spans="1:9" s="462" customFormat="1" ht="15" customHeight="1">
      <c r="A84" s="473">
        <v>2005</v>
      </c>
      <c r="B84" s="499">
        <v>155</v>
      </c>
      <c r="C84" s="499">
        <v>6</v>
      </c>
      <c r="D84" s="474" t="s">
        <v>1120</v>
      </c>
      <c r="E84" s="499" t="s">
        <v>1120</v>
      </c>
      <c r="F84" s="501" t="s">
        <v>438</v>
      </c>
      <c r="G84" s="501" t="s">
        <v>438</v>
      </c>
      <c r="H84" s="474" t="s">
        <v>1120</v>
      </c>
      <c r="I84" s="502" t="s">
        <v>438</v>
      </c>
    </row>
    <row r="85" spans="1:9" s="462" customFormat="1" ht="15" customHeight="1">
      <c r="A85" s="473">
        <v>2006</v>
      </c>
      <c r="B85" s="499">
        <v>143</v>
      </c>
      <c r="C85" s="499">
        <v>3</v>
      </c>
      <c r="D85" s="474" t="s">
        <v>1120</v>
      </c>
      <c r="E85" s="499" t="s">
        <v>1120</v>
      </c>
      <c r="F85" s="501" t="s">
        <v>438</v>
      </c>
      <c r="G85" s="501" t="s">
        <v>438</v>
      </c>
      <c r="H85" s="474" t="s">
        <v>1120</v>
      </c>
      <c r="I85" s="502" t="s">
        <v>438</v>
      </c>
    </row>
    <row r="86" spans="1:9" s="462" customFormat="1" ht="15" customHeight="1">
      <c r="A86" s="473">
        <v>2007</v>
      </c>
      <c r="B86" s="503">
        <v>142</v>
      </c>
      <c r="C86" s="503">
        <v>18</v>
      </c>
      <c r="D86" s="503">
        <v>7</v>
      </c>
      <c r="E86" s="503">
        <v>11</v>
      </c>
      <c r="F86" s="501" t="s">
        <v>438</v>
      </c>
      <c r="G86" s="501" t="s">
        <v>438</v>
      </c>
      <c r="H86" s="474" t="s">
        <v>1120</v>
      </c>
      <c r="I86" s="502" t="s">
        <v>438</v>
      </c>
    </row>
    <row r="87" spans="1:9" s="462" customFormat="1" ht="15" customHeight="1">
      <c r="A87" s="473">
        <v>2008</v>
      </c>
      <c r="B87" s="503">
        <v>152</v>
      </c>
      <c r="C87" s="503">
        <v>22</v>
      </c>
      <c r="D87" s="474">
        <v>8</v>
      </c>
      <c r="E87" s="503">
        <v>14</v>
      </c>
      <c r="F87" s="504">
        <v>2</v>
      </c>
      <c r="G87" s="501" t="s">
        <v>438</v>
      </c>
      <c r="H87" s="474" t="s">
        <v>1120</v>
      </c>
      <c r="I87" s="502" t="s">
        <v>438</v>
      </c>
    </row>
    <row r="88" spans="1:9" s="462" customFormat="1" ht="15" customHeight="1">
      <c r="A88" s="478">
        <v>2009</v>
      </c>
      <c r="B88" s="474">
        <v>159</v>
      </c>
      <c r="C88" s="479">
        <v>23</v>
      </c>
      <c r="D88" s="474">
        <v>6</v>
      </c>
      <c r="E88" s="480">
        <v>17</v>
      </c>
      <c r="F88" s="474">
        <v>1</v>
      </c>
      <c r="G88" s="501" t="s">
        <v>438</v>
      </c>
      <c r="H88" s="474" t="s">
        <v>1120</v>
      </c>
      <c r="I88" s="502" t="s">
        <v>438</v>
      </c>
    </row>
    <row r="89" spans="1:9" s="462" customFormat="1" ht="15" customHeight="1">
      <c r="A89" s="478">
        <v>2010</v>
      </c>
      <c r="B89" s="474">
        <v>171</v>
      </c>
      <c r="C89" s="479">
        <v>33</v>
      </c>
      <c r="D89" s="474">
        <v>11</v>
      </c>
      <c r="E89" s="480">
        <v>22</v>
      </c>
      <c r="F89" s="501" t="s">
        <v>438</v>
      </c>
      <c r="G89" s="501" t="s">
        <v>438</v>
      </c>
      <c r="H89" s="474" t="s">
        <v>1120</v>
      </c>
      <c r="I89" s="502" t="s">
        <v>438</v>
      </c>
    </row>
    <row r="90" spans="1:9" s="462" customFormat="1" ht="15" customHeight="1">
      <c r="A90" s="478">
        <v>2011</v>
      </c>
      <c r="B90" s="498">
        <v>148</v>
      </c>
      <c r="C90" s="498">
        <v>43</v>
      </c>
      <c r="D90" s="498">
        <v>12</v>
      </c>
      <c r="E90" s="498">
        <v>31</v>
      </c>
      <c r="F90" s="501" t="s">
        <v>438</v>
      </c>
      <c r="G90" s="501" t="s">
        <v>438</v>
      </c>
      <c r="H90" s="501" t="s">
        <v>438</v>
      </c>
      <c r="I90" s="502" t="s">
        <v>438</v>
      </c>
    </row>
    <row r="91" spans="1:9" s="462" customFormat="1" ht="15" customHeight="1">
      <c r="A91" s="478">
        <v>2012</v>
      </c>
      <c r="B91" s="483">
        <v>139</v>
      </c>
      <c r="C91" s="483">
        <v>41</v>
      </c>
      <c r="D91" s="483">
        <v>13</v>
      </c>
      <c r="E91" s="483">
        <v>28</v>
      </c>
      <c r="F91" s="501" t="s">
        <v>438</v>
      </c>
      <c r="G91" s="501" t="s">
        <v>438</v>
      </c>
      <c r="H91" s="501" t="s">
        <v>438</v>
      </c>
      <c r="I91" s="502" t="s">
        <v>438</v>
      </c>
    </row>
    <row r="92" spans="1:9" s="462" customFormat="1" ht="15" customHeight="1">
      <c r="A92" s="478">
        <v>2013</v>
      </c>
      <c r="B92" s="483">
        <v>136</v>
      </c>
      <c r="C92" s="483">
        <v>48</v>
      </c>
      <c r="D92" s="483">
        <v>13</v>
      </c>
      <c r="E92" s="483">
        <v>35</v>
      </c>
      <c r="F92" s="501" t="s">
        <v>438</v>
      </c>
      <c r="G92" s="501" t="s">
        <v>438</v>
      </c>
      <c r="H92" s="501" t="s">
        <v>438</v>
      </c>
      <c r="I92" s="502" t="s">
        <v>438</v>
      </c>
    </row>
    <row r="93" spans="1:9" s="462" customFormat="1" ht="15" customHeight="1">
      <c r="A93" s="478">
        <v>2014</v>
      </c>
      <c r="B93" s="483">
        <v>117</v>
      </c>
      <c r="C93" s="483">
        <v>54</v>
      </c>
      <c r="D93" s="483">
        <v>15</v>
      </c>
      <c r="E93" s="483">
        <v>39</v>
      </c>
      <c r="F93" s="483" t="s">
        <v>438</v>
      </c>
      <c r="G93" s="483" t="s">
        <v>438</v>
      </c>
      <c r="H93" s="483" t="s">
        <v>438</v>
      </c>
      <c r="I93" s="502" t="s">
        <v>438</v>
      </c>
    </row>
    <row r="94" spans="1:9" s="462" customFormat="1" ht="15" customHeight="1">
      <c r="A94" s="473">
        <v>2015</v>
      </c>
      <c r="B94" s="483">
        <v>112</v>
      </c>
      <c r="C94" s="483">
        <v>57</v>
      </c>
      <c r="D94" s="483">
        <v>18</v>
      </c>
      <c r="E94" s="483">
        <v>39</v>
      </c>
      <c r="F94" s="505" t="s">
        <v>438</v>
      </c>
      <c r="G94" s="505" t="s">
        <v>438</v>
      </c>
      <c r="H94" s="505" t="s">
        <v>438</v>
      </c>
      <c r="I94" s="502" t="s">
        <v>438</v>
      </c>
    </row>
    <row r="95" spans="1:9" s="462" customFormat="1" ht="15" customHeight="1">
      <c r="A95" s="506"/>
      <c r="B95" s="507"/>
      <c r="C95" s="507"/>
      <c r="D95" s="507"/>
      <c r="E95" s="507"/>
      <c r="F95" s="507"/>
      <c r="G95" s="507"/>
      <c r="H95" s="507"/>
      <c r="I95" s="508"/>
    </row>
    <row r="96" spans="1:9" s="512" customFormat="1" ht="15" customHeight="1">
      <c r="A96" s="509" t="s">
        <v>1125</v>
      </c>
      <c r="B96" s="510"/>
      <c r="C96" s="510"/>
      <c r="D96" s="510"/>
      <c r="E96" s="510"/>
      <c r="F96" s="510"/>
      <c r="G96" s="510"/>
      <c r="H96" s="510"/>
      <c r="I96" s="511"/>
    </row>
    <row r="97" spans="1:9" s="512" customFormat="1" ht="15" customHeight="1">
      <c r="A97" s="509" t="s">
        <v>1126</v>
      </c>
      <c r="B97" s="510"/>
      <c r="C97" s="510"/>
      <c r="D97" s="510"/>
      <c r="E97" s="510"/>
      <c r="F97" s="510"/>
      <c r="G97" s="510"/>
      <c r="H97" s="510"/>
      <c r="I97" s="511"/>
    </row>
    <row r="98" spans="1:9" ht="15" customHeight="1">
      <c r="A98" s="1084" t="s">
        <v>1127</v>
      </c>
      <c r="B98" s="1084"/>
      <c r="C98" s="1084"/>
      <c r="D98" s="1084"/>
      <c r="E98" s="1084"/>
      <c r="F98" s="513"/>
      <c r="G98" s="513"/>
      <c r="H98" s="513"/>
      <c r="I98" s="508"/>
    </row>
    <row r="99" spans="1:9" ht="15" customHeight="1">
      <c r="A99" s="1084"/>
      <c r="B99" s="1084"/>
      <c r="C99" s="1084"/>
      <c r="D99" s="1084"/>
      <c r="E99" s="1084"/>
      <c r="F99" s="513"/>
      <c r="G99" s="513"/>
      <c r="H99" s="513"/>
      <c r="I99" s="508"/>
    </row>
    <row r="100" spans="1:9" ht="15" customHeight="1">
      <c r="A100" s="1084"/>
      <c r="B100" s="1084"/>
      <c r="C100" s="1084"/>
      <c r="D100" s="1084"/>
      <c r="E100" s="1084"/>
      <c r="F100" s="513"/>
      <c r="G100" s="513"/>
      <c r="H100" s="513"/>
      <c r="I100" s="508"/>
    </row>
    <row r="101" spans="1:9" ht="15" customHeight="1">
      <c r="A101" s="1084"/>
      <c r="B101" s="1084"/>
      <c r="C101" s="1084"/>
      <c r="D101" s="1084"/>
      <c r="E101" s="1084"/>
      <c r="F101" s="513"/>
      <c r="G101" s="513"/>
      <c r="H101" s="513"/>
      <c r="I101" s="508"/>
    </row>
    <row r="102" spans="1:9" ht="15" customHeight="1">
      <c r="A102" s="509" t="s">
        <v>1128</v>
      </c>
      <c r="B102" s="513"/>
      <c r="C102" s="513"/>
      <c r="D102" s="513"/>
      <c r="E102" s="513"/>
      <c r="F102" s="513"/>
      <c r="G102" s="513"/>
      <c r="H102" s="513"/>
      <c r="I102" s="508"/>
    </row>
    <row r="103" spans="1:9" ht="15" customHeight="1">
      <c r="A103" s="514"/>
      <c r="B103" s="513"/>
      <c r="C103" s="513"/>
      <c r="D103" s="513"/>
      <c r="E103" s="513"/>
      <c r="F103" s="513"/>
      <c r="G103" s="513"/>
      <c r="H103" s="513"/>
    </row>
    <row r="104" spans="1:9" ht="15" customHeight="1">
      <c r="A104" s="514"/>
      <c r="B104" s="513"/>
      <c r="C104" s="513"/>
      <c r="D104" s="513"/>
      <c r="E104" s="513"/>
      <c r="F104" s="513"/>
      <c r="G104" s="513"/>
      <c r="H104" s="513"/>
    </row>
    <row r="105" spans="1:9" ht="15" customHeight="1">
      <c r="A105" s="514"/>
      <c r="B105" s="513"/>
      <c r="C105" s="513"/>
      <c r="D105" s="513"/>
      <c r="E105" s="513"/>
      <c r="F105" s="513"/>
      <c r="G105" s="513"/>
      <c r="H105" s="513"/>
    </row>
    <row r="106" spans="1:9" ht="15" customHeight="1">
      <c r="A106" s="514"/>
      <c r="B106" s="513"/>
      <c r="C106" s="513"/>
      <c r="D106" s="513"/>
      <c r="E106" s="513"/>
      <c r="F106" s="513"/>
      <c r="G106" s="513"/>
      <c r="H106" s="513"/>
    </row>
    <row r="107" spans="1:9" ht="15" customHeight="1">
      <c r="A107" s="514"/>
      <c r="B107" s="513"/>
      <c r="C107" s="513"/>
      <c r="D107" s="513"/>
      <c r="E107" s="513"/>
      <c r="F107" s="513"/>
      <c r="G107" s="513"/>
      <c r="H107" s="513"/>
    </row>
    <row r="108" spans="1:9" ht="15" customHeight="1">
      <c r="A108" s="514"/>
      <c r="B108" s="513"/>
      <c r="C108" s="513"/>
      <c r="D108" s="513"/>
      <c r="E108" s="513"/>
      <c r="F108" s="513"/>
      <c r="G108" s="513"/>
      <c r="H108" s="513"/>
    </row>
    <row r="109" spans="1:9" ht="15" customHeight="1">
      <c r="A109" s="514"/>
      <c r="B109" s="513"/>
      <c r="C109" s="513"/>
      <c r="D109" s="513"/>
      <c r="E109" s="513"/>
      <c r="F109" s="513"/>
      <c r="G109" s="513"/>
      <c r="H109" s="513"/>
    </row>
    <row r="110" spans="1:9" ht="15" customHeight="1">
      <c r="A110" s="514"/>
      <c r="B110" s="513"/>
      <c r="C110" s="513"/>
      <c r="D110" s="513"/>
      <c r="E110" s="513"/>
      <c r="F110" s="513"/>
      <c r="G110" s="513"/>
      <c r="H110" s="513"/>
    </row>
    <row r="111" spans="1:9" ht="15" customHeight="1">
      <c r="A111" s="514"/>
      <c r="B111" s="513"/>
      <c r="C111" s="513"/>
      <c r="D111" s="513"/>
      <c r="E111" s="513"/>
      <c r="F111" s="513"/>
      <c r="G111" s="513"/>
      <c r="H111" s="513"/>
    </row>
    <row r="112" spans="1:9" ht="15" customHeight="1">
      <c r="A112" s="514"/>
      <c r="B112" s="513"/>
      <c r="C112" s="513"/>
      <c r="D112" s="513"/>
      <c r="E112" s="513"/>
      <c r="F112" s="513"/>
      <c r="G112" s="513"/>
      <c r="H112" s="513"/>
    </row>
    <row r="113" spans="1:8" ht="15" customHeight="1">
      <c r="A113" s="514"/>
      <c r="B113" s="513"/>
      <c r="C113" s="513"/>
      <c r="D113" s="513"/>
      <c r="E113" s="513"/>
      <c r="F113" s="513"/>
      <c r="G113" s="513"/>
      <c r="H113" s="513"/>
    </row>
    <row r="114" spans="1:8">
      <c r="A114" s="514"/>
      <c r="B114" s="513"/>
      <c r="C114" s="513"/>
      <c r="D114" s="513"/>
      <c r="E114" s="513"/>
      <c r="F114" s="513"/>
      <c r="G114" s="513"/>
      <c r="H114" s="513"/>
    </row>
    <row r="115" spans="1:8">
      <c r="A115" s="514"/>
      <c r="B115" s="513"/>
      <c r="C115" s="513"/>
      <c r="D115" s="513"/>
      <c r="E115" s="513"/>
      <c r="F115" s="513"/>
      <c r="G115" s="513"/>
      <c r="H115" s="513"/>
    </row>
    <row r="116" spans="1:8">
      <c r="A116" s="514"/>
      <c r="B116" s="513"/>
      <c r="C116" s="513"/>
      <c r="D116" s="513"/>
      <c r="E116" s="513"/>
      <c r="F116" s="513"/>
      <c r="G116" s="513"/>
      <c r="H116" s="513"/>
    </row>
    <row r="117" spans="1:8">
      <c r="A117" s="514"/>
    </row>
  </sheetData>
  <mergeCells count="7">
    <mergeCell ref="A98:E101"/>
    <mergeCell ref="A1:H1"/>
    <mergeCell ref="A5:H5"/>
    <mergeCell ref="A23:H23"/>
    <mergeCell ref="A41:H41"/>
    <mergeCell ref="A59:H59"/>
    <mergeCell ref="A77:H77"/>
  </mergeCells>
  <pageMargins left="0.28999999999999998" right="0.24" top="1" bottom="1" header="0.5" footer="0.5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243"/>
  <sheetViews>
    <sheetView showGridLines="0" zoomScaleNormal="100" workbookViewId="0">
      <pane ySplit="3" topLeftCell="A4" activePane="bottomLeft" state="frozen"/>
      <selection activeCell="A2" sqref="A2:U2"/>
      <selection pane="bottomLeft"/>
    </sheetView>
  </sheetViews>
  <sheetFormatPr defaultColWidth="8.85546875" defaultRowHeight="12"/>
  <cols>
    <col min="1" max="1" width="6.7109375" style="524" customWidth="1"/>
    <col min="2" max="2" width="12.28515625" style="515" customWidth="1"/>
    <col min="3" max="3" width="13.28515625" style="515" customWidth="1"/>
    <col min="4" max="16384" width="8.85546875" style="518"/>
  </cols>
  <sheetData>
    <row r="1" spans="1:8" ht="14.25">
      <c r="A1" s="410" t="s">
        <v>1028</v>
      </c>
    </row>
    <row r="2" spans="1:8" ht="15.6" customHeight="1">
      <c r="A2" s="518" t="s">
        <v>1129</v>
      </c>
      <c r="B2" s="508"/>
      <c r="C2" s="508"/>
    </row>
    <row r="3" spans="1:8" s="522" customFormat="1" ht="35.25" customHeight="1">
      <c r="A3" s="519" t="s">
        <v>1022</v>
      </c>
      <c r="B3" s="520" t="s">
        <v>1130</v>
      </c>
      <c r="C3" s="521" t="s">
        <v>1131</v>
      </c>
    </row>
    <row r="4" spans="1:8" ht="15" customHeight="1">
      <c r="A4" s="1089" t="s">
        <v>1119</v>
      </c>
      <c r="B4" s="1090"/>
      <c r="C4" s="1090"/>
    </row>
    <row r="5" spans="1:8" ht="15" customHeight="1">
      <c r="A5" s="523">
        <v>2012</v>
      </c>
      <c r="B5" s="485">
        <v>661</v>
      </c>
      <c r="C5" s="485">
        <v>29</v>
      </c>
    </row>
    <row r="6" spans="1:8" ht="15" customHeight="1">
      <c r="A6" s="523">
        <v>2013</v>
      </c>
      <c r="B6" s="485">
        <v>651</v>
      </c>
      <c r="C6" s="485">
        <v>25</v>
      </c>
      <c r="F6" s="524"/>
      <c r="H6" s="525"/>
    </row>
    <row r="7" spans="1:8" ht="15" customHeight="1">
      <c r="A7" s="523">
        <v>2014</v>
      </c>
      <c r="B7" s="493">
        <v>710</v>
      </c>
      <c r="C7" s="493">
        <v>26</v>
      </c>
    </row>
    <row r="8" spans="1:8" ht="15" customHeight="1">
      <c r="A8" s="523">
        <v>2015</v>
      </c>
      <c r="B8" s="493">
        <v>718</v>
      </c>
      <c r="C8" s="493">
        <v>20</v>
      </c>
    </row>
    <row r="9" spans="1:8" ht="15" customHeight="1">
      <c r="A9" s="1091" t="s">
        <v>1121</v>
      </c>
      <c r="B9" s="1091"/>
      <c r="C9" s="1091"/>
    </row>
    <row r="10" spans="1:8" ht="15" customHeight="1">
      <c r="A10" s="526">
        <v>2012</v>
      </c>
      <c r="B10" s="496">
        <v>3.1</v>
      </c>
      <c r="C10" s="496">
        <v>0.1</v>
      </c>
    </row>
    <row r="11" spans="1:8" ht="15" customHeight="1">
      <c r="A11" s="523">
        <v>2013</v>
      </c>
      <c r="B11" s="494">
        <v>3.0573514037986298</v>
      </c>
      <c r="C11" s="494">
        <v>0.11740980813358794</v>
      </c>
    </row>
    <row r="12" spans="1:8" ht="15" customHeight="1">
      <c r="A12" s="523">
        <v>2014</v>
      </c>
      <c r="B12" s="494">
        <v>3.3346061196127912</v>
      </c>
      <c r="C12" s="494">
        <v>0.12211233677455291</v>
      </c>
    </row>
    <row r="13" spans="1:8" ht="15" customHeight="1">
      <c r="A13" s="523">
        <v>2015</v>
      </c>
      <c r="B13" s="494">
        <v>3.4</v>
      </c>
      <c r="C13" s="494">
        <v>0.1</v>
      </c>
    </row>
    <row r="14" spans="1:8" ht="15" customHeight="1">
      <c r="A14" s="1091" t="s">
        <v>1132</v>
      </c>
      <c r="B14" s="1091"/>
      <c r="C14" s="1091"/>
    </row>
    <row r="15" spans="1:8" ht="15" customHeight="1">
      <c r="A15" s="526">
        <v>2012</v>
      </c>
      <c r="B15" s="485">
        <v>625</v>
      </c>
      <c r="C15" s="485">
        <v>29</v>
      </c>
    </row>
    <row r="16" spans="1:8" ht="15" customHeight="1">
      <c r="A16" s="523">
        <v>2013</v>
      </c>
      <c r="B16" s="485">
        <v>606</v>
      </c>
      <c r="C16" s="485">
        <v>24</v>
      </c>
    </row>
    <row r="17" spans="1:3" ht="15" customHeight="1">
      <c r="A17" s="523">
        <v>2014</v>
      </c>
      <c r="B17" s="493">
        <v>625</v>
      </c>
      <c r="C17" s="493">
        <v>25</v>
      </c>
    </row>
    <row r="18" spans="1:3" ht="15" customHeight="1">
      <c r="A18" s="523">
        <v>2015</v>
      </c>
      <c r="B18" s="493">
        <v>618</v>
      </c>
      <c r="C18" s="493">
        <v>16</v>
      </c>
    </row>
    <row r="19" spans="1:3" ht="15" customHeight="1">
      <c r="A19" s="1091" t="s">
        <v>1133</v>
      </c>
      <c r="B19" s="1091"/>
      <c r="C19" s="1091"/>
    </row>
    <row r="20" spans="1:3" ht="15" customHeight="1">
      <c r="A20" s="526">
        <v>2012</v>
      </c>
      <c r="B20" s="485">
        <v>32</v>
      </c>
      <c r="C20" s="493" t="s">
        <v>438</v>
      </c>
    </row>
    <row r="21" spans="1:3" ht="15" customHeight="1">
      <c r="A21" s="523">
        <v>2013</v>
      </c>
      <c r="B21" s="485">
        <v>40</v>
      </c>
      <c r="C21" s="485">
        <v>1</v>
      </c>
    </row>
    <row r="22" spans="1:3" ht="15" customHeight="1">
      <c r="A22" s="523">
        <v>2014</v>
      </c>
      <c r="B22" s="493">
        <v>81</v>
      </c>
      <c r="C22" s="493">
        <v>1</v>
      </c>
    </row>
    <row r="23" spans="1:3" ht="15" customHeight="1">
      <c r="A23" s="523">
        <v>2015</v>
      </c>
      <c r="B23" s="493">
        <v>96</v>
      </c>
      <c r="C23" s="493">
        <v>4</v>
      </c>
    </row>
    <row r="24" spans="1:3" ht="15" customHeight="1">
      <c r="A24" s="1091" t="s">
        <v>1124</v>
      </c>
      <c r="B24" s="1091"/>
      <c r="C24" s="1091"/>
    </row>
    <row r="25" spans="1:3" ht="15" customHeight="1">
      <c r="A25" s="526">
        <v>2012</v>
      </c>
      <c r="B25" s="485">
        <v>4</v>
      </c>
      <c r="C25" s="493" t="s">
        <v>438</v>
      </c>
    </row>
    <row r="26" spans="1:3" ht="15" customHeight="1">
      <c r="A26" s="523">
        <v>2013</v>
      </c>
      <c r="B26" s="485">
        <v>5</v>
      </c>
      <c r="C26" s="493" t="s">
        <v>438</v>
      </c>
    </row>
    <row r="27" spans="1:3" ht="15" customHeight="1">
      <c r="A27" s="523">
        <v>2014</v>
      </c>
      <c r="B27" s="493">
        <v>4</v>
      </c>
      <c r="C27" s="493" t="s">
        <v>438</v>
      </c>
    </row>
    <row r="28" spans="1:3" ht="15" customHeight="1">
      <c r="A28" s="526">
        <v>2015</v>
      </c>
      <c r="B28" s="493">
        <v>4</v>
      </c>
      <c r="C28" s="527" t="s">
        <v>438</v>
      </c>
    </row>
    <row r="29" spans="1:3" ht="15" customHeight="1">
      <c r="A29" s="528"/>
      <c r="B29" s="529"/>
      <c r="C29" s="529"/>
    </row>
    <row r="30" spans="1:3" ht="15" customHeight="1">
      <c r="A30" s="530"/>
    </row>
    <row r="31" spans="1:3" ht="15" customHeight="1"/>
    <row r="32" spans="1:3" ht="15" customHeight="1"/>
    <row r="33" spans="2:26" ht="15" customHeight="1"/>
    <row r="34" spans="2:26" ht="15" customHeight="1">
      <c r="G34" s="518" t="s">
        <v>1134</v>
      </c>
    </row>
    <row r="35" spans="2:26" ht="15" customHeight="1"/>
    <row r="36" spans="2:26" ht="15" customHeight="1"/>
    <row r="37" spans="2:26" ht="15" customHeight="1"/>
    <row r="38" spans="2:26" ht="15" customHeight="1"/>
    <row r="39" spans="2:26" ht="15" customHeight="1"/>
    <row r="40" spans="2:26" ht="15" customHeight="1"/>
    <row r="41" spans="2:26" ht="15" customHeight="1"/>
    <row r="42" spans="2:26" ht="15" customHeight="1"/>
    <row r="43" spans="2:26" ht="15" customHeight="1"/>
    <row r="44" spans="2:26" ht="15" customHeight="1"/>
    <row r="45" spans="2:26" ht="15" customHeight="1"/>
    <row r="46" spans="2:26" s="524" customFormat="1" ht="15" customHeight="1">
      <c r="B46" s="515"/>
      <c r="C46" s="515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</row>
    <row r="47" spans="2:26" s="524" customFormat="1" ht="15" customHeight="1">
      <c r="B47" s="515"/>
      <c r="C47" s="515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</row>
    <row r="48" spans="2:26" s="524" customFormat="1" ht="15" customHeight="1">
      <c r="B48" s="515"/>
      <c r="C48" s="515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</row>
    <row r="49" spans="2:26" s="524" customFormat="1" ht="15" customHeight="1">
      <c r="B49" s="515"/>
      <c r="C49" s="515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</row>
    <row r="50" spans="2:26" s="524" customFormat="1" ht="15" customHeight="1">
      <c r="B50" s="515"/>
      <c r="C50" s="515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</row>
    <row r="51" spans="2:26" s="524" customFormat="1" ht="15" customHeight="1">
      <c r="B51" s="515"/>
      <c r="C51" s="515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</row>
    <row r="52" spans="2:26" s="524" customFormat="1" ht="15" customHeight="1">
      <c r="B52" s="515"/>
      <c r="C52" s="515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</row>
    <row r="53" spans="2:26" s="524" customFormat="1" ht="15" customHeight="1">
      <c r="B53" s="515"/>
      <c r="C53" s="515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</row>
    <row r="54" spans="2:26" s="524" customFormat="1" ht="15" customHeight="1">
      <c r="B54" s="515"/>
      <c r="C54" s="515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</row>
    <row r="55" spans="2:26" s="524" customFormat="1" ht="15" customHeight="1">
      <c r="B55" s="515"/>
      <c r="C55" s="515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</row>
    <row r="56" spans="2:26" s="524" customFormat="1" ht="15" customHeight="1">
      <c r="B56" s="515"/>
      <c r="C56" s="515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</row>
    <row r="57" spans="2:26" s="524" customFormat="1" ht="15" customHeight="1">
      <c r="B57" s="515"/>
      <c r="C57" s="515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</row>
    <row r="58" spans="2:26" s="524" customFormat="1" ht="15" customHeight="1">
      <c r="B58" s="515"/>
      <c r="C58" s="515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</row>
    <row r="59" spans="2:26" s="524" customFormat="1" ht="15" customHeight="1">
      <c r="B59" s="515"/>
      <c r="C59" s="515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</row>
    <row r="60" spans="2:26" s="524" customFormat="1" ht="15" customHeight="1">
      <c r="B60" s="515"/>
      <c r="C60" s="515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</row>
    <row r="61" spans="2:26" s="524" customFormat="1" ht="15" customHeight="1">
      <c r="B61" s="515"/>
      <c r="C61" s="515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</row>
    <row r="62" spans="2:26" s="524" customFormat="1" ht="15" customHeight="1">
      <c r="B62" s="515"/>
      <c r="C62" s="515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</row>
    <row r="63" spans="2:26" s="524" customFormat="1" ht="15" customHeight="1">
      <c r="B63" s="515"/>
      <c r="C63" s="515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</row>
    <row r="64" spans="2:26" s="524" customFormat="1" ht="15" customHeight="1">
      <c r="B64" s="515"/>
      <c r="C64" s="515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</row>
    <row r="65" spans="2:26" s="524" customFormat="1" ht="15" customHeight="1">
      <c r="B65" s="515"/>
      <c r="C65" s="515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</row>
    <row r="66" spans="2:26" s="524" customFormat="1" ht="15" customHeight="1">
      <c r="B66" s="515"/>
      <c r="C66" s="515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</row>
    <row r="67" spans="2:26" s="524" customFormat="1" ht="15" customHeight="1">
      <c r="B67" s="515"/>
      <c r="C67" s="515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</row>
    <row r="68" spans="2:26" s="524" customFormat="1" ht="15" customHeight="1">
      <c r="B68" s="515"/>
      <c r="C68" s="515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</row>
    <row r="69" spans="2:26" s="524" customFormat="1" ht="15" customHeight="1">
      <c r="B69" s="515"/>
      <c r="C69" s="515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</row>
    <row r="70" spans="2:26" s="524" customFormat="1" ht="15" customHeight="1">
      <c r="B70" s="515"/>
      <c r="C70" s="515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</row>
    <row r="71" spans="2:26" s="524" customFormat="1" ht="15" customHeight="1">
      <c r="B71" s="515"/>
      <c r="C71" s="515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</row>
    <row r="72" spans="2:26" s="524" customFormat="1" ht="15" customHeight="1">
      <c r="B72" s="515"/>
      <c r="C72" s="515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</row>
    <row r="73" spans="2:26" s="524" customFormat="1" ht="15" customHeight="1">
      <c r="B73" s="515"/>
      <c r="C73" s="515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</row>
    <row r="74" spans="2:26" s="524" customFormat="1" ht="15" customHeight="1">
      <c r="B74" s="515"/>
      <c r="C74" s="515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</row>
    <row r="75" spans="2:26" s="524" customFormat="1" ht="15" customHeight="1">
      <c r="B75" s="515"/>
      <c r="C75" s="515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</row>
    <row r="76" spans="2:26" s="524" customFormat="1" ht="15" customHeight="1">
      <c r="B76" s="515"/>
      <c r="C76" s="515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8"/>
      <c r="Z76" s="518"/>
    </row>
    <row r="77" spans="2:26" s="524" customFormat="1" ht="15" customHeight="1">
      <c r="B77" s="515"/>
      <c r="C77" s="515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8"/>
    </row>
    <row r="78" spans="2:26" s="524" customFormat="1" ht="15" customHeight="1">
      <c r="B78" s="515"/>
      <c r="C78" s="515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</row>
    <row r="79" spans="2:26" s="524" customFormat="1" ht="15" customHeight="1">
      <c r="B79" s="515"/>
      <c r="C79" s="515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</row>
    <row r="80" spans="2:26" s="524" customFormat="1" ht="15" customHeight="1">
      <c r="B80" s="515"/>
      <c r="C80" s="515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</row>
    <row r="81" spans="2:26" s="524" customFormat="1" ht="15" customHeight="1">
      <c r="B81" s="515"/>
      <c r="C81" s="515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</row>
    <row r="82" spans="2:26" s="524" customFormat="1" ht="15" customHeight="1">
      <c r="B82" s="515"/>
      <c r="C82" s="515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</row>
    <row r="83" spans="2:26" s="524" customFormat="1" ht="15" customHeight="1">
      <c r="B83" s="515"/>
      <c r="C83" s="515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</row>
    <row r="84" spans="2:26" s="524" customFormat="1" ht="15" customHeight="1">
      <c r="B84" s="515"/>
      <c r="C84" s="515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  <c r="X84" s="518"/>
      <c r="Y84" s="518"/>
      <c r="Z84" s="518"/>
    </row>
    <row r="85" spans="2:26" s="524" customFormat="1" ht="15" customHeight="1">
      <c r="B85" s="515"/>
      <c r="C85" s="515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</row>
    <row r="86" spans="2:26" s="524" customFormat="1" ht="15" customHeight="1">
      <c r="B86" s="515"/>
      <c r="C86" s="515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</row>
    <row r="87" spans="2:26" s="524" customFormat="1" ht="15" customHeight="1">
      <c r="B87" s="515"/>
      <c r="C87" s="515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</row>
    <row r="88" spans="2:26" s="524" customFormat="1" ht="15" customHeight="1">
      <c r="B88" s="515"/>
      <c r="C88" s="515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</row>
    <row r="89" spans="2:26" s="524" customFormat="1" ht="15" customHeight="1">
      <c r="B89" s="515"/>
      <c r="C89" s="515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</row>
    <row r="90" spans="2:26" s="524" customFormat="1" ht="15" customHeight="1">
      <c r="B90" s="515"/>
      <c r="C90" s="515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</row>
    <row r="91" spans="2:26" s="524" customFormat="1" ht="15" customHeight="1">
      <c r="B91" s="515"/>
      <c r="C91" s="515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</row>
    <row r="92" spans="2:26" s="524" customFormat="1" ht="15" customHeight="1">
      <c r="B92" s="515"/>
      <c r="C92" s="515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8"/>
      <c r="Z92" s="518"/>
    </row>
    <row r="93" spans="2:26" s="524" customFormat="1" ht="15" customHeight="1">
      <c r="B93" s="515"/>
      <c r="C93" s="515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  <c r="X93" s="518"/>
      <c r="Y93" s="518"/>
      <c r="Z93" s="518"/>
    </row>
    <row r="94" spans="2:26" s="524" customFormat="1" ht="15" customHeight="1">
      <c r="B94" s="515"/>
      <c r="C94" s="515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</row>
    <row r="95" spans="2:26" s="524" customFormat="1" ht="15" customHeight="1">
      <c r="B95" s="515"/>
      <c r="C95" s="515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</row>
    <row r="96" spans="2:26" s="524" customFormat="1" ht="15" customHeight="1">
      <c r="B96" s="515"/>
      <c r="C96" s="515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</row>
    <row r="97" spans="2:26" s="524" customFormat="1" ht="15" customHeight="1">
      <c r="B97" s="515"/>
      <c r="C97" s="515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  <c r="X97" s="518"/>
      <c r="Y97" s="518"/>
      <c r="Z97" s="518"/>
    </row>
    <row r="98" spans="2:26" s="524" customFormat="1" ht="15" customHeight="1">
      <c r="B98" s="515"/>
      <c r="C98" s="515"/>
      <c r="D98" s="518"/>
      <c r="E98" s="518"/>
      <c r="F98" s="518"/>
      <c r="G98" s="518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</row>
    <row r="99" spans="2:26" s="524" customFormat="1" ht="15" customHeight="1">
      <c r="B99" s="515"/>
      <c r="C99" s="515"/>
      <c r="D99" s="518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</row>
    <row r="100" spans="2:26" s="524" customFormat="1" ht="15" customHeight="1">
      <c r="B100" s="515"/>
      <c r="C100" s="515"/>
      <c r="D100" s="518"/>
      <c r="E100" s="518"/>
      <c r="F100" s="518"/>
      <c r="G100" s="518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</row>
    <row r="101" spans="2:26" s="524" customFormat="1" ht="15" customHeight="1">
      <c r="B101" s="515"/>
      <c r="C101" s="515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8"/>
      <c r="X101" s="518"/>
      <c r="Y101" s="518"/>
      <c r="Z101" s="518"/>
    </row>
    <row r="102" spans="2:26" s="524" customFormat="1" ht="15" customHeight="1">
      <c r="B102" s="515"/>
      <c r="C102" s="515"/>
      <c r="D102" s="518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</row>
    <row r="103" spans="2:26" s="524" customFormat="1" ht="15" customHeight="1">
      <c r="B103" s="515"/>
      <c r="C103" s="515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</row>
    <row r="104" spans="2:26" s="524" customFormat="1" ht="15" customHeight="1">
      <c r="B104" s="515"/>
      <c r="C104" s="515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</row>
    <row r="105" spans="2:26" s="524" customFormat="1" ht="15" customHeight="1">
      <c r="B105" s="515"/>
      <c r="C105" s="515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8"/>
      <c r="X105" s="518"/>
      <c r="Y105" s="518"/>
      <c r="Z105" s="518"/>
    </row>
    <row r="106" spans="2:26" s="524" customFormat="1" ht="15" customHeight="1">
      <c r="B106" s="515"/>
      <c r="C106" s="515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</row>
    <row r="107" spans="2:26" s="524" customFormat="1" ht="15" customHeight="1">
      <c r="B107" s="515"/>
      <c r="C107" s="515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</row>
    <row r="108" spans="2:26" s="524" customFormat="1" ht="15" customHeight="1">
      <c r="B108" s="515"/>
      <c r="C108" s="515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</row>
    <row r="109" spans="2:26" s="524" customFormat="1" ht="15" customHeight="1">
      <c r="B109" s="515"/>
      <c r="C109" s="515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  <c r="V109" s="518"/>
      <c r="W109" s="518"/>
      <c r="X109" s="518"/>
      <c r="Y109" s="518"/>
      <c r="Z109" s="518"/>
    </row>
    <row r="110" spans="2:26" s="524" customFormat="1" ht="15" customHeight="1">
      <c r="B110" s="515"/>
      <c r="C110" s="515"/>
      <c r="D110" s="518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</row>
    <row r="111" spans="2:26" s="524" customFormat="1" ht="15" customHeight="1">
      <c r="B111" s="515"/>
      <c r="C111" s="515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</row>
    <row r="112" spans="2:26" s="524" customFormat="1" ht="15" customHeight="1">
      <c r="B112" s="515"/>
      <c r="C112" s="515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</row>
    <row r="113" spans="2:26" s="524" customFormat="1" ht="15" customHeight="1">
      <c r="B113" s="515"/>
      <c r="C113" s="515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</row>
    <row r="114" spans="2:26" s="524" customFormat="1" ht="15" customHeight="1">
      <c r="B114" s="515"/>
      <c r="C114" s="515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  <c r="Z114" s="518"/>
    </row>
    <row r="115" spans="2:26" s="524" customFormat="1" ht="15" customHeight="1">
      <c r="B115" s="515"/>
      <c r="C115" s="515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</row>
    <row r="116" spans="2:26" s="524" customFormat="1" ht="15" customHeight="1">
      <c r="B116" s="515"/>
      <c r="C116" s="515"/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518"/>
      <c r="P116" s="518"/>
      <c r="Q116" s="518"/>
      <c r="R116" s="518"/>
      <c r="S116" s="518"/>
      <c r="T116" s="518"/>
      <c r="U116" s="518"/>
      <c r="V116" s="518"/>
      <c r="W116" s="518"/>
      <c r="X116" s="518"/>
      <c r="Y116" s="518"/>
      <c r="Z116" s="518"/>
    </row>
    <row r="117" spans="2:26" s="524" customFormat="1" ht="15" customHeight="1">
      <c r="B117" s="515"/>
      <c r="C117" s="515"/>
      <c r="D117" s="518"/>
      <c r="E117" s="518"/>
      <c r="F117" s="518"/>
      <c r="G117" s="518"/>
      <c r="H117" s="518"/>
      <c r="I117" s="518"/>
      <c r="J117" s="518"/>
      <c r="K117" s="518"/>
      <c r="L117" s="518"/>
      <c r="M117" s="518"/>
      <c r="N117" s="518"/>
      <c r="O117" s="518"/>
      <c r="P117" s="518"/>
      <c r="Q117" s="518"/>
      <c r="R117" s="518"/>
      <c r="S117" s="518"/>
      <c r="T117" s="518"/>
      <c r="U117" s="518"/>
      <c r="V117" s="518"/>
      <c r="W117" s="518"/>
      <c r="X117" s="518"/>
      <c r="Y117" s="518"/>
      <c r="Z117" s="518"/>
    </row>
    <row r="118" spans="2:26" s="524" customFormat="1" ht="15" customHeight="1">
      <c r="B118" s="515"/>
      <c r="C118" s="515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</row>
    <row r="119" spans="2:26" s="524" customFormat="1" ht="15" customHeight="1">
      <c r="B119" s="515"/>
      <c r="C119" s="515"/>
      <c r="D119" s="518"/>
      <c r="E119" s="518"/>
      <c r="F119" s="518"/>
      <c r="G119" s="518"/>
      <c r="H119" s="518"/>
      <c r="I119" s="518"/>
      <c r="J119" s="518"/>
      <c r="K119" s="518"/>
      <c r="L119" s="518"/>
      <c r="M119" s="518"/>
      <c r="N119" s="518"/>
      <c r="O119" s="518"/>
      <c r="P119" s="518"/>
      <c r="Q119" s="518"/>
      <c r="R119" s="518"/>
      <c r="S119" s="518"/>
      <c r="T119" s="518"/>
      <c r="U119" s="518"/>
      <c r="V119" s="518"/>
      <c r="W119" s="518"/>
      <c r="X119" s="518"/>
      <c r="Y119" s="518"/>
      <c r="Z119" s="518"/>
    </row>
    <row r="120" spans="2:26" s="524" customFormat="1" ht="15" customHeight="1">
      <c r="B120" s="515"/>
      <c r="C120" s="515"/>
      <c r="D120" s="518"/>
      <c r="E120" s="518"/>
      <c r="F120" s="518"/>
      <c r="G120" s="518"/>
      <c r="H120" s="518"/>
      <c r="I120" s="518"/>
      <c r="J120" s="518"/>
      <c r="K120" s="518"/>
      <c r="L120" s="518"/>
      <c r="M120" s="518"/>
      <c r="N120" s="518"/>
      <c r="O120" s="518"/>
      <c r="P120" s="518"/>
      <c r="Q120" s="518"/>
      <c r="R120" s="518"/>
      <c r="S120" s="518"/>
      <c r="T120" s="518"/>
      <c r="U120" s="518"/>
      <c r="V120" s="518"/>
      <c r="W120" s="518"/>
      <c r="X120" s="518"/>
      <c r="Y120" s="518"/>
      <c r="Z120" s="518"/>
    </row>
    <row r="121" spans="2:26" s="524" customFormat="1" ht="15" customHeight="1">
      <c r="B121" s="515"/>
      <c r="C121" s="515"/>
      <c r="D121" s="518"/>
      <c r="E121" s="518"/>
      <c r="F121" s="518"/>
      <c r="G121" s="518"/>
      <c r="H121" s="518"/>
      <c r="I121" s="518"/>
      <c r="J121" s="518"/>
      <c r="K121" s="518"/>
      <c r="L121" s="518"/>
      <c r="M121" s="518"/>
      <c r="N121" s="518"/>
      <c r="O121" s="518"/>
      <c r="P121" s="518"/>
      <c r="Q121" s="518"/>
      <c r="R121" s="518"/>
      <c r="S121" s="518"/>
      <c r="T121" s="518"/>
      <c r="U121" s="518"/>
      <c r="V121" s="518"/>
      <c r="W121" s="518"/>
      <c r="X121" s="518"/>
      <c r="Y121" s="518"/>
      <c r="Z121" s="518"/>
    </row>
    <row r="122" spans="2:26" s="524" customFormat="1" ht="15" customHeight="1">
      <c r="B122" s="515"/>
      <c r="C122" s="515"/>
      <c r="D122" s="518"/>
      <c r="E122" s="518"/>
      <c r="F122" s="518"/>
      <c r="G122" s="518"/>
      <c r="H122" s="518"/>
      <c r="I122" s="518"/>
      <c r="J122" s="518"/>
      <c r="K122" s="518"/>
      <c r="L122" s="518"/>
      <c r="M122" s="518"/>
      <c r="N122" s="518"/>
      <c r="O122" s="518"/>
      <c r="P122" s="518"/>
      <c r="Q122" s="518"/>
      <c r="R122" s="518"/>
      <c r="S122" s="518"/>
      <c r="T122" s="518"/>
      <c r="U122" s="518"/>
      <c r="V122" s="518"/>
      <c r="W122" s="518"/>
      <c r="X122" s="518"/>
      <c r="Y122" s="518"/>
      <c r="Z122" s="518"/>
    </row>
    <row r="123" spans="2:26" s="524" customFormat="1" ht="15" customHeight="1">
      <c r="B123" s="515"/>
      <c r="C123" s="515"/>
      <c r="D123" s="518"/>
      <c r="E123" s="518"/>
      <c r="F123" s="518"/>
      <c r="G123" s="518"/>
      <c r="H123" s="518"/>
      <c r="I123" s="518"/>
      <c r="J123" s="518"/>
      <c r="K123" s="518"/>
      <c r="L123" s="518"/>
      <c r="M123" s="518"/>
      <c r="N123" s="518"/>
      <c r="O123" s="518"/>
      <c r="P123" s="518"/>
      <c r="Q123" s="518"/>
      <c r="R123" s="518"/>
      <c r="S123" s="518"/>
      <c r="T123" s="518"/>
      <c r="U123" s="518"/>
      <c r="V123" s="518"/>
      <c r="W123" s="518"/>
      <c r="X123" s="518"/>
      <c r="Y123" s="518"/>
      <c r="Z123" s="518"/>
    </row>
    <row r="124" spans="2:26" s="524" customFormat="1" ht="15" customHeight="1">
      <c r="B124" s="515"/>
      <c r="C124" s="515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518"/>
      <c r="O124" s="518"/>
      <c r="P124" s="518"/>
      <c r="Q124" s="518"/>
      <c r="R124" s="518"/>
      <c r="S124" s="518"/>
      <c r="T124" s="518"/>
      <c r="U124" s="518"/>
      <c r="V124" s="518"/>
      <c r="W124" s="518"/>
      <c r="X124" s="518"/>
      <c r="Y124" s="518"/>
      <c r="Z124" s="518"/>
    </row>
    <row r="125" spans="2:26" s="524" customFormat="1" ht="15" customHeight="1">
      <c r="B125" s="515"/>
      <c r="C125" s="515"/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  <c r="O125" s="518"/>
      <c r="P125" s="518"/>
      <c r="Q125" s="518"/>
      <c r="R125" s="518"/>
      <c r="S125" s="518"/>
      <c r="T125" s="518"/>
      <c r="U125" s="518"/>
      <c r="V125" s="518"/>
      <c r="W125" s="518"/>
      <c r="X125" s="518"/>
      <c r="Y125" s="518"/>
      <c r="Z125" s="518"/>
    </row>
    <row r="126" spans="2:26" s="524" customFormat="1" ht="15" customHeight="1">
      <c r="B126" s="515"/>
      <c r="C126" s="515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518"/>
      <c r="P126" s="518"/>
      <c r="Q126" s="518"/>
      <c r="R126" s="518"/>
      <c r="S126" s="518"/>
      <c r="T126" s="518"/>
      <c r="U126" s="518"/>
      <c r="V126" s="518"/>
      <c r="W126" s="518"/>
      <c r="X126" s="518"/>
      <c r="Y126" s="518"/>
      <c r="Z126" s="518"/>
    </row>
    <row r="127" spans="2:26" s="524" customFormat="1" ht="15" customHeight="1">
      <c r="B127" s="515"/>
      <c r="C127" s="515"/>
      <c r="D127" s="518"/>
      <c r="E127" s="518"/>
      <c r="F127" s="518"/>
      <c r="G127" s="518"/>
      <c r="H127" s="518"/>
      <c r="I127" s="518"/>
      <c r="J127" s="518"/>
      <c r="K127" s="518"/>
      <c r="L127" s="518"/>
      <c r="M127" s="518"/>
      <c r="N127" s="518"/>
      <c r="O127" s="518"/>
      <c r="P127" s="518"/>
      <c r="Q127" s="518"/>
      <c r="R127" s="518"/>
      <c r="S127" s="518"/>
      <c r="T127" s="518"/>
      <c r="U127" s="518"/>
      <c r="V127" s="518"/>
      <c r="W127" s="518"/>
      <c r="X127" s="518"/>
      <c r="Y127" s="518"/>
      <c r="Z127" s="518"/>
    </row>
    <row r="128" spans="2:26" s="524" customFormat="1" ht="15" customHeight="1">
      <c r="B128" s="515"/>
      <c r="C128" s="515"/>
      <c r="D128" s="518"/>
      <c r="E128" s="518"/>
      <c r="F128" s="518"/>
      <c r="G128" s="518"/>
      <c r="H128" s="518"/>
      <c r="I128" s="518"/>
      <c r="J128" s="518"/>
      <c r="K128" s="518"/>
      <c r="L128" s="518"/>
      <c r="M128" s="518"/>
      <c r="N128" s="518"/>
      <c r="O128" s="518"/>
      <c r="P128" s="518"/>
      <c r="Q128" s="518"/>
      <c r="R128" s="518"/>
      <c r="S128" s="518"/>
      <c r="T128" s="518"/>
      <c r="U128" s="518"/>
      <c r="V128" s="518"/>
      <c r="W128" s="518"/>
      <c r="X128" s="518"/>
      <c r="Y128" s="518"/>
      <c r="Z128" s="518"/>
    </row>
    <row r="129" spans="2:26" s="524" customFormat="1" ht="15" customHeight="1">
      <c r="B129" s="515"/>
      <c r="C129" s="515"/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518"/>
      <c r="P129" s="518"/>
      <c r="Q129" s="518"/>
      <c r="R129" s="518"/>
      <c r="S129" s="518"/>
      <c r="T129" s="518"/>
      <c r="U129" s="518"/>
      <c r="V129" s="518"/>
      <c r="W129" s="518"/>
      <c r="X129" s="518"/>
      <c r="Y129" s="518"/>
      <c r="Z129" s="518"/>
    </row>
    <row r="130" spans="2:26" s="524" customFormat="1" ht="15" customHeight="1">
      <c r="B130" s="515"/>
      <c r="C130" s="515"/>
      <c r="D130" s="518"/>
      <c r="E130" s="518"/>
      <c r="F130" s="518"/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8"/>
      <c r="T130" s="518"/>
      <c r="U130" s="518"/>
      <c r="V130" s="518"/>
      <c r="W130" s="518"/>
      <c r="X130" s="518"/>
      <c r="Y130" s="518"/>
      <c r="Z130" s="518"/>
    </row>
    <row r="131" spans="2:26" s="524" customFormat="1" ht="15" customHeight="1">
      <c r="B131" s="515"/>
      <c r="C131" s="515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  <c r="Q131" s="518"/>
      <c r="R131" s="518"/>
      <c r="S131" s="518"/>
      <c r="T131" s="518"/>
      <c r="U131" s="518"/>
      <c r="V131" s="518"/>
      <c r="W131" s="518"/>
      <c r="X131" s="518"/>
      <c r="Y131" s="518"/>
      <c r="Z131" s="518"/>
    </row>
    <row r="132" spans="2:26" s="524" customFormat="1" ht="15" customHeight="1">
      <c r="B132" s="515"/>
      <c r="C132" s="515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8"/>
      <c r="T132" s="518"/>
      <c r="U132" s="518"/>
      <c r="V132" s="518"/>
      <c r="W132" s="518"/>
      <c r="X132" s="518"/>
      <c r="Y132" s="518"/>
      <c r="Z132" s="518"/>
    </row>
    <row r="133" spans="2:26" s="524" customFormat="1" ht="15" customHeight="1">
      <c r="B133" s="515"/>
      <c r="C133" s="515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</row>
    <row r="134" spans="2:26" s="524" customFormat="1" ht="15" customHeight="1">
      <c r="B134" s="515"/>
      <c r="C134" s="515"/>
      <c r="D134" s="518"/>
      <c r="E134" s="518"/>
      <c r="F134" s="518"/>
      <c r="G134" s="518"/>
      <c r="H134" s="518"/>
      <c r="I134" s="518"/>
      <c r="J134" s="518"/>
      <c r="K134" s="518"/>
      <c r="L134" s="518"/>
      <c r="M134" s="518"/>
      <c r="N134" s="518"/>
      <c r="O134" s="518"/>
      <c r="P134" s="518"/>
      <c r="Q134" s="518"/>
      <c r="R134" s="518"/>
      <c r="S134" s="518"/>
      <c r="T134" s="518"/>
      <c r="U134" s="518"/>
      <c r="V134" s="518"/>
      <c r="W134" s="518"/>
      <c r="X134" s="518"/>
      <c r="Y134" s="518"/>
      <c r="Z134" s="518"/>
    </row>
    <row r="135" spans="2:26" s="524" customFormat="1" ht="15" customHeight="1">
      <c r="B135" s="515"/>
      <c r="C135" s="515"/>
      <c r="D135" s="518"/>
      <c r="E135" s="518"/>
      <c r="F135" s="518"/>
      <c r="G135" s="518"/>
      <c r="H135" s="518"/>
      <c r="I135" s="518"/>
      <c r="J135" s="518"/>
      <c r="K135" s="518"/>
      <c r="L135" s="518"/>
      <c r="M135" s="518"/>
      <c r="N135" s="518"/>
      <c r="O135" s="518"/>
      <c r="P135" s="518"/>
      <c r="Q135" s="518"/>
      <c r="R135" s="518"/>
      <c r="S135" s="518"/>
      <c r="T135" s="518"/>
      <c r="U135" s="518"/>
      <c r="V135" s="518"/>
      <c r="W135" s="518"/>
      <c r="X135" s="518"/>
      <c r="Y135" s="518"/>
      <c r="Z135" s="518"/>
    </row>
    <row r="136" spans="2:26" s="524" customFormat="1" ht="15" customHeight="1">
      <c r="B136" s="515"/>
      <c r="C136" s="515"/>
      <c r="D136" s="518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518"/>
      <c r="P136" s="518"/>
      <c r="Q136" s="518"/>
      <c r="R136" s="518"/>
      <c r="S136" s="518"/>
      <c r="T136" s="518"/>
      <c r="U136" s="518"/>
      <c r="V136" s="518"/>
      <c r="W136" s="518"/>
      <c r="X136" s="518"/>
      <c r="Y136" s="518"/>
      <c r="Z136" s="518"/>
    </row>
    <row r="137" spans="2:26" s="524" customFormat="1" ht="15" customHeight="1">
      <c r="B137" s="515"/>
      <c r="C137" s="515"/>
      <c r="D137" s="518"/>
      <c r="E137" s="518"/>
      <c r="F137" s="518"/>
      <c r="G137" s="518"/>
      <c r="H137" s="518"/>
      <c r="I137" s="518"/>
      <c r="J137" s="518"/>
      <c r="K137" s="518"/>
      <c r="L137" s="518"/>
      <c r="M137" s="518"/>
      <c r="N137" s="518"/>
      <c r="O137" s="518"/>
      <c r="P137" s="518"/>
      <c r="Q137" s="518"/>
      <c r="R137" s="518"/>
      <c r="S137" s="518"/>
      <c r="T137" s="518"/>
      <c r="U137" s="518"/>
      <c r="V137" s="518"/>
      <c r="W137" s="518"/>
      <c r="X137" s="518"/>
      <c r="Y137" s="518"/>
      <c r="Z137" s="518"/>
    </row>
    <row r="138" spans="2:26" s="524" customFormat="1" ht="15" customHeight="1">
      <c r="B138" s="515"/>
      <c r="C138" s="515"/>
      <c r="D138" s="518"/>
      <c r="E138" s="518"/>
      <c r="F138" s="518"/>
      <c r="G138" s="518"/>
      <c r="H138" s="518"/>
      <c r="I138" s="518"/>
      <c r="J138" s="518"/>
      <c r="K138" s="518"/>
      <c r="L138" s="518"/>
      <c r="M138" s="518"/>
      <c r="N138" s="518"/>
      <c r="O138" s="518"/>
      <c r="P138" s="518"/>
      <c r="Q138" s="518"/>
      <c r="R138" s="518"/>
      <c r="S138" s="518"/>
      <c r="T138" s="518"/>
      <c r="U138" s="518"/>
      <c r="V138" s="518"/>
      <c r="W138" s="518"/>
      <c r="X138" s="518"/>
      <c r="Y138" s="518"/>
      <c r="Z138" s="518"/>
    </row>
    <row r="139" spans="2:26" s="524" customFormat="1" ht="15" customHeight="1">
      <c r="B139" s="515"/>
      <c r="C139" s="515"/>
      <c r="D139" s="518"/>
      <c r="E139" s="518"/>
      <c r="F139" s="518"/>
      <c r="G139" s="518"/>
      <c r="H139" s="518"/>
      <c r="I139" s="518"/>
      <c r="J139" s="518"/>
      <c r="K139" s="518"/>
      <c r="L139" s="518"/>
      <c r="M139" s="518"/>
      <c r="N139" s="518"/>
      <c r="O139" s="518"/>
      <c r="P139" s="518"/>
      <c r="Q139" s="518"/>
      <c r="R139" s="518"/>
      <c r="S139" s="518"/>
      <c r="T139" s="518"/>
      <c r="U139" s="518"/>
      <c r="V139" s="518"/>
      <c r="W139" s="518"/>
      <c r="X139" s="518"/>
      <c r="Y139" s="518"/>
      <c r="Z139" s="518"/>
    </row>
    <row r="140" spans="2:26" s="524" customFormat="1" ht="15" customHeight="1">
      <c r="B140" s="515"/>
      <c r="C140" s="515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</row>
    <row r="141" spans="2:26" s="524" customFormat="1" ht="15" customHeight="1">
      <c r="B141" s="515"/>
      <c r="C141" s="515"/>
      <c r="D141" s="518"/>
      <c r="E141" s="518"/>
      <c r="F141" s="518"/>
      <c r="G141" s="518"/>
      <c r="H141" s="518"/>
      <c r="I141" s="518"/>
      <c r="J141" s="518"/>
      <c r="K141" s="518"/>
      <c r="L141" s="518"/>
      <c r="M141" s="518"/>
      <c r="N141" s="518"/>
      <c r="O141" s="518"/>
      <c r="P141" s="518"/>
      <c r="Q141" s="518"/>
      <c r="R141" s="518"/>
      <c r="S141" s="518"/>
      <c r="T141" s="518"/>
      <c r="U141" s="518"/>
      <c r="V141" s="518"/>
      <c r="W141" s="518"/>
      <c r="X141" s="518"/>
      <c r="Y141" s="518"/>
      <c r="Z141" s="518"/>
    </row>
    <row r="142" spans="2:26" s="524" customFormat="1" ht="15" customHeight="1">
      <c r="B142" s="515"/>
      <c r="C142" s="515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8"/>
      <c r="X142" s="518"/>
      <c r="Y142" s="518"/>
      <c r="Z142" s="518"/>
    </row>
    <row r="143" spans="2:26" s="524" customFormat="1" ht="15" customHeight="1">
      <c r="B143" s="515"/>
      <c r="C143" s="515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O143" s="518"/>
      <c r="P143" s="518"/>
      <c r="Q143" s="518"/>
      <c r="R143" s="518"/>
      <c r="S143" s="518"/>
      <c r="T143" s="518"/>
      <c r="U143" s="518"/>
      <c r="V143" s="518"/>
      <c r="W143" s="518"/>
      <c r="X143" s="518"/>
      <c r="Y143" s="518"/>
      <c r="Z143" s="518"/>
    </row>
    <row r="144" spans="2:26" s="524" customFormat="1" ht="15" customHeight="1">
      <c r="B144" s="515"/>
      <c r="C144" s="515"/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8"/>
      <c r="P144" s="518"/>
      <c r="Q144" s="518"/>
      <c r="R144" s="518"/>
      <c r="S144" s="518"/>
      <c r="T144" s="518"/>
      <c r="U144" s="518"/>
      <c r="V144" s="518"/>
      <c r="W144" s="518"/>
      <c r="X144" s="518"/>
      <c r="Y144" s="518"/>
      <c r="Z144" s="518"/>
    </row>
    <row r="145" spans="2:26" s="524" customFormat="1" ht="15" customHeight="1">
      <c r="B145" s="515"/>
      <c r="C145" s="515"/>
      <c r="D145" s="518"/>
      <c r="E145" s="518"/>
      <c r="F145" s="518"/>
      <c r="G145" s="518"/>
      <c r="H145" s="518"/>
      <c r="I145" s="518"/>
      <c r="J145" s="518"/>
      <c r="K145" s="518"/>
      <c r="L145" s="518"/>
      <c r="M145" s="518"/>
      <c r="N145" s="518"/>
      <c r="O145" s="518"/>
      <c r="P145" s="518"/>
      <c r="Q145" s="518"/>
      <c r="R145" s="518"/>
      <c r="S145" s="518"/>
      <c r="T145" s="518"/>
      <c r="U145" s="518"/>
      <c r="V145" s="518"/>
      <c r="W145" s="518"/>
      <c r="X145" s="518"/>
      <c r="Y145" s="518"/>
      <c r="Z145" s="518"/>
    </row>
    <row r="146" spans="2:26" s="524" customFormat="1" ht="15" customHeight="1">
      <c r="B146" s="515"/>
      <c r="C146" s="515"/>
      <c r="D146" s="518"/>
      <c r="E146" s="518"/>
      <c r="F146" s="518"/>
      <c r="G146" s="518"/>
      <c r="H146" s="518"/>
      <c r="I146" s="518"/>
      <c r="J146" s="518"/>
      <c r="K146" s="518"/>
      <c r="L146" s="518"/>
      <c r="M146" s="518"/>
      <c r="N146" s="518"/>
      <c r="O146" s="518"/>
      <c r="P146" s="518"/>
      <c r="Q146" s="518"/>
      <c r="R146" s="518"/>
      <c r="S146" s="518"/>
      <c r="T146" s="518"/>
      <c r="U146" s="518"/>
      <c r="V146" s="518"/>
      <c r="W146" s="518"/>
      <c r="X146" s="518"/>
      <c r="Y146" s="518"/>
      <c r="Z146" s="518"/>
    </row>
    <row r="147" spans="2:26" s="524" customFormat="1" ht="15" customHeight="1">
      <c r="B147" s="515"/>
      <c r="C147" s="515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518"/>
      <c r="P147" s="518"/>
      <c r="Q147" s="518"/>
      <c r="R147" s="518"/>
      <c r="S147" s="518"/>
      <c r="T147" s="518"/>
      <c r="U147" s="518"/>
      <c r="V147" s="518"/>
      <c r="W147" s="518"/>
      <c r="X147" s="518"/>
      <c r="Y147" s="518"/>
      <c r="Z147" s="518"/>
    </row>
    <row r="148" spans="2:26" s="524" customFormat="1" ht="15" customHeight="1">
      <c r="B148" s="515"/>
      <c r="C148" s="515"/>
      <c r="D148" s="518"/>
      <c r="E148" s="518"/>
      <c r="F148" s="518"/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  <c r="Q148" s="518"/>
      <c r="R148" s="518"/>
      <c r="S148" s="518"/>
      <c r="T148" s="518"/>
      <c r="U148" s="518"/>
      <c r="V148" s="518"/>
      <c r="W148" s="518"/>
      <c r="X148" s="518"/>
      <c r="Y148" s="518"/>
      <c r="Z148" s="518"/>
    </row>
    <row r="149" spans="2:26" s="524" customFormat="1" ht="15" customHeight="1">
      <c r="B149" s="515"/>
      <c r="C149" s="515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  <c r="Q149" s="518"/>
      <c r="R149" s="518"/>
      <c r="S149" s="518"/>
      <c r="T149" s="518"/>
      <c r="U149" s="518"/>
      <c r="V149" s="518"/>
      <c r="W149" s="518"/>
      <c r="X149" s="518"/>
      <c r="Y149" s="518"/>
      <c r="Z149" s="518"/>
    </row>
    <row r="150" spans="2:26" s="524" customFormat="1" ht="15" customHeight="1">
      <c r="B150" s="515"/>
      <c r="C150" s="515"/>
      <c r="D150" s="518"/>
      <c r="E150" s="518"/>
      <c r="F150" s="518"/>
      <c r="G150" s="518"/>
      <c r="H150" s="518"/>
      <c r="I150" s="518"/>
      <c r="J150" s="518"/>
      <c r="K150" s="518"/>
      <c r="L150" s="518"/>
      <c r="M150" s="518"/>
      <c r="N150" s="518"/>
      <c r="O150" s="518"/>
      <c r="P150" s="518"/>
      <c r="Q150" s="518"/>
      <c r="R150" s="518"/>
      <c r="S150" s="518"/>
      <c r="T150" s="518"/>
      <c r="U150" s="518"/>
      <c r="V150" s="518"/>
      <c r="W150" s="518"/>
      <c r="X150" s="518"/>
      <c r="Y150" s="518"/>
      <c r="Z150" s="518"/>
    </row>
    <row r="151" spans="2:26" s="524" customFormat="1" ht="15" customHeight="1">
      <c r="B151" s="515"/>
      <c r="C151" s="515"/>
      <c r="D151" s="518"/>
      <c r="E151" s="518"/>
      <c r="F151" s="518"/>
      <c r="G151" s="518"/>
      <c r="H151" s="518"/>
      <c r="I151" s="518"/>
      <c r="J151" s="518"/>
      <c r="K151" s="518"/>
      <c r="L151" s="518"/>
      <c r="M151" s="518"/>
      <c r="N151" s="518"/>
      <c r="O151" s="518"/>
      <c r="P151" s="518"/>
      <c r="Q151" s="518"/>
      <c r="R151" s="518"/>
      <c r="S151" s="518"/>
      <c r="T151" s="518"/>
      <c r="U151" s="518"/>
      <c r="V151" s="518"/>
      <c r="W151" s="518"/>
      <c r="X151" s="518"/>
      <c r="Y151" s="518"/>
      <c r="Z151" s="518"/>
    </row>
    <row r="152" spans="2:26" s="524" customFormat="1" ht="15" customHeight="1">
      <c r="B152" s="515"/>
      <c r="C152" s="515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518"/>
      <c r="P152" s="518"/>
      <c r="Q152" s="518"/>
      <c r="R152" s="518"/>
      <c r="S152" s="518"/>
      <c r="T152" s="518"/>
      <c r="U152" s="518"/>
      <c r="V152" s="518"/>
      <c r="W152" s="518"/>
      <c r="X152" s="518"/>
      <c r="Y152" s="518"/>
      <c r="Z152" s="518"/>
    </row>
    <row r="153" spans="2:26" s="524" customFormat="1" ht="15" customHeight="1">
      <c r="B153" s="515"/>
      <c r="C153" s="515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518"/>
      <c r="P153" s="518"/>
      <c r="Q153" s="518"/>
      <c r="R153" s="518"/>
      <c r="S153" s="518"/>
      <c r="T153" s="518"/>
      <c r="U153" s="518"/>
      <c r="V153" s="518"/>
      <c r="W153" s="518"/>
      <c r="X153" s="518"/>
      <c r="Y153" s="518"/>
      <c r="Z153" s="518"/>
    </row>
    <row r="154" spans="2:26" s="524" customFormat="1" ht="15" customHeight="1">
      <c r="B154" s="515"/>
      <c r="C154" s="515"/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518"/>
      <c r="P154" s="518"/>
      <c r="Q154" s="518"/>
      <c r="R154" s="518"/>
      <c r="S154" s="518"/>
      <c r="T154" s="518"/>
      <c r="U154" s="518"/>
      <c r="V154" s="518"/>
      <c r="W154" s="518"/>
      <c r="X154" s="518"/>
      <c r="Y154" s="518"/>
      <c r="Z154" s="518"/>
    </row>
    <row r="155" spans="2:26" s="524" customFormat="1" ht="15" customHeight="1">
      <c r="B155" s="515"/>
      <c r="C155" s="515"/>
      <c r="D155" s="518"/>
      <c r="E155" s="518"/>
      <c r="F155" s="518"/>
      <c r="G155" s="518"/>
      <c r="H155" s="518"/>
      <c r="I155" s="518"/>
      <c r="J155" s="518"/>
      <c r="K155" s="518"/>
      <c r="L155" s="518"/>
      <c r="M155" s="518"/>
      <c r="N155" s="518"/>
      <c r="O155" s="518"/>
      <c r="P155" s="518"/>
      <c r="Q155" s="518"/>
      <c r="R155" s="518"/>
      <c r="S155" s="518"/>
      <c r="T155" s="518"/>
      <c r="U155" s="518"/>
      <c r="V155" s="518"/>
      <c r="W155" s="518"/>
      <c r="X155" s="518"/>
      <c r="Y155" s="518"/>
      <c r="Z155" s="518"/>
    </row>
    <row r="156" spans="2:26" s="524" customFormat="1" ht="15" customHeight="1">
      <c r="B156" s="515"/>
      <c r="C156" s="515"/>
      <c r="D156" s="518"/>
      <c r="E156" s="518"/>
      <c r="F156" s="518"/>
      <c r="G156" s="518"/>
      <c r="H156" s="518"/>
      <c r="I156" s="518"/>
      <c r="J156" s="518"/>
      <c r="K156" s="518"/>
      <c r="L156" s="518"/>
      <c r="M156" s="518"/>
      <c r="N156" s="518"/>
      <c r="O156" s="518"/>
      <c r="P156" s="518"/>
      <c r="Q156" s="518"/>
      <c r="R156" s="518"/>
      <c r="S156" s="518"/>
      <c r="T156" s="518"/>
      <c r="U156" s="518"/>
      <c r="V156" s="518"/>
      <c r="W156" s="518"/>
      <c r="X156" s="518"/>
      <c r="Y156" s="518"/>
      <c r="Z156" s="518"/>
    </row>
    <row r="157" spans="2:26" s="524" customFormat="1" ht="15" customHeight="1">
      <c r="B157" s="515"/>
      <c r="C157" s="515"/>
      <c r="D157" s="518"/>
      <c r="E157" s="518"/>
      <c r="F157" s="518"/>
      <c r="G157" s="518"/>
      <c r="H157" s="518"/>
      <c r="I157" s="518"/>
      <c r="J157" s="518"/>
      <c r="K157" s="518"/>
      <c r="L157" s="518"/>
      <c r="M157" s="518"/>
      <c r="N157" s="518"/>
      <c r="O157" s="518"/>
      <c r="P157" s="518"/>
      <c r="Q157" s="518"/>
      <c r="R157" s="518"/>
      <c r="S157" s="518"/>
      <c r="T157" s="518"/>
      <c r="U157" s="518"/>
      <c r="V157" s="518"/>
      <c r="W157" s="518"/>
      <c r="X157" s="518"/>
      <c r="Y157" s="518"/>
      <c r="Z157" s="518"/>
    </row>
    <row r="158" spans="2:26" s="524" customFormat="1" ht="15" customHeight="1">
      <c r="B158" s="515"/>
      <c r="C158" s="515"/>
      <c r="D158" s="518"/>
      <c r="E158" s="518"/>
      <c r="F158" s="518"/>
      <c r="G158" s="518"/>
      <c r="H158" s="518"/>
      <c r="I158" s="518"/>
      <c r="J158" s="518"/>
      <c r="K158" s="518"/>
      <c r="L158" s="518"/>
      <c r="M158" s="518"/>
      <c r="N158" s="518"/>
      <c r="O158" s="518"/>
      <c r="P158" s="518"/>
      <c r="Q158" s="518"/>
      <c r="R158" s="518"/>
      <c r="S158" s="518"/>
      <c r="T158" s="518"/>
      <c r="U158" s="518"/>
      <c r="V158" s="518"/>
      <c r="W158" s="518"/>
      <c r="X158" s="518"/>
      <c r="Y158" s="518"/>
      <c r="Z158" s="518"/>
    </row>
    <row r="159" spans="2:26" s="524" customFormat="1" ht="15" customHeight="1">
      <c r="B159" s="515"/>
      <c r="C159" s="515"/>
      <c r="D159" s="518"/>
      <c r="E159" s="518"/>
      <c r="F159" s="518"/>
      <c r="G159" s="518"/>
      <c r="H159" s="518"/>
      <c r="I159" s="518"/>
      <c r="J159" s="518"/>
      <c r="K159" s="518"/>
      <c r="L159" s="518"/>
      <c r="M159" s="518"/>
      <c r="N159" s="518"/>
      <c r="O159" s="518"/>
      <c r="P159" s="518"/>
      <c r="Q159" s="518"/>
      <c r="R159" s="518"/>
      <c r="S159" s="518"/>
      <c r="T159" s="518"/>
      <c r="U159" s="518"/>
      <c r="V159" s="518"/>
      <c r="W159" s="518"/>
      <c r="X159" s="518"/>
      <c r="Y159" s="518"/>
      <c r="Z159" s="518"/>
    </row>
    <row r="160" spans="2:26" s="524" customFormat="1" ht="15" customHeight="1">
      <c r="B160" s="515"/>
      <c r="C160" s="515"/>
      <c r="D160" s="518"/>
      <c r="E160" s="518"/>
      <c r="F160" s="518"/>
      <c r="G160" s="518"/>
      <c r="H160" s="518"/>
      <c r="I160" s="518"/>
      <c r="J160" s="518"/>
      <c r="K160" s="518"/>
      <c r="L160" s="518"/>
      <c r="M160" s="518"/>
      <c r="N160" s="518"/>
      <c r="O160" s="518"/>
      <c r="P160" s="518"/>
      <c r="Q160" s="518"/>
      <c r="R160" s="518"/>
      <c r="S160" s="518"/>
      <c r="T160" s="518"/>
      <c r="U160" s="518"/>
      <c r="V160" s="518"/>
      <c r="W160" s="518"/>
      <c r="X160" s="518"/>
      <c r="Y160" s="518"/>
      <c r="Z160" s="518"/>
    </row>
    <row r="161" spans="2:26" s="524" customFormat="1" ht="15" customHeight="1">
      <c r="B161" s="515"/>
      <c r="C161" s="515"/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518"/>
      <c r="P161" s="518"/>
      <c r="Q161" s="518"/>
      <c r="R161" s="518"/>
      <c r="S161" s="518"/>
      <c r="T161" s="518"/>
      <c r="U161" s="518"/>
      <c r="V161" s="518"/>
      <c r="W161" s="518"/>
      <c r="X161" s="518"/>
      <c r="Y161" s="518"/>
      <c r="Z161" s="518"/>
    </row>
    <row r="162" spans="2:26" s="524" customFormat="1" ht="15" customHeight="1">
      <c r="B162" s="515"/>
      <c r="C162" s="515"/>
      <c r="D162" s="518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518"/>
      <c r="P162" s="518"/>
      <c r="Q162" s="518"/>
      <c r="R162" s="518"/>
      <c r="S162" s="518"/>
      <c r="T162" s="518"/>
      <c r="U162" s="518"/>
      <c r="V162" s="518"/>
      <c r="W162" s="518"/>
      <c r="X162" s="518"/>
      <c r="Y162" s="518"/>
      <c r="Z162" s="518"/>
    </row>
    <row r="163" spans="2:26" s="524" customFormat="1" ht="15" customHeight="1">
      <c r="B163" s="515"/>
      <c r="C163" s="515"/>
      <c r="D163" s="518"/>
      <c r="E163" s="518"/>
      <c r="F163" s="518"/>
      <c r="G163" s="518"/>
      <c r="H163" s="518"/>
      <c r="I163" s="518"/>
      <c r="J163" s="518"/>
      <c r="K163" s="518"/>
      <c r="L163" s="518"/>
      <c r="M163" s="518"/>
      <c r="N163" s="518"/>
      <c r="O163" s="518"/>
      <c r="P163" s="518"/>
      <c r="Q163" s="518"/>
      <c r="R163" s="518"/>
      <c r="S163" s="518"/>
      <c r="T163" s="518"/>
      <c r="U163" s="518"/>
      <c r="V163" s="518"/>
      <c r="W163" s="518"/>
      <c r="X163" s="518"/>
      <c r="Y163" s="518"/>
      <c r="Z163" s="518"/>
    </row>
    <row r="164" spans="2:26" s="524" customFormat="1" ht="15" customHeight="1">
      <c r="B164" s="515"/>
      <c r="C164" s="515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518"/>
      <c r="P164" s="518"/>
      <c r="Q164" s="518"/>
      <c r="R164" s="518"/>
      <c r="S164" s="518"/>
      <c r="T164" s="518"/>
      <c r="U164" s="518"/>
      <c r="V164" s="518"/>
      <c r="W164" s="518"/>
      <c r="X164" s="518"/>
      <c r="Y164" s="518"/>
      <c r="Z164" s="518"/>
    </row>
    <row r="165" spans="2:26" s="524" customFormat="1" ht="15" customHeight="1">
      <c r="B165" s="515"/>
      <c r="C165" s="515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518"/>
      <c r="P165" s="518"/>
      <c r="Q165" s="518"/>
      <c r="R165" s="518"/>
      <c r="S165" s="518"/>
      <c r="T165" s="518"/>
      <c r="U165" s="518"/>
      <c r="V165" s="518"/>
      <c r="W165" s="518"/>
      <c r="X165" s="518"/>
      <c r="Y165" s="518"/>
      <c r="Z165" s="518"/>
    </row>
    <row r="166" spans="2:26" s="524" customFormat="1" ht="15" customHeight="1">
      <c r="B166" s="515"/>
      <c r="C166" s="515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518"/>
      <c r="P166" s="518"/>
      <c r="Q166" s="518"/>
      <c r="R166" s="518"/>
      <c r="S166" s="518"/>
      <c r="T166" s="518"/>
      <c r="U166" s="518"/>
      <c r="V166" s="518"/>
      <c r="W166" s="518"/>
      <c r="X166" s="518"/>
      <c r="Y166" s="518"/>
      <c r="Z166" s="518"/>
    </row>
    <row r="167" spans="2:26" s="524" customFormat="1" ht="15" customHeight="1">
      <c r="B167" s="515"/>
      <c r="C167" s="515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518"/>
      <c r="P167" s="518"/>
      <c r="Q167" s="518"/>
      <c r="R167" s="518"/>
      <c r="S167" s="518"/>
      <c r="T167" s="518"/>
      <c r="U167" s="518"/>
      <c r="V167" s="518"/>
      <c r="W167" s="518"/>
      <c r="X167" s="518"/>
      <c r="Y167" s="518"/>
      <c r="Z167" s="518"/>
    </row>
    <row r="168" spans="2:26" s="524" customFormat="1" ht="15" customHeight="1">
      <c r="B168" s="515"/>
      <c r="C168" s="515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  <c r="T168" s="518"/>
      <c r="U168" s="518"/>
      <c r="V168" s="518"/>
      <c r="W168" s="518"/>
      <c r="X168" s="518"/>
      <c r="Y168" s="518"/>
      <c r="Z168" s="518"/>
    </row>
    <row r="169" spans="2:26" s="524" customFormat="1" ht="15" customHeight="1">
      <c r="B169" s="515"/>
      <c r="C169" s="515"/>
      <c r="D169" s="518"/>
      <c r="E169" s="518"/>
      <c r="F169" s="518"/>
      <c r="G169" s="518"/>
      <c r="H169" s="518"/>
      <c r="I169" s="518"/>
      <c r="J169" s="518"/>
      <c r="K169" s="518"/>
      <c r="L169" s="518"/>
      <c r="M169" s="518"/>
      <c r="N169" s="518"/>
      <c r="O169" s="518"/>
      <c r="P169" s="518"/>
      <c r="Q169" s="518"/>
      <c r="R169" s="518"/>
      <c r="S169" s="518"/>
      <c r="T169" s="518"/>
      <c r="U169" s="518"/>
      <c r="V169" s="518"/>
      <c r="W169" s="518"/>
      <c r="X169" s="518"/>
      <c r="Y169" s="518"/>
      <c r="Z169" s="518"/>
    </row>
    <row r="170" spans="2:26" s="524" customFormat="1" ht="15" customHeight="1">
      <c r="B170" s="515"/>
      <c r="C170" s="515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  <c r="S170" s="518"/>
      <c r="T170" s="518"/>
      <c r="U170" s="518"/>
      <c r="V170" s="518"/>
      <c r="W170" s="518"/>
      <c r="X170" s="518"/>
      <c r="Y170" s="518"/>
      <c r="Z170" s="518"/>
    </row>
    <row r="171" spans="2:26" s="524" customFormat="1" ht="15" customHeight="1">
      <c r="B171" s="515"/>
      <c r="C171" s="515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  <c r="S171" s="518"/>
      <c r="T171" s="518"/>
      <c r="U171" s="518"/>
      <c r="V171" s="518"/>
      <c r="W171" s="518"/>
      <c r="X171" s="518"/>
      <c r="Y171" s="518"/>
      <c r="Z171" s="518"/>
    </row>
    <row r="172" spans="2:26" s="524" customFormat="1" ht="15" customHeight="1">
      <c r="B172" s="515"/>
      <c r="C172" s="515"/>
      <c r="D172" s="518"/>
      <c r="E172" s="518"/>
      <c r="F172" s="518"/>
      <c r="G172" s="518"/>
      <c r="H172" s="518"/>
      <c r="I172" s="518"/>
      <c r="J172" s="518"/>
      <c r="K172" s="518"/>
      <c r="L172" s="518"/>
      <c r="M172" s="518"/>
      <c r="N172" s="518"/>
      <c r="O172" s="518"/>
      <c r="P172" s="518"/>
      <c r="Q172" s="518"/>
      <c r="R172" s="518"/>
      <c r="S172" s="518"/>
      <c r="T172" s="518"/>
      <c r="U172" s="518"/>
      <c r="V172" s="518"/>
      <c r="W172" s="518"/>
      <c r="X172" s="518"/>
      <c r="Y172" s="518"/>
      <c r="Z172" s="518"/>
    </row>
    <row r="173" spans="2:26" s="524" customFormat="1" ht="15" customHeight="1">
      <c r="B173" s="515"/>
      <c r="C173" s="515"/>
      <c r="D173" s="518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518"/>
      <c r="P173" s="518"/>
      <c r="Q173" s="518"/>
      <c r="R173" s="518"/>
      <c r="S173" s="518"/>
      <c r="T173" s="518"/>
      <c r="U173" s="518"/>
      <c r="V173" s="518"/>
      <c r="W173" s="518"/>
      <c r="X173" s="518"/>
      <c r="Y173" s="518"/>
      <c r="Z173" s="518"/>
    </row>
    <row r="174" spans="2:26" s="524" customFormat="1" ht="15" customHeight="1">
      <c r="B174" s="515"/>
      <c r="C174" s="515"/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518"/>
      <c r="P174" s="518"/>
      <c r="Q174" s="518"/>
      <c r="R174" s="518"/>
      <c r="S174" s="518"/>
      <c r="T174" s="518"/>
      <c r="U174" s="518"/>
      <c r="V174" s="518"/>
      <c r="W174" s="518"/>
      <c r="X174" s="518"/>
      <c r="Y174" s="518"/>
      <c r="Z174" s="518"/>
    </row>
    <row r="175" spans="2:26" s="524" customFormat="1" ht="15" customHeight="1">
      <c r="B175" s="515"/>
      <c r="C175" s="515"/>
      <c r="D175" s="518"/>
      <c r="E175" s="518"/>
      <c r="F175" s="518"/>
      <c r="G175" s="518"/>
      <c r="H175" s="518"/>
      <c r="I175" s="518"/>
      <c r="J175" s="518"/>
      <c r="K175" s="518"/>
      <c r="L175" s="518"/>
      <c r="M175" s="518"/>
      <c r="N175" s="518"/>
      <c r="O175" s="518"/>
      <c r="P175" s="518"/>
      <c r="Q175" s="518"/>
      <c r="R175" s="518"/>
      <c r="S175" s="518"/>
      <c r="T175" s="518"/>
      <c r="U175" s="518"/>
      <c r="V175" s="518"/>
      <c r="W175" s="518"/>
      <c r="X175" s="518"/>
      <c r="Y175" s="518"/>
      <c r="Z175" s="518"/>
    </row>
    <row r="176" spans="2:26" s="524" customFormat="1" ht="15" customHeight="1">
      <c r="B176" s="515"/>
      <c r="C176" s="515"/>
      <c r="D176" s="518"/>
      <c r="E176" s="518"/>
      <c r="F176" s="518"/>
      <c r="G176" s="518"/>
      <c r="H176" s="518"/>
      <c r="I176" s="518"/>
      <c r="J176" s="518"/>
      <c r="K176" s="518"/>
      <c r="L176" s="518"/>
      <c r="M176" s="518"/>
      <c r="N176" s="518"/>
      <c r="O176" s="518"/>
      <c r="P176" s="518"/>
      <c r="Q176" s="518"/>
      <c r="R176" s="518"/>
      <c r="S176" s="518"/>
      <c r="T176" s="518"/>
      <c r="U176" s="518"/>
      <c r="V176" s="518"/>
      <c r="W176" s="518"/>
      <c r="X176" s="518"/>
      <c r="Y176" s="518"/>
      <c r="Z176" s="518"/>
    </row>
    <row r="177" spans="2:26" s="524" customFormat="1" ht="15" customHeight="1">
      <c r="B177" s="515"/>
      <c r="C177" s="515"/>
      <c r="D177" s="518"/>
      <c r="E177" s="518"/>
      <c r="F177" s="518"/>
      <c r="G177" s="518"/>
      <c r="H177" s="518"/>
      <c r="I177" s="518"/>
      <c r="J177" s="518"/>
      <c r="K177" s="518"/>
      <c r="L177" s="518"/>
      <c r="M177" s="518"/>
      <c r="N177" s="518"/>
      <c r="O177" s="518"/>
      <c r="P177" s="518"/>
      <c r="Q177" s="518"/>
      <c r="R177" s="518"/>
      <c r="S177" s="518"/>
      <c r="T177" s="518"/>
      <c r="U177" s="518"/>
      <c r="V177" s="518"/>
      <c r="W177" s="518"/>
      <c r="X177" s="518"/>
      <c r="Y177" s="518"/>
      <c r="Z177" s="518"/>
    </row>
    <row r="178" spans="2:26" s="524" customFormat="1" ht="15" customHeight="1">
      <c r="B178" s="515"/>
      <c r="C178" s="515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518"/>
      <c r="P178" s="518"/>
      <c r="Q178" s="518"/>
      <c r="R178" s="518"/>
      <c r="S178" s="518"/>
      <c r="T178" s="518"/>
      <c r="U178" s="518"/>
      <c r="V178" s="518"/>
      <c r="W178" s="518"/>
      <c r="X178" s="518"/>
      <c r="Y178" s="518"/>
      <c r="Z178" s="518"/>
    </row>
    <row r="179" spans="2:26" s="524" customFormat="1" ht="15" customHeight="1">
      <c r="B179" s="515"/>
      <c r="C179" s="515"/>
      <c r="D179" s="518"/>
      <c r="E179" s="518"/>
      <c r="F179" s="518"/>
      <c r="G179" s="518"/>
      <c r="H179" s="518"/>
      <c r="I179" s="518"/>
      <c r="J179" s="518"/>
      <c r="K179" s="518"/>
      <c r="L179" s="518"/>
      <c r="M179" s="518"/>
      <c r="N179" s="518"/>
      <c r="O179" s="518"/>
      <c r="P179" s="518"/>
      <c r="Q179" s="518"/>
      <c r="R179" s="518"/>
      <c r="S179" s="518"/>
      <c r="T179" s="518"/>
      <c r="U179" s="518"/>
      <c r="V179" s="518"/>
      <c r="W179" s="518"/>
      <c r="X179" s="518"/>
      <c r="Y179" s="518"/>
      <c r="Z179" s="518"/>
    </row>
    <row r="180" spans="2:26" s="524" customFormat="1" ht="15" customHeight="1">
      <c r="B180" s="515"/>
      <c r="C180" s="515"/>
      <c r="D180" s="518"/>
      <c r="E180" s="518"/>
      <c r="F180" s="518"/>
      <c r="G180" s="518"/>
      <c r="H180" s="518"/>
      <c r="I180" s="518"/>
      <c r="J180" s="518"/>
      <c r="K180" s="518"/>
      <c r="L180" s="518"/>
      <c r="M180" s="518"/>
      <c r="N180" s="518"/>
      <c r="O180" s="518"/>
      <c r="P180" s="518"/>
      <c r="Q180" s="518"/>
      <c r="R180" s="518"/>
      <c r="S180" s="518"/>
      <c r="T180" s="518"/>
      <c r="U180" s="518"/>
      <c r="V180" s="518"/>
      <c r="W180" s="518"/>
      <c r="X180" s="518"/>
      <c r="Y180" s="518"/>
      <c r="Z180" s="518"/>
    </row>
    <row r="181" spans="2:26" s="524" customFormat="1" ht="15" customHeight="1">
      <c r="B181" s="515"/>
      <c r="C181" s="515"/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518"/>
      <c r="P181" s="518"/>
      <c r="Q181" s="518"/>
      <c r="R181" s="518"/>
      <c r="S181" s="518"/>
      <c r="T181" s="518"/>
      <c r="U181" s="518"/>
      <c r="V181" s="518"/>
      <c r="W181" s="518"/>
      <c r="X181" s="518"/>
      <c r="Y181" s="518"/>
      <c r="Z181" s="518"/>
    </row>
    <row r="182" spans="2:26" s="524" customFormat="1" ht="15" customHeight="1">
      <c r="B182" s="515"/>
      <c r="C182" s="515"/>
      <c r="D182" s="518"/>
      <c r="E182" s="518"/>
      <c r="F182" s="518"/>
      <c r="G182" s="518"/>
      <c r="H182" s="518"/>
      <c r="I182" s="518"/>
      <c r="J182" s="518"/>
      <c r="K182" s="518"/>
      <c r="L182" s="518"/>
      <c r="M182" s="518"/>
      <c r="N182" s="518"/>
      <c r="O182" s="518"/>
      <c r="P182" s="518"/>
      <c r="Q182" s="518"/>
      <c r="R182" s="518"/>
      <c r="S182" s="518"/>
      <c r="T182" s="518"/>
      <c r="U182" s="518"/>
      <c r="V182" s="518"/>
      <c r="W182" s="518"/>
      <c r="X182" s="518"/>
      <c r="Y182" s="518"/>
      <c r="Z182" s="518"/>
    </row>
    <row r="183" spans="2:26" s="524" customFormat="1" ht="15" customHeight="1">
      <c r="B183" s="515"/>
      <c r="C183" s="515"/>
      <c r="D183" s="518"/>
      <c r="E183" s="518"/>
      <c r="F183" s="518"/>
      <c r="G183" s="518"/>
      <c r="H183" s="518"/>
      <c r="I183" s="518"/>
      <c r="J183" s="518"/>
      <c r="K183" s="518"/>
      <c r="L183" s="518"/>
      <c r="M183" s="518"/>
      <c r="N183" s="518"/>
      <c r="O183" s="518"/>
      <c r="P183" s="518"/>
      <c r="Q183" s="518"/>
      <c r="R183" s="518"/>
      <c r="S183" s="518"/>
      <c r="T183" s="518"/>
      <c r="U183" s="518"/>
      <c r="V183" s="518"/>
      <c r="W183" s="518"/>
      <c r="X183" s="518"/>
      <c r="Y183" s="518"/>
      <c r="Z183" s="518"/>
    </row>
    <row r="184" spans="2:26" s="524" customFormat="1" ht="15" customHeight="1">
      <c r="B184" s="515"/>
      <c r="C184" s="515"/>
      <c r="D184" s="518"/>
      <c r="E184" s="518"/>
      <c r="F184" s="518"/>
      <c r="G184" s="518"/>
      <c r="H184" s="518"/>
      <c r="I184" s="518"/>
      <c r="J184" s="518"/>
      <c r="K184" s="518"/>
      <c r="L184" s="518"/>
      <c r="M184" s="518"/>
      <c r="N184" s="518"/>
      <c r="O184" s="518"/>
      <c r="P184" s="518"/>
      <c r="Q184" s="518"/>
      <c r="R184" s="518"/>
      <c r="S184" s="518"/>
      <c r="T184" s="518"/>
      <c r="U184" s="518"/>
      <c r="V184" s="518"/>
      <c r="W184" s="518"/>
      <c r="X184" s="518"/>
      <c r="Y184" s="518"/>
      <c r="Z184" s="518"/>
    </row>
    <row r="185" spans="2:26" s="524" customFormat="1" ht="15" customHeight="1">
      <c r="B185" s="515"/>
      <c r="C185" s="515"/>
      <c r="D185" s="518"/>
      <c r="E185" s="518"/>
      <c r="F185" s="518"/>
      <c r="G185" s="518"/>
      <c r="H185" s="518"/>
      <c r="I185" s="518"/>
      <c r="J185" s="518"/>
      <c r="K185" s="518"/>
      <c r="L185" s="518"/>
      <c r="M185" s="518"/>
      <c r="N185" s="518"/>
      <c r="O185" s="518"/>
      <c r="P185" s="518"/>
      <c r="Q185" s="518"/>
      <c r="R185" s="518"/>
      <c r="S185" s="518"/>
      <c r="T185" s="518"/>
      <c r="U185" s="518"/>
      <c r="V185" s="518"/>
      <c r="W185" s="518"/>
      <c r="X185" s="518"/>
      <c r="Y185" s="518"/>
      <c r="Z185" s="518"/>
    </row>
    <row r="186" spans="2:26" s="524" customFormat="1" ht="15" customHeight="1">
      <c r="B186" s="515"/>
      <c r="C186" s="515"/>
      <c r="D186" s="518"/>
      <c r="E186" s="518"/>
      <c r="F186" s="518"/>
      <c r="G186" s="518"/>
      <c r="H186" s="518"/>
      <c r="I186" s="518"/>
      <c r="J186" s="518"/>
      <c r="K186" s="518"/>
      <c r="L186" s="518"/>
      <c r="M186" s="518"/>
      <c r="N186" s="518"/>
      <c r="O186" s="518"/>
      <c r="P186" s="518"/>
      <c r="Q186" s="518"/>
      <c r="R186" s="518"/>
      <c r="S186" s="518"/>
      <c r="T186" s="518"/>
      <c r="U186" s="518"/>
      <c r="V186" s="518"/>
      <c r="W186" s="518"/>
      <c r="X186" s="518"/>
      <c r="Y186" s="518"/>
      <c r="Z186" s="518"/>
    </row>
    <row r="187" spans="2:26" s="524" customFormat="1" ht="15" customHeight="1">
      <c r="B187" s="515"/>
      <c r="C187" s="515"/>
      <c r="D187" s="518"/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8"/>
      <c r="P187" s="518"/>
      <c r="Q187" s="518"/>
      <c r="R187" s="518"/>
      <c r="S187" s="518"/>
      <c r="T187" s="518"/>
      <c r="U187" s="518"/>
      <c r="V187" s="518"/>
      <c r="W187" s="518"/>
      <c r="X187" s="518"/>
      <c r="Y187" s="518"/>
      <c r="Z187" s="518"/>
    </row>
    <row r="188" spans="2:26" s="524" customFormat="1" ht="15" customHeight="1">
      <c r="B188" s="515"/>
      <c r="C188" s="515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518"/>
      <c r="P188" s="518"/>
      <c r="Q188" s="518"/>
      <c r="R188" s="518"/>
      <c r="S188" s="518"/>
      <c r="T188" s="518"/>
      <c r="U188" s="518"/>
      <c r="V188" s="518"/>
      <c r="W188" s="518"/>
      <c r="X188" s="518"/>
      <c r="Y188" s="518"/>
      <c r="Z188" s="518"/>
    </row>
    <row r="189" spans="2:26" s="524" customFormat="1" ht="15" customHeight="1">
      <c r="B189" s="515"/>
      <c r="C189" s="515"/>
      <c r="D189" s="518"/>
      <c r="E189" s="518"/>
      <c r="F189" s="518"/>
      <c r="G189" s="518"/>
      <c r="H189" s="518"/>
      <c r="I189" s="518"/>
      <c r="J189" s="518"/>
      <c r="K189" s="518"/>
      <c r="L189" s="518"/>
      <c r="M189" s="518"/>
      <c r="N189" s="518"/>
      <c r="O189" s="518"/>
      <c r="P189" s="518"/>
      <c r="Q189" s="518"/>
      <c r="R189" s="518"/>
      <c r="S189" s="518"/>
      <c r="T189" s="518"/>
      <c r="U189" s="518"/>
      <c r="V189" s="518"/>
      <c r="W189" s="518"/>
      <c r="X189" s="518"/>
      <c r="Y189" s="518"/>
      <c r="Z189" s="518"/>
    </row>
    <row r="190" spans="2:26" s="524" customFormat="1" ht="15" customHeight="1">
      <c r="B190" s="515"/>
      <c r="C190" s="515"/>
      <c r="D190" s="518"/>
      <c r="E190" s="518"/>
      <c r="F190" s="518"/>
      <c r="G190" s="518"/>
      <c r="H190" s="518"/>
      <c r="I190" s="518"/>
      <c r="J190" s="518"/>
      <c r="K190" s="518"/>
      <c r="L190" s="518"/>
      <c r="M190" s="518"/>
      <c r="N190" s="518"/>
      <c r="O190" s="518"/>
      <c r="P190" s="518"/>
      <c r="Q190" s="518"/>
      <c r="R190" s="518"/>
      <c r="S190" s="518"/>
      <c r="T190" s="518"/>
      <c r="U190" s="518"/>
      <c r="V190" s="518"/>
      <c r="W190" s="518"/>
      <c r="X190" s="518"/>
      <c r="Y190" s="518"/>
      <c r="Z190" s="518"/>
    </row>
    <row r="191" spans="2:26" s="524" customFormat="1" ht="15" customHeight="1">
      <c r="B191" s="515"/>
      <c r="C191" s="515"/>
      <c r="D191" s="518"/>
      <c r="E191" s="518"/>
      <c r="F191" s="518"/>
      <c r="G191" s="518"/>
      <c r="H191" s="518"/>
      <c r="I191" s="518"/>
      <c r="J191" s="518"/>
      <c r="K191" s="518"/>
      <c r="L191" s="518"/>
      <c r="M191" s="518"/>
      <c r="N191" s="518"/>
      <c r="O191" s="518"/>
      <c r="P191" s="518"/>
      <c r="Q191" s="518"/>
      <c r="R191" s="518"/>
      <c r="S191" s="518"/>
      <c r="T191" s="518"/>
      <c r="U191" s="518"/>
      <c r="V191" s="518"/>
      <c r="W191" s="518"/>
      <c r="X191" s="518"/>
      <c r="Y191" s="518"/>
      <c r="Z191" s="518"/>
    </row>
    <row r="192" spans="2:26" s="524" customFormat="1" ht="15" customHeight="1">
      <c r="B192" s="515"/>
      <c r="C192" s="515"/>
      <c r="D192" s="518"/>
      <c r="E192" s="518"/>
      <c r="F192" s="518"/>
      <c r="G192" s="518"/>
      <c r="H192" s="518"/>
      <c r="I192" s="518"/>
      <c r="J192" s="518"/>
      <c r="K192" s="518"/>
      <c r="L192" s="518"/>
      <c r="M192" s="518"/>
      <c r="N192" s="518"/>
      <c r="O192" s="518"/>
      <c r="P192" s="518"/>
      <c r="Q192" s="518"/>
      <c r="R192" s="518"/>
      <c r="S192" s="518"/>
      <c r="T192" s="518"/>
      <c r="U192" s="518"/>
      <c r="V192" s="518"/>
      <c r="W192" s="518"/>
      <c r="X192" s="518"/>
      <c r="Y192" s="518"/>
      <c r="Z192" s="518"/>
    </row>
    <row r="193" spans="2:26" s="524" customFormat="1" ht="15" customHeight="1">
      <c r="B193" s="515"/>
      <c r="C193" s="515"/>
      <c r="D193" s="518"/>
      <c r="E193" s="518"/>
      <c r="F193" s="518"/>
      <c r="G193" s="518"/>
      <c r="H193" s="518"/>
      <c r="I193" s="518"/>
      <c r="J193" s="518"/>
      <c r="K193" s="518"/>
      <c r="L193" s="518"/>
      <c r="M193" s="518"/>
      <c r="N193" s="518"/>
      <c r="O193" s="518"/>
      <c r="P193" s="518"/>
      <c r="Q193" s="518"/>
      <c r="R193" s="518"/>
      <c r="S193" s="518"/>
      <c r="T193" s="518"/>
      <c r="U193" s="518"/>
      <c r="V193" s="518"/>
      <c r="W193" s="518"/>
      <c r="X193" s="518"/>
      <c r="Y193" s="518"/>
      <c r="Z193" s="518"/>
    </row>
    <row r="194" spans="2:26" s="524" customFormat="1" ht="15" customHeight="1">
      <c r="B194" s="515"/>
      <c r="C194" s="515"/>
      <c r="D194" s="518"/>
      <c r="E194" s="518"/>
      <c r="F194" s="518"/>
      <c r="G194" s="518"/>
      <c r="H194" s="518"/>
      <c r="I194" s="518"/>
      <c r="J194" s="518"/>
      <c r="K194" s="518"/>
      <c r="L194" s="518"/>
      <c r="M194" s="518"/>
      <c r="N194" s="518"/>
      <c r="O194" s="518"/>
      <c r="P194" s="518"/>
      <c r="Q194" s="518"/>
      <c r="R194" s="518"/>
      <c r="S194" s="518"/>
      <c r="T194" s="518"/>
      <c r="U194" s="518"/>
      <c r="V194" s="518"/>
      <c r="W194" s="518"/>
      <c r="X194" s="518"/>
      <c r="Y194" s="518"/>
      <c r="Z194" s="518"/>
    </row>
    <row r="195" spans="2:26" s="524" customFormat="1" ht="15" customHeight="1">
      <c r="B195" s="515"/>
      <c r="C195" s="515"/>
      <c r="D195" s="518"/>
      <c r="E195" s="518"/>
      <c r="F195" s="518"/>
      <c r="G195" s="518"/>
      <c r="H195" s="518"/>
      <c r="I195" s="518"/>
      <c r="J195" s="518"/>
      <c r="K195" s="518"/>
      <c r="L195" s="518"/>
      <c r="M195" s="518"/>
      <c r="N195" s="518"/>
      <c r="O195" s="518"/>
      <c r="P195" s="518"/>
      <c r="Q195" s="518"/>
      <c r="R195" s="518"/>
      <c r="S195" s="518"/>
      <c r="T195" s="518"/>
      <c r="U195" s="518"/>
      <c r="V195" s="518"/>
      <c r="W195" s="518"/>
      <c r="X195" s="518"/>
      <c r="Y195" s="518"/>
      <c r="Z195" s="518"/>
    </row>
    <row r="196" spans="2:26" s="524" customFormat="1" ht="15" customHeight="1">
      <c r="B196" s="515"/>
      <c r="C196" s="515"/>
      <c r="D196" s="518"/>
      <c r="E196" s="518"/>
      <c r="F196" s="518"/>
      <c r="G196" s="518"/>
      <c r="H196" s="518"/>
      <c r="I196" s="518"/>
      <c r="J196" s="518"/>
      <c r="K196" s="518"/>
      <c r="L196" s="518"/>
      <c r="M196" s="518"/>
      <c r="N196" s="518"/>
      <c r="O196" s="518"/>
      <c r="P196" s="518"/>
      <c r="Q196" s="518"/>
      <c r="R196" s="518"/>
      <c r="S196" s="518"/>
      <c r="T196" s="518"/>
      <c r="U196" s="518"/>
      <c r="V196" s="518"/>
      <c r="W196" s="518"/>
      <c r="X196" s="518"/>
      <c r="Y196" s="518"/>
      <c r="Z196" s="518"/>
    </row>
    <row r="197" spans="2:26" s="524" customFormat="1" ht="15" customHeight="1">
      <c r="B197" s="515"/>
      <c r="C197" s="515"/>
      <c r="D197" s="518"/>
      <c r="E197" s="518"/>
      <c r="F197" s="518"/>
      <c r="G197" s="518"/>
      <c r="H197" s="518"/>
      <c r="I197" s="518"/>
      <c r="J197" s="518"/>
      <c r="K197" s="518"/>
      <c r="L197" s="518"/>
      <c r="M197" s="518"/>
      <c r="N197" s="518"/>
      <c r="O197" s="518"/>
      <c r="P197" s="518"/>
      <c r="Q197" s="518"/>
      <c r="R197" s="518"/>
      <c r="S197" s="518"/>
      <c r="T197" s="518"/>
      <c r="U197" s="518"/>
      <c r="V197" s="518"/>
      <c r="W197" s="518"/>
      <c r="X197" s="518"/>
      <c r="Y197" s="518"/>
      <c r="Z197" s="518"/>
    </row>
    <row r="198" spans="2:26" s="524" customFormat="1" ht="15" customHeight="1">
      <c r="B198" s="515"/>
      <c r="C198" s="515"/>
      <c r="D198" s="518"/>
      <c r="E198" s="518"/>
      <c r="F198" s="518"/>
      <c r="G198" s="518"/>
      <c r="H198" s="518"/>
      <c r="I198" s="518"/>
      <c r="J198" s="518"/>
      <c r="K198" s="518"/>
      <c r="L198" s="518"/>
      <c r="M198" s="518"/>
      <c r="N198" s="518"/>
      <c r="O198" s="518"/>
      <c r="P198" s="518"/>
      <c r="Q198" s="518"/>
      <c r="R198" s="518"/>
      <c r="S198" s="518"/>
      <c r="T198" s="518"/>
      <c r="U198" s="518"/>
      <c r="V198" s="518"/>
      <c r="W198" s="518"/>
      <c r="X198" s="518"/>
      <c r="Y198" s="518"/>
      <c r="Z198" s="518"/>
    </row>
    <row r="199" spans="2:26" s="524" customFormat="1" ht="15" customHeight="1">
      <c r="B199" s="515"/>
      <c r="C199" s="515"/>
      <c r="D199" s="518"/>
      <c r="E199" s="518"/>
      <c r="F199" s="518"/>
      <c r="G199" s="518"/>
      <c r="H199" s="518"/>
      <c r="I199" s="518"/>
      <c r="J199" s="518"/>
      <c r="K199" s="518"/>
      <c r="L199" s="518"/>
      <c r="M199" s="518"/>
      <c r="N199" s="518"/>
      <c r="O199" s="518"/>
      <c r="P199" s="518"/>
      <c r="Q199" s="518"/>
      <c r="R199" s="518"/>
      <c r="S199" s="518"/>
      <c r="T199" s="518"/>
      <c r="U199" s="518"/>
      <c r="V199" s="518"/>
      <c r="W199" s="518"/>
      <c r="X199" s="518"/>
      <c r="Y199" s="518"/>
      <c r="Z199" s="518"/>
    </row>
    <row r="200" spans="2:26" s="524" customFormat="1" ht="15" customHeight="1">
      <c r="B200" s="515"/>
      <c r="C200" s="515"/>
      <c r="D200" s="518"/>
      <c r="E200" s="518"/>
      <c r="F200" s="518"/>
      <c r="G200" s="518"/>
      <c r="H200" s="518"/>
      <c r="I200" s="518"/>
      <c r="J200" s="518"/>
      <c r="K200" s="518"/>
      <c r="L200" s="518"/>
      <c r="M200" s="518"/>
      <c r="N200" s="518"/>
      <c r="O200" s="518"/>
      <c r="P200" s="518"/>
      <c r="Q200" s="518"/>
      <c r="R200" s="518"/>
      <c r="S200" s="518"/>
      <c r="T200" s="518"/>
      <c r="U200" s="518"/>
      <c r="V200" s="518"/>
      <c r="W200" s="518"/>
      <c r="X200" s="518"/>
      <c r="Y200" s="518"/>
      <c r="Z200" s="518"/>
    </row>
    <row r="201" spans="2:26" s="524" customFormat="1" ht="15" customHeight="1">
      <c r="B201" s="515"/>
      <c r="C201" s="515"/>
      <c r="D201" s="518"/>
      <c r="E201" s="518"/>
      <c r="F201" s="518"/>
      <c r="G201" s="518"/>
      <c r="H201" s="518"/>
      <c r="I201" s="518"/>
      <c r="J201" s="518"/>
      <c r="K201" s="518"/>
      <c r="L201" s="518"/>
      <c r="M201" s="518"/>
      <c r="N201" s="518"/>
      <c r="O201" s="518"/>
      <c r="P201" s="518"/>
      <c r="Q201" s="518"/>
      <c r="R201" s="518"/>
      <c r="S201" s="518"/>
      <c r="T201" s="518"/>
      <c r="U201" s="518"/>
      <c r="V201" s="518"/>
      <c r="W201" s="518"/>
      <c r="X201" s="518"/>
      <c r="Y201" s="518"/>
      <c r="Z201" s="518"/>
    </row>
    <row r="202" spans="2:26" s="524" customFormat="1" ht="15" customHeight="1">
      <c r="B202" s="515"/>
      <c r="C202" s="515"/>
      <c r="D202" s="518"/>
      <c r="E202" s="518"/>
      <c r="F202" s="518"/>
      <c r="G202" s="518"/>
      <c r="H202" s="518"/>
      <c r="I202" s="518"/>
      <c r="J202" s="518"/>
      <c r="K202" s="518"/>
      <c r="L202" s="518"/>
      <c r="M202" s="518"/>
      <c r="N202" s="518"/>
      <c r="O202" s="518"/>
      <c r="P202" s="518"/>
      <c r="Q202" s="518"/>
      <c r="R202" s="518"/>
      <c r="S202" s="518"/>
      <c r="T202" s="518"/>
      <c r="U202" s="518"/>
      <c r="V202" s="518"/>
      <c r="W202" s="518"/>
      <c r="X202" s="518"/>
      <c r="Y202" s="518"/>
      <c r="Z202" s="518"/>
    </row>
    <row r="203" spans="2:26" s="524" customFormat="1" ht="15" customHeight="1">
      <c r="B203" s="515"/>
      <c r="C203" s="515"/>
      <c r="D203" s="518"/>
      <c r="E203" s="518"/>
      <c r="F203" s="518"/>
      <c r="G203" s="518"/>
      <c r="H203" s="518"/>
      <c r="I203" s="518"/>
      <c r="J203" s="518"/>
      <c r="K203" s="518"/>
      <c r="L203" s="518"/>
      <c r="M203" s="518"/>
      <c r="N203" s="518"/>
      <c r="O203" s="518"/>
      <c r="P203" s="518"/>
      <c r="Q203" s="518"/>
      <c r="R203" s="518"/>
      <c r="S203" s="518"/>
      <c r="T203" s="518"/>
      <c r="U203" s="518"/>
      <c r="V203" s="518"/>
      <c r="W203" s="518"/>
      <c r="X203" s="518"/>
      <c r="Y203" s="518"/>
      <c r="Z203" s="518"/>
    </row>
    <row r="204" spans="2:26" s="524" customFormat="1" ht="15" customHeight="1">
      <c r="B204" s="515"/>
      <c r="C204" s="515"/>
      <c r="D204" s="518"/>
      <c r="E204" s="518"/>
      <c r="F204" s="518"/>
      <c r="G204" s="518"/>
      <c r="H204" s="518"/>
      <c r="I204" s="518"/>
      <c r="J204" s="518"/>
      <c r="K204" s="518"/>
      <c r="L204" s="518"/>
      <c r="M204" s="518"/>
      <c r="N204" s="518"/>
      <c r="O204" s="518"/>
      <c r="P204" s="518"/>
      <c r="Q204" s="518"/>
      <c r="R204" s="518"/>
      <c r="S204" s="518"/>
      <c r="T204" s="518"/>
      <c r="U204" s="518"/>
      <c r="V204" s="518"/>
      <c r="W204" s="518"/>
      <c r="X204" s="518"/>
      <c r="Y204" s="518"/>
      <c r="Z204" s="518"/>
    </row>
    <row r="205" spans="2:26" s="524" customFormat="1" ht="15" customHeight="1">
      <c r="B205" s="515"/>
      <c r="C205" s="515"/>
      <c r="D205" s="518"/>
      <c r="E205" s="518"/>
      <c r="F205" s="518"/>
      <c r="G205" s="518"/>
      <c r="H205" s="518"/>
      <c r="I205" s="518"/>
      <c r="J205" s="518"/>
      <c r="K205" s="518"/>
      <c r="L205" s="518"/>
      <c r="M205" s="518"/>
      <c r="N205" s="518"/>
      <c r="O205" s="518"/>
      <c r="P205" s="518"/>
      <c r="Q205" s="518"/>
      <c r="R205" s="518"/>
      <c r="S205" s="518"/>
      <c r="T205" s="518"/>
      <c r="U205" s="518"/>
      <c r="V205" s="518"/>
      <c r="W205" s="518"/>
      <c r="X205" s="518"/>
      <c r="Y205" s="518"/>
      <c r="Z205" s="518"/>
    </row>
    <row r="206" spans="2:26" s="524" customFormat="1" ht="15" customHeight="1">
      <c r="B206" s="515"/>
      <c r="C206" s="515"/>
      <c r="D206" s="518"/>
      <c r="E206" s="518"/>
      <c r="F206" s="518"/>
      <c r="G206" s="518"/>
      <c r="H206" s="518"/>
      <c r="I206" s="518"/>
      <c r="J206" s="518"/>
      <c r="K206" s="518"/>
      <c r="L206" s="518"/>
      <c r="M206" s="518"/>
      <c r="N206" s="518"/>
      <c r="O206" s="518"/>
      <c r="P206" s="518"/>
      <c r="Q206" s="518"/>
      <c r="R206" s="518"/>
      <c r="S206" s="518"/>
      <c r="T206" s="518"/>
      <c r="U206" s="518"/>
      <c r="V206" s="518"/>
      <c r="W206" s="518"/>
      <c r="X206" s="518"/>
      <c r="Y206" s="518"/>
      <c r="Z206" s="518"/>
    </row>
    <row r="207" spans="2:26" s="524" customFormat="1" ht="15" customHeight="1">
      <c r="B207" s="515"/>
      <c r="C207" s="515"/>
      <c r="D207" s="518"/>
      <c r="E207" s="518"/>
      <c r="F207" s="518"/>
      <c r="G207" s="518"/>
      <c r="H207" s="518"/>
      <c r="I207" s="518"/>
      <c r="J207" s="518"/>
      <c r="K207" s="518"/>
      <c r="L207" s="518"/>
      <c r="M207" s="518"/>
      <c r="N207" s="518"/>
      <c r="O207" s="518"/>
      <c r="P207" s="518"/>
      <c r="Q207" s="518"/>
      <c r="R207" s="518"/>
      <c r="S207" s="518"/>
      <c r="T207" s="518"/>
      <c r="U207" s="518"/>
      <c r="V207" s="518"/>
      <c r="W207" s="518"/>
      <c r="X207" s="518"/>
      <c r="Y207" s="518"/>
      <c r="Z207" s="518"/>
    </row>
    <row r="208" spans="2:26" s="524" customFormat="1" ht="15" customHeight="1">
      <c r="B208" s="515"/>
      <c r="C208" s="515"/>
      <c r="D208" s="518"/>
      <c r="E208" s="518"/>
      <c r="F208" s="518"/>
      <c r="G208" s="518"/>
      <c r="H208" s="518"/>
      <c r="I208" s="518"/>
      <c r="J208" s="518"/>
      <c r="K208" s="518"/>
      <c r="L208" s="518"/>
      <c r="M208" s="518"/>
      <c r="N208" s="518"/>
      <c r="O208" s="518"/>
      <c r="P208" s="518"/>
      <c r="Q208" s="518"/>
      <c r="R208" s="518"/>
      <c r="S208" s="518"/>
      <c r="T208" s="518"/>
      <c r="U208" s="518"/>
      <c r="V208" s="518"/>
      <c r="W208" s="518"/>
      <c r="X208" s="518"/>
      <c r="Y208" s="518"/>
      <c r="Z208" s="518"/>
    </row>
    <row r="209" spans="2:26" s="524" customFormat="1" ht="15" customHeight="1">
      <c r="B209" s="515"/>
      <c r="C209" s="515"/>
      <c r="D209" s="518"/>
      <c r="E209" s="518"/>
      <c r="F209" s="518"/>
      <c r="G209" s="518"/>
      <c r="H209" s="518"/>
      <c r="I209" s="518"/>
      <c r="J209" s="518"/>
      <c r="K209" s="518"/>
      <c r="L209" s="518"/>
      <c r="M209" s="518"/>
      <c r="N209" s="518"/>
      <c r="O209" s="518"/>
      <c r="P209" s="518"/>
      <c r="Q209" s="518"/>
      <c r="R209" s="518"/>
      <c r="S209" s="518"/>
      <c r="T209" s="518"/>
      <c r="U209" s="518"/>
      <c r="V209" s="518"/>
      <c r="W209" s="518"/>
      <c r="X209" s="518"/>
      <c r="Y209" s="518"/>
      <c r="Z209" s="518"/>
    </row>
    <row r="210" spans="2:26" s="524" customFormat="1" ht="15" customHeight="1">
      <c r="B210" s="515"/>
      <c r="C210" s="515"/>
      <c r="D210" s="518"/>
      <c r="E210" s="518"/>
      <c r="F210" s="518"/>
      <c r="G210" s="518"/>
      <c r="H210" s="518"/>
      <c r="I210" s="518"/>
      <c r="J210" s="518"/>
      <c r="K210" s="518"/>
      <c r="L210" s="518"/>
      <c r="M210" s="518"/>
      <c r="N210" s="518"/>
      <c r="O210" s="518"/>
      <c r="P210" s="518"/>
      <c r="Q210" s="518"/>
      <c r="R210" s="518"/>
      <c r="S210" s="518"/>
      <c r="T210" s="518"/>
      <c r="U210" s="518"/>
      <c r="V210" s="518"/>
      <c r="W210" s="518"/>
      <c r="X210" s="518"/>
      <c r="Y210" s="518"/>
      <c r="Z210" s="518"/>
    </row>
    <row r="211" spans="2:26" s="524" customFormat="1" ht="15" customHeight="1">
      <c r="B211" s="515"/>
      <c r="C211" s="515"/>
      <c r="D211" s="518"/>
      <c r="E211" s="518"/>
      <c r="F211" s="518"/>
      <c r="G211" s="518"/>
      <c r="H211" s="518"/>
      <c r="I211" s="518"/>
      <c r="J211" s="518"/>
      <c r="K211" s="518"/>
      <c r="L211" s="518"/>
      <c r="M211" s="518"/>
      <c r="N211" s="518"/>
      <c r="O211" s="518"/>
      <c r="P211" s="518"/>
      <c r="Q211" s="518"/>
      <c r="R211" s="518"/>
      <c r="S211" s="518"/>
      <c r="T211" s="518"/>
      <c r="U211" s="518"/>
      <c r="V211" s="518"/>
      <c r="W211" s="518"/>
      <c r="X211" s="518"/>
      <c r="Y211" s="518"/>
      <c r="Z211" s="518"/>
    </row>
    <row r="212" spans="2:26" s="524" customFormat="1" ht="15" customHeight="1">
      <c r="B212" s="515"/>
      <c r="C212" s="515"/>
      <c r="D212" s="518"/>
      <c r="E212" s="518"/>
      <c r="F212" s="518"/>
      <c r="G212" s="518"/>
      <c r="H212" s="518"/>
      <c r="I212" s="518"/>
      <c r="J212" s="518"/>
      <c r="K212" s="518"/>
      <c r="L212" s="518"/>
      <c r="M212" s="518"/>
      <c r="N212" s="518"/>
      <c r="O212" s="518"/>
      <c r="P212" s="518"/>
      <c r="Q212" s="518"/>
      <c r="R212" s="518"/>
      <c r="S212" s="518"/>
      <c r="T212" s="518"/>
      <c r="U212" s="518"/>
      <c r="V212" s="518"/>
      <c r="W212" s="518"/>
      <c r="X212" s="518"/>
      <c r="Y212" s="518"/>
      <c r="Z212" s="518"/>
    </row>
    <row r="213" spans="2:26" s="524" customFormat="1" ht="15" customHeight="1">
      <c r="B213" s="515"/>
      <c r="C213" s="515"/>
      <c r="D213" s="518"/>
      <c r="E213" s="518"/>
      <c r="F213" s="518"/>
      <c r="G213" s="518"/>
      <c r="H213" s="518"/>
      <c r="I213" s="518"/>
      <c r="J213" s="518"/>
      <c r="K213" s="518"/>
      <c r="L213" s="518"/>
      <c r="M213" s="518"/>
      <c r="N213" s="518"/>
      <c r="O213" s="518"/>
      <c r="P213" s="518"/>
      <c r="Q213" s="518"/>
      <c r="R213" s="518"/>
      <c r="S213" s="518"/>
      <c r="T213" s="518"/>
      <c r="U213" s="518"/>
      <c r="V213" s="518"/>
      <c r="W213" s="518"/>
      <c r="X213" s="518"/>
      <c r="Y213" s="518"/>
      <c r="Z213" s="518"/>
    </row>
    <row r="214" spans="2:26" s="524" customFormat="1" ht="15" customHeight="1">
      <c r="B214" s="515"/>
      <c r="C214" s="515"/>
      <c r="D214" s="518"/>
      <c r="E214" s="518"/>
      <c r="F214" s="518"/>
      <c r="G214" s="518"/>
      <c r="H214" s="518"/>
      <c r="I214" s="518"/>
      <c r="J214" s="518"/>
      <c r="K214" s="518"/>
      <c r="L214" s="518"/>
      <c r="M214" s="518"/>
      <c r="N214" s="518"/>
      <c r="O214" s="518"/>
      <c r="P214" s="518"/>
      <c r="Q214" s="518"/>
      <c r="R214" s="518"/>
      <c r="S214" s="518"/>
      <c r="T214" s="518"/>
      <c r="U214" s="518"/>
      <c r="V214" s="518"/>
      <c r="W214" s="518"/>
      <c r="X214" s="518"/>
      <c r="Y214" s="518"/>
      <c r="Z214" s="518"/>
    </row>
    <row r="215" spans="2:26" s="524" customFormat="1" ht="15" customHeight="1">
      <c r="B215" s="515"/>
      <c r="C215" s="515"/>
      <c r="D215" s="518"/>
      <c r="E215" s="518"/>
      <c r="F215" s="518"/>
      <c r="G215" s="518"/>
      <c r="H215" s="518"/>
      <c r="I215" s="518"/>
      <c r="J215" s="518"/>
      <c r="K215" s="518"/>
      <c r="L215" s="518"/>
      <c r="M215" s="518"/>
      <c r="N215" s="518"/>
      <c r="O215" s="518"/>
      <c r="P215" s="518"/>
      <c r="Q215" s="518"/>
      <c r="R215" s="518"/>
      <c r="S215" s="518"/>
      <c r="T215" s="518"/>
      <c r="U215" s="518"/>
      <c r="V215" s="518"/>
      <c r="W215" s="518"/>
      <c r="X215" s="518"/>
      <c r="Y215" s="518"/>
      <c r="Z215" s="518"/>
    </row>
    <row r="216" spans="2:26" s="524" customFormat="1" ht="15" customHeight="1">
      <c r="B216" s="515"/>
      <c r="C216" s="515"/>
      <c r="D216" s="518"/>
      <c r="E216" s="518"/>
      <c r="F216" s="518"/>
      <c r="G216" s="518"/>
      <c r="H216" s="518"/>
      <c r="I216" s="518"/>
      <c r="J216" s="518"/>
      <c r="K216" s="518"/>
      <c r="L216" s="518"/>
      <c r="M216" s="518"/>
      <c r="N216" s="518"/>
      <c r="O216" s="518"/>
      <c r="P216" s="518"/>
      <c r="Q216" s="518"/>
      <c r="R216" s="518"/>
      <c r="S216" s="518"/>
      <c r="T216" s="518"/>
      <c r="U216" s="518"/>
      <c r="V216" s="518"/>
      <c r="W216" s="518"/>
      <c r="X216" s="518"/>
      <c r="Y216" s="518"/>
      <c r="Z216" s="518"/>
    </row>
    <row r="217" spans="2:26" s="524" customFormat="1" ht="15" customHeight="1">
      <c r="B217" s="515"/>
      <c r="C217" s="515"/>
      <c r="D217" s="518"/>
      <c r="E217" s="518"/>
      <c r="F217" s="518"/>
      <c r="G217" s="518"/>
      <c r="H217" s="518"/>
      <c r="I217" s="518"/>
      <c r="J217" s="518"/>
      <c r="K217" s="518"/>
      <c r="L217" s="518"/>
      <c r="M217" s="518"/>
      <c r="N217" s="518"/>
      <c r="O217" s="518"/>
      <c r="P217" s="518"/>
      <c r="Q217" s="518"/>
      <c r="R217" s="518"/>
      <c r="S217" s="518"/>
      <c r="T217" s="518"/>
      <c r="U217" s="518"/>
      <c r="V217" s="518"/>
      <c r="W217" s="518"/>
      <c r="X217" s="518"/>
      <c r="Y217" s="518"/>
      <c r="Z217" s="518"/>
    </row>
    <row r="218" spans="2:26" s="524" customFormat="1" ht="15" customHeight="1">
      <c r="B218" s="515"/>
      <c r="C218" s="515"/>
      <c r="D218" s="518"/>
      <c r="E218" s="518"/>
      <c r="F218" s="518"/>
      <c r="G218" s="518"/>
      <c r="H218" s="518"/>
      <c r="I218" s="518"/>
      <c r="J218" s="518"/>
      <c r="K218" s="518"/>
      <c r="L218" s="518"/>
      <c r="M218" s="518"/>
      <c r="N218" s="518"/>
      <c r="O218" s="518"/>
      <c r="P218" s="518"/>
      <c r="Q218" s="518"/>
      <c r="R218" s="518"/>
      <c r="S218" s="518"/>
      <c r="T218" s="518"/>
      <c r="U218" s="518"/>
      <c r="V218" s="518"/>
      <c r="W218" s="518"/>
      <c r="X218" s="518"/>
      <c r="Y218" s="518"/>
      <c r="Z218" s="518"/>
    </row>
    <row r="219" spans="2:26" s="524" customFormat="1" ht="15" customHeight="1">
      <c r="B219" s="515"/>
      <c r="C219" s="515"/>
      <c r="D219" s="518"/>
      <c r="E219" s="518"/>
      <c r="F219" s="518"/>
      <c r="G219" s="518"/>
      <c r="H219" s="518"/>
      <c r="I219" s="518"/>
      <c r="J219" s="518"/>
      <c r="K219" s="518"/>
      <c r="L219" s="518"/>
      <c r="M219" s="518"/>
      <c r="N219" s="518"/>
      <c r="O219" s="518"/>
      <c r="P219" s="518"/>
      <c r="Q219" s="518"/>
      <c r="R219" s="518"/>
      <c r="S219" s="518"/>
      <c r="T219" s="518"/>
      <c r="U219" s="518"/>
      <c r="V219" s="518"/>
      <c r="W219" s="518"/>
      <c r="X219" s="518"/>
      <c r="Y219" s="518"/>
      <c r="Z219" s="518"/>
    </row>
    <row r="220" spans="2:26" s="524" customFormat="1" ht="15" customHeight="1">
      <c r="B220" s="515"/>
      <c r="C220" s="515"/>
      <c r="D220" s="518"/>
      <c r="E220" s="518"/>
      <c r="F220" s="518"/>
      <c r="G220" s="518"/>
      <c r="H220" s="518"/>
      <c r="I220" s="518"/>
      <c r="J220" s="518"/>
      <c r="K220" s="518"/>
      <c r="L220" s="518"/>
      <c r="M220" s="518"/>
      <c r="N220" s="518"/>
      <c r="O220" s="518"/>
      <c r="P220" s="518"/>
      <c r="Q220" s="518"/>
      <c r="R220" s="518"/>
      <c r="S220" s="518"/>
      <c r="T220" s="518"/>
      <c r="U220" s="518"/>
      <c r="V220" s="518"/>
      <c r="W220" s="518"/>
      <c r="X220" s="518"/>
      <c r="Y220" s="518"/>
      <c r="Z220" s="518"/>
    </row>
    <row r="221" spans="2:26" s="524" customFormat="1" ht="15" customHeight="1">
      <c r="B221" s="515"/>
      <c r="C221" s="515"/>
      <c r="D221" s="518"/>
      <c r="E221" s="518"/>
      <c r="F221" s="518"/>
      <c r="G221" s="518"/>
      <c r="H221" s="518"/>
      <c r="I221" s="518"/>
      <c r="J221" s="518"/>
      <c r="K221" s="518"/>
      <c r="L221" s="518"/>
      <c r="M221" s="518"/>
      <c r="N221" s="518"/>
      <c r="O221" s="518"/>
      <c r="P221" s="518"/>
      <c r="Q221" s="518"/>
      <c r="R221" s="518"/>
      <c r="S221" s="518"/>
      <c r="T221" s="518"/>
      <c r="U221" s="518"/>
      <c r="V221" s="518"/>
      <c r="W221" s="518"/>
      <c r="X221" s="518"/>
      <c r="Y221" s="518"/>
      <c r="Z221" s="518"/>
    </row>
    <row r="222" spans="2:26" s="524" customFormat="1" ht="15" customHeight="1">
      <c r="B222" s="515"/>
      <c r="C222" s="515"/>
      <c r="D222" s="518"/>
      <c r="E222" s="518"/>
      <c r="F222" s="518"/>
      <c r="G222" s="518"/>
      <c r="H222" s="518"/>
      <c r="I222" s="518"/>
      <c r="J222" s="518"/>
      <c r="K222" s="518"/>
      <c r="L222" s="518"/>
      <c r="M222" s="518"/>
      <c r="N222" s="518"/>
      <c r="O222" s="518"/>
      <c r="P222" s="518"/>
      <c r="Q222" s="518"/>
      <c r="R222" s="518"/>
      <c r="S222" s="518"/>
      <c r="T222" s="518"/>
      <c r="U222" s="518"/>
      <c r="V222" s="518"/>
      <c r="W222" s="518"/>
      <c r="X222" s="518"/>
      <c r="Y222" s="518"/>
      <c r="Z222" s="518"/>
    </row>
    <row r="223" spans="2:26" s="524" customFormat="1" ht="15" customHeight="1">
      <c r="B223" s="515"/>
      <c r="C223" s="515"/>
      <c r="D223" s="518"/>
      <c r="E223" s="518"/>
      <c r="F223" s="518"/>
      <c r="G223" s="518"/>
      <c r="H223" s="518"/>
      <c r="I223" s="518"/>
      <c r="J223" s="518"/>
      <c r="K223" s="518"/>
      <c r="L223" s="518"/>
      <c r="M223" s="518"/>
      <c r="N223" s="518"/>
      <c r="O223" s="518"/>
      <c r="P223" s="518"/>
      <c r="Q223" s="518"/>
      <c r="R223" s="518"/>
      <c r="S223" s="518"/>
      <c r="T223" s="518"/>
      <c r="U223" s="518"/>
      <c r="V223" s="518"/>
      <c r="W223" s="518"/>
      <c r="X223" s="518"/>
      <c r="Y223" s="518"/>
      <c r="Z223" s="518"/>
    </row>
    <row r="224" spans="2:26" s="524" customFormat="1" ht="15" customHeight="1">
      <c r="B224" s="515"/>
      <c r="C224" s="515"/>
      <c r="D224" s="518"/>
      <c r="E224" s="518"/>
      <c r="F224" s="518"/>
      <c r="G224" s="518"/>
      <c r="H224" s="518"/>
      <c r="I224" s="518"/>
      <c r="J224" s="518"/>
      <c r="K224" s="518"/>
      <c r="L224" s="518"/>
      <c r="M224" s="518"/>
      <c r="N224" s="518"/>
      <c r="O224" s="518"/>
      <c r="P224" s="518"/>
      <c r="Q224" s="518"/>
      <c r="R224" s="518"/>
      <c r="S224" s="518"/>
      <c r="T224" s="518"/>
      <c r="U224" s="518"/>
      <c r="V224" s="518"/>
      <c r="W224" s="518"/>
      <c r="X224" s="518"/>
      <c r="Y224" s="518"/>
      <c r="Z224" s="518"/>
    </row>
    <row r="225" spans="2:26" s="524" customFormat="1" ht="15" customHeight="1">
      <c r="B225" s="515"/>
      <c r="C225" s="515"/>
      <c r="D225" s="518"/>
      <c r="E225" s="518"/>
      <c r="F225" s="518"/>
      <c r="G225" s="518"/>
      <c r="H225" s="518"/>
      <c r="I225" s="518"/>
      <c r="J225" s="518"/>
      <c r="K225" s="518"/>
      <c r="L225" s="518"/>
      <c r="M225" s="518"/>
      <c r="N225" s="518"/>
      <c r="O225" s="518"/>
      <c r="P225" s="518"/>
      <c r="Q225" s="518"/>
      <c r="R225" s="518"/>
      <c r="S225" s="518"/>
      <c r="T225" s="518"/>
      <c r="U225" s="518"/>
      <c r="V225" s="518"/>
      <c r="W225" s="518"/>
      <c r="X225" s="518"/>
      <c r="Y225" s="518"/>
      <c r="Z225" s="518"/>
    </row>
    <row r="226" spans="2:26" s="524" customFormat="1" ht="15" customHeight="1">
      <c r="B226" s="515"/>
      <c r="C226" s="515"/>
      <c r="D226" s="518"/>
      <c r="E226" s="518"/>
      <c r="F226" s="518"/>
      <c r="G226" s="518"/>
      <c r="H226" s="518"/>
      <c r="I226" s="518"/>
      <c r="J226" s="518"/>
      <c r="K226" s="518"/>
      <c r="L226" s="518"/>
      <c r="M226" s="518"/>
      <c r="N226" s="518"/>
      <c r="O226" s="518"/>
      <c r="P226" s="518"/>
      <c r="Q226" s="518"/>
      <c r="R226" s="518"/>
      <c r="S226" s="518"/>
      <c r="T226" s="518"/>
      <c r="U226" s="518"/>
      <c r="V226" s="518"/>
      <c r="W226" s="518"/>
      <c r="X226" s="518"/>
      <c r="Y226" s="518"/>
      <c r="Z226" s="518"/>
    </row>
    <row r="227" spans="2:26" s="524" customFormat="1" ht="15" customHeight="1">
      <c r="B227" s="515"/>
      <c r="C227" s="515"/>
      <c r="D227" s="518"/>
      <c r="E227" s="518"/>
      <c r="F227" s="518"/>
      <c r="G227" s="518"/>
      <c r="H227" s="518"/>
      <c r="I227" s="518"/>
      <c r="J227" s="518"/>
      <c r="K227" s="518"/>
      <c r="L227" s="518"/>
      <c r="M227" s="518"/>
      <c r="N227" s="518"/>
      <c r="O227" s="518"/>
      <c r="P227" s="518"/>
      <c r="Q227" s="518"/>
      <c r="R227" s="518"/>
      <c r="S227" s="518"/>
      <c r="T227" s="518"/>
      <c r="U227" s="518"/>
      <c r="V227" s="518"/>
      <c r="W227" s="518"/>
      <c r="X227" s="518"/>
      <c r="Y227" s="518"/>
      <c r="Z227" s="518"/>
    </row>
    <row r="228" spans="2:26" s="524" customFormat="1" ht="15" customHeight="1">
      <c r="B228" s="515"/>
      <c r="C228" s="515"/>
      <c r="D228" s="518"/>
      <c r="E228" s="518"/>
      <c r="F228" s="518"/>
      <c r="G228" s="518"/>
      <c r="H228" s="518"/>
      <c r="I228" s="518"/>
      <c r="J228" s="518"/>
      <c r="K228" s="518"/>
      <c r="L228" s="518"/>
      <c r="M228" s="518"/>
      <c r="N228" s="518"/>
      <c r="O228" s="518"/>
      <c r="P228" s="518"/>
      <c r="Q228" s="518"/>
      <c r="R228" s="518"/>
      <c r="S228" s="518"/>
      <c r="T228" s="518"/>
      <c r="U228" s="518"/>
      <c r="V228" s="518"/>
      <c r="W228" s="518"/>
      <c r="X228" s="518"/>
      <c r="Y228" s="518"/>
      <c r="Z228" s="518"/>
    </row>
    <row r="229" spans="2:26" s="524" customFormat="1" ht="15" customHeight="1">
      <c r="B229" s="515"/>
      <c r="C229" s="515"/>
      <c r="D229" s="518"/>
      <c r="E229" s="518"/>
      <c r="F229" s="518"/>
      <c r="G229" s="518"/>
      <c r="H229" s="518"/>
      <c r="I229" s="518"/>
      <c r="J229" s="518"/>
      <c r="K229" s="518"/>
      <c r="L229" s="518"/>
      <c r="M229" s="518"/>
      <c r="N229" s="518"/>
      <c r="O229" s="518"/>
      <c r="P229" s="518"/>
      <c r="Q229" s="518"/>
      <c r="R229" s="518"/>
      <c r="S229" s="518"/>
      <c r="T229" s="518"/>
      <c r="U229" s="518"/>
      <c r="V229" s="518"/>
      <c r="W229" s="518"/>
      <c r="X229" s="518"/>
      <c r="Y229" s="518"/>
      <c r="Z229" s="518"/>
    </row>
    <row r="230" spans="2:26" s="524" customFormat="1" ht="15" customHeight="1">
      <c r="B230" s="515"/>
      <c r="C230" s="515"/>
      <c r="D230" s="518"/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8"/>
      <c r="P230" s="518"/>
      <c r="Q230" s="518"/>
      <c r="R230" s="518"/>
      <c r="S230" s="518"/>
      <c r="T230" s="518"/>
      <c r="U230" s="518"/>
      <c r="V230" s="518"/>
      <c r="W230" s="518"/>
      <c r="X230" s="518"/>
      <c r="Y230" s="518"/>
      <c r="Z230" s="518"/>
    </row>
    <row r="231" spans="2:26" s="524" customFormat="1" ht="15" customHeight="1">
      <c r="B231" s="515"/>
      <c r="C231" s="515"/>
      <c r="D231" s="518"/>
      <c r="E231" s="518"/>
      <c r="F231" s="518"/>
      <c r="G231" s="518"/>
      <c r="H231" s="518"/>
      <c r="I231" s="518"/>
      <c r="J231" s="518"/>
      <c r="K231" s="518"/>
      <c r="L231" s="518"/>
      <c r="M231" s="518"/>
      <c r="N231" s="518"/>
      <c r="O231" s="518"/>
      <c r="P231" s="518"/>
      <c r="Q231" s="518"/>
      <c r="R231" s="518"/>
      <c r="S231" s="518"/>
      <c r="T231" s="518"/>
      <c r="U231" s="518"/>
      <c r="V231" s="518"/>
      <c r="W231" s="518"/>
      <c r="X231" s="518"/>
      <c r="Y231" s="518"/>
      <c r="Z231" s="518"/>
    </row>
    <row r="232" spans="2:26" s="524" customFormat="1" ht="15" customHeight="1">
      <c r="B232" s="515"/>
      <c r="C232" s="515"/>
      <c r="D232" s="518"/>
      <c r="E232" s="518"/>
      <c r="F232" s="518"/>
      <c r="G232" s="518"/>
      <c r="H232" s="518"/>
      <c r="I232" s="518"/>
      <c r="J232" s="518"/>
      <c r="K232" s="518"/>
      <c r="L232" s="518"/>
      <c r="M232" s="518"/>
      <c r="N232" s="518"/>
      <c r="O232" s="518"/>
      <c r="P232" s="518"/>
      <c r="Q232" s="518"/>
      <c r="R232" s="518"/>
      <c r="S232" s="518"/>
      <c r="T232" s="518"/>
      <c r="U232" s="518"/>
      <c r="V232" s="518"/>
      <c r="W232" s="518"/>
      <c r="X232" s="518"/>
      <c r="Y232" s="518"/>
      <c r="Z232" s="518"/>
    </row>
    <row r="233" spans="2:26" s="524" customFormat="1" ht="15" customHeight="1">
      <c r="B233" s="515"/>
      <c r="C233" s="515"/>
      <c r="D233" s="518"/>
      <c r="E233" s="518"/>
      <c r="F233" s="518"/>
      <c r="G233" s="518"/>
      <c r="H233" s="518"/>
      <c r="I233" s="518"/>
      <c r="J233" s="518"/>
      <c r="K233" s="518"/>
      <c r="L233" s="518"/>
      <c r="M233" s="518"/>
      <c r="N233" s="518"/>
      <c r="O233" s="518"/>
      <c r="P233" s="518"/>
      <c r="Q233" s="518"/>
      <c r="R233" s="518"/>
      <c r="S233" s="518"/>
      <c r="T233" s="518"/>
      <c r="U233" s="518"/>
      <c r="V233" s="518"/>
      <c r="W233" s="518"/>
      <c r="X233" s="518"/>
      <c r="Y233" s="518"/>
      <c r="Z233" s="518"/>
    </row>
    <row r="234" spans="2:26" s="524" customFormat="1" ht="15" customHeight="1">
      <c r="B234" s="515"/>
      <c r="C234" s="515"/>
      <c r="D234" s="518"/>
      <c r="E234" s="518"/>
      <c r="F234" s="518"/>
      <c r="G234" s="518"/>
      <c r="H234" s="518"/>
      <c r="I234" s="518"/>
      <c r="J234" s="518"/>
      <c r="K234" s="518"/>
      <c r="L234" s="518"/>
      <c r="M234" s="518"/>
      <c r="N234" s="518"/>
      <c r="O234" s="518"/>
      <c r="P234" s="518"/>
      <c r="Q234" s="518"/>
      <c r="R234" s="518"/>
      <c r="S234" s="518"/>
      <c r="T234" s="518"/>
      <c r="U234" s="518"/>
      <c r="V234" s="518"/>
      <c r="W234" s="518"/>
      <c r="X234" s="518"/>
      <c r="Y234" s="518"/>
      <c r="Z234" s="518"/>
    </row>
    <row r="235" spans="2:26" s="524" customFormat="1" ht="15" customHeight="1">
      <c r="B235" s="515"/>
      <c r="C235" s="515"/>
      <c r="D235" s="518"/>
      <c r="E235" s="518"/>
      <c r="F235" s="518"/>
      <c r="G235" s="518"/>
      <c r="H235" s="518"/>
      <c r="I235" s="518"/>
      <c r="J235" s="518"/>
      <c r="K235" s="518"/>
      <c r="L235" s="518"/>
      <c r="M235" s="518"/>
      <c r="N235" s="518"/>
      <c r="O235" s="518"/>
      <c r="P235" s="518"/>
      <c r="Q235" s="518"/>
      <c r="R235" s="518"/>
      <c r="S235" s="518"/>
      <c r="T235" s="518"/>
      <c r="U235" s="518"/>
      <c r="V235" s="518"/>
      <c r="W235" s="518"/>
      <c r="X235" s="518"/>
      <c r="Y235" s="518"/>
      <c r="Z235" s="518"/>
    </row>
    <row r="236" spans="2:26" s="524" customFormat="1" ht="15" customHeight="1">
      <c r="B236" s="515"/>
      <c r="C236" s="515"/>
      <c r="D236" s="518"/>
      <c r="E236" s="518"/>
      <c r="F236" s="518"/>
      <c r="G236" s="518"/>
      <c r="H236" s="518"/>
      <c r="I236" s="518"/>
      <c r="J236" s="518"/>
      <c r="K236" s="518"/>
      <c r="L236" s="518"/>
      <c r="M236" s="518"/>
      <c r="N236" s="518"/>
      <c r="O236" s="518"/>
      <c r="P236" s="518"/>
      <c r="Q236" s="518"/>
      <c r="R236" s="518"/>
      <c r="S236" s="518"/>
      <c r="T236" s="518"/>
      <c r="U236" s="518"/>
      <c r="V236" s="518"/>
      <c r="W236" s="518"/>
      <c r="X236" s="518"/>
      <c r="Y236" s="518"/>
      <c r="Z236" s="518"/>
    </row>
    <row r="237" spans="2:26" s="524" customFormat="1" ht="15" customHeight="1">
      <c r="B237" s="515"/>
      <c r="C237" s="515"/>
      <c r="D237" s="518"/>
      <c r="E237" s="518"/>
      <c r="F237" s="518"/>
      <c r="G237" s="518"/>
      <c r="H237" s="518"/>
      <c r="I237" s="518"/>
      <c r="J237" s="518"/>
      <c r="K237" s="518"/>
      <c r="L237" s="518"/>
      <c r="M237" s="518"/>
      <c r="N237" s="518"/>
      <c r="O237" s="518"/>
      <c r="P237" s="518"/>
      <c r="Q237" s="518"/>
      <c r="R237" s="518"/>
      <c r="S237" s="518"/>
      <c r="T237" s="518"/>
      <c r="U237" s="518"/>
      <c r="V237" s="518"/>
      <c r="W237" s="518"/>
      <c r="X237" s="518"/>
      <c r="Y237" s="518"/>
      <c r="Z237" s="518"/>
    </row>
    <row r="238" spans="2:26" s="524" customFormat="1" ht="15" customHeight="1">
      <c r="B238" s="515"/>
      <c r="C238" s="515"/>
      <c r="D238" s="518"/>
      <c r="E238" s="518"/>
      <c r="F238" s="518"/>
      <c r="G238" s="518"/>
      <c r="H238" s="518"/>
      <c r="I238" s="518"/>
      <c r="J238" s="518"/>
      <c r="K238" s="518"/>
      <c r="L238" s="518"/>
      <c r="M238" s="518"/>
      <c r="N238" s="518"/>
      <c r="O238" s="518"/>
      <c r="P238" s="518"/>
      <c r="Q238" s="518"/>
      <c r="R238" s="518"/>
      <c r="S238" s="518"/>
      <c r="T238" s="518"/>
      <c r="U238" s="518"/>
      <c r="V238" s="518"/>
      <c r="W238" s="518"/>
      <c r="X238" s="518"/>
      <c r="Y238" s="518"/>
      <c r="Z238" s="518"/>
    </row>
    <row r="239" spans="2:26" s="524" customFormat="1" ht="15" customHeight="1">
      <c r="B239" s="515"/>
      <c r="C239" s="515"/>
      <c r="D239" s="518"/>
      <c r="E239" s="518"/>
      <c r="F239" s="518"/>
      <c r="G239" s="518"/>
      <c r="H239" s="518"/>
      <c r="I239" s="518"/>
      <c r="J239" s="518"/>
      <c r="K239" s="518"/>
      <c r="L239" s="518"/>
      <c r="M239" s="518"/>
      <c r="N239" s="518"/>
      <c r="O239" s="518"/>
      <c r="P239" s="518"/>
      <c r="Q239" s="518"/>
      <c r="R239" s="518"/>
      <c r="S239" s="518"/>
      <c r="T239" s="518"/>
      <c r="U239" s="518"/>
      <c r="V239" s="518"/>
      <c r="W239" s="518"/>
      <c r="X239" s="518"/>
      <c r="Y239" s="518"/>
      <c r="Z239" s="518"/>
    </row>
    <row r="240" spans="2:26" s="524" customFormat="1" ht="15" customHeight="1">
      <c r="B240" s="515"/>
      <c r="C240" s="515"/>
      <c r="D240" s="518"/>
      <c r="E240" s="518"/>
      <c r="F240" s="518"/>
      <c r="G240" s="518"/>
      <c r="H240" s="518"/>
      <c r="I240" s="518"/>
      <c r="J240" s="518"/>
      <c r="K240" s="518"/>
      <c r="L240" s="518"/>
      <c r="M240" s="518"/>
      <c r="N240" s="518"/>
      <c r="O240" s="518"/>
      <c r="P240" s="518"/>
      <c r="Q240" s="518"/>
      <c r="R240" s="518"/>
      <c r="S240" s="518"/>
      <c r="T240" s="518"/>
      <c r="U240" s="518"/>
      <c r="V240" s="518"/>
      <c r="W240" s="518"/>
      <c r="X240" s="518"/>
      <c r="Y240" s="518"/>
      <c r="Z240" s="518"/>
    </row>
    <row r="241" spans="2:26" s="524" customFormat="1" ht="15" customHeight="1">
      <c r="B241" s="515"/>
      <c r="C241" s="515"/>
      <c r="D241" s="518"/>
      <c r="E241" s="518"/>
      <c r="F241" s="518"/>
      <c r="G241" s="518"/>
      <c r="H241" s="518"/>
      <c r="I241" s="518"/>
      <c r="J241" s="518"/>
      <c r="K241" s="518"/>
      <c r="L241" s="518"/>
      <c r="M241" s="518"/>
      <c r="N241" s="518"/>
      <c r="O241" s="518"/>
      <c r="P241" s="518"/>
      <c r="Q241" s="518"/>
      <c r="R241" s="518"/>
      <c r="S241" s="518"/>
      <c r="T241" s="518"/>
      <c r="U241" s="518"/>
      <c r="V241" s="518"/>
      <c r="W241" s="518"/>
      <c r="X241" s="518"/>
      <c r="Y241" s="518"/>
      <c r="Z241" s="518"/>
    </row>
    <row r="242" spans="2:26" s="524" customFormat="1" ht="15" customHeight="1">
      <c r="B242" s="515"/>
      <c r="C242" s="515"/>
      <c r="D242" s="518"/>
      <c r="E242" s="518"/>
      <c r="F242" s="518"/>
      <c r="G242" s="518"/>
      <c r="H242" s="518"/>
      <c r="I242" s="518"/>
      <c r="J242" s="518"/>
      <c r="K242" s="518"/>
      <c r="L242" s="518"/>
      <c r="M242" s="518"/>
      <c r="N242" s="518"/>
      <c r="O242" s="518"/>
      <c r="P242" s="518"/>
      <c r="Q242" s="518"/>
      <c r="R242" s="518"/>
      <c r="S242" s="518"/>
      <c r="T242" s="518"/>
      <c r="U242" s="518"/>
      <c r="V242" s="518"/>
      <c r="W242" s="518"/>
      <c r="X242" s="518"/>
      <c r="Y242" s="518"/>
      <c r="Z242" s="518"/>
    </row>
    <row r="243" spans="2:26" s="524" customFormat="1" ht="15" customHeight="1">
      <c r="B243" s="515"/>
      <c r="C243" s="515"/>
      <c r="D243" s="518"/>
      <c r="E243" s="518"/>
      <c r="F243" s="518"/>
      <c r="G243" s="518"/>
      <c r="H243" s="518"/>
      <c r="I243" s="518"/>
      <c r="J243" s="518"/>
      <c r="K243" s="518"/>
      <c r="L243" s="518"/>
      <c r="M243" s="518"/>
      <c r="N243" s="518"/>
      <c r="O243" s="518"/>
      <c r="P243" s="518"/>
      <c r="Q243" s="518"/>
      <c r="R243" s="518"/>
      <c r="S243" s="518"/>
      <c r="T243" s="518"/>
      <c r="U243" s="518"/>
      <c r="V243" s="518"/>
      <c r="W243" s="518"/>
      <c r="X243" s="518"/>
      <c r="Y243" s="518"/>
      <c r="Z243" s="518"/>
    </row>
  </sheetData>
  <mergeCells count="5">
    <mergeCell ref="A4:C4"/>
    <mergeCell ref="A9:C9"/>
    <mergeCell ref="A14:C14"/>
    <mergeCell ref="A19:C19"/>
    <mergeCell ref="A24:C24"/>
  </mergeCells>
  <hyperlinks>
    <hyperlink ref="A1" r:id="rId1" display="https://bdoz.rzeszow.uw.gov.pl/"/>
  </hyperlinks>
  <pageMargins left="0.24" right="0.24" top="1" bottom="1" header="0.5" footer="0.5"/>
  <pageSetup paperSize="9" orientation="portrait" r:id="rId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U246"/>
  <sheetViews>
    <sheetView showGridLines="0" zoomScale="90" zoomScaleNormal="90" workbookViewId="0">
      <pane ySplit="6" topLeftCell="A7" activePane="bottomLeft" state="frozen"/>
      <selection activeCell="P36" sqref="P36"/>
      <selection pane="bottomLeft" activeCell="A2" sqref="A2:U2"/>
    </sheetView>
  </sheetViews>
  <sheetFormatPr defaultColWidth="8.85546875" defaultRowHeight="12"/>
  <cols>
    <col min="1" max="1" width="6.7109375" style="524" customWidth="1"/>
    <col min="2" max="2" width="8.42578125" style="515" customWidth="1"/>
    <col min="3" max="3" width="8.7109375" style="515" customWidth="1"/>
    <col min="4" max="4" width="9.42578125" style="515" customWidth="1"/>
    <col min="5" max="5" width="10.140625" style="515" customWidth="1"/>
    <col min="6" max="8" width="8.7109375" style="515" customWidth="1"/>
    <col min="9" max="9" width="10.28515625" style="515" customWidth="1"/>
    <col min="10" max="10" width="9" style="515" customWidth="1"/>
    <col min="11" max="11" width="8.42578125" style="515" customWidth="1"/>
    <col min="12" max="13" width="8.7109375" style="515" customWidth="1"/>
    <col min="14" max="15" width="7.85546875" style="515" customWidth="1"/>
    <col min="16" max="16" width="8.7109375" style="515" customWidth="1"/>
    <col min="17" max="17" width="9.5703125" style="515" customWidth="1"/>
    <col min="18" max="18" width="8.7109375" style="515" customWidth="1"/>
    <col min="19" max="19" width="8.5703125" style="515" customWidth="1"/>
    <col min="20" max="20" width="8.28515625" style="515" customWidth="1"/>
    <col min="21" max="21" width="9.28515625" style="515" customWidth="1"/>
    <col min="22" max="16384" width="8.85546875" style="518"/>
  </cols>
  <sheetData>
    <row r="1" spans="1:21" s="531" customFormat="1" ht="19.899999999999999" customHeight="1">
      <c r="A1" s="1098" t="s">
        <v>1129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</row>
    <row r="2" spans="1:21" s="511" customFormat="1" ht="22.5" customHeight="1">
      <c r="A2" s="1099" t="s">
        <v>1028</v>
      </c>
      <c r="B2" s="1099" t="s">
        <v>1028</v>
      </c>
      <c r="C2" s="1099" t="s">
        <v>1028</v>
      </c>
      <c r="D2" s="1099" t="s">
        <v>1028</v>
      </c>
      <c r="E2" s="1099" t="s">
        <v>1028</v>
      </c>
      <c r="F2" s="1099" t="s">
        <v>1028</v>
      </c>
      <c r="G2" s="1099" t="s">
        <v>1028</v>
      </c>
      <c r="H2" s="1099" t="s">
        <v>1028</v>
      </c>
      <c r="I2" s="1099" t="s">
        <v>1028</v>
      </c>
      <c r="J2" s="1099" t="s">
        <v>1028</v>
      </c>
      <c r="K2" s="1099" t="s">
        <v>1028</v>
      </c>
      <c r="L2" s="1099" t="s">
        <v>1028</v>
      </c>
      <c r="M2" s="1099" t="s">
        <v>1028</v>
      </c>
      <c r="N2" s="1099" t="s">
        <v>1028</v>
      </c>
      <c r="O2" s="1099" t="s">
        <v>1028</v>
      </c>
      <c r="P2" s="1099" t="s">
        <v>1028</v>
      </c>
      <c r="Q2" s="1099" t="s">
        <v>1028</v>
      </c>
      <c r="R2" s="1099" t="s">
        <v>1028</v>
      </c>
      <c r="S2" s="1099" t="s">
        <v>1028</v>
      </c>
      <c r="T2" s="1099" t="s">
        <v>1028</v>
      </c>
      <c r="U2" s="1099" t="s">
        <v>1028</v>
      </c>
    </row>
    <row r="3" spans="1:21" ht="15.6" customHeight="1">
      <c r="A3" s="532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</row>
    <row r="4" spans="1:21" s="533" customFormat="1" ht="16.149999999999999" customHeight="1">
      <c r="A4" s="1100" t="s">
        <v>1022</v>
      </c>
      <c r="B4" s="1101" t="s">
        <v>1135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</row>
    <row r="5" spans="1:21" s="533" customFormat="1" ht="16.149999999999999" customHeight="1">
      <c r="A5" s="1100"/>
      <c r="B5" s="1102" t="s">
        <v>1136</v>
      </c>
      <c r="C5" s="1104" t="s">
        <v>1137</v>
      </c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1104"/>
      <c r="T5" s="1104"/>
      <c r="U5" s="1104"/>
    </row>
    <row r="6" spans="1:21" s="522" customFormat="1" ht="35.25" customHeight="1">
      <c r="A6" s="1100"/>
      <c r="B6" s="1103"/>
      <c r="C6" s="534" t="s">
        <v>1138</v>
      </c>
      <c r="D6" s="535" t="s">
        <v>1139</v>
      </c>
      <c r="E6" s="535" t="s">
        <v>1140</v>
      </c>
      <c r="F6" s="536" t="s">
        <v>1141</v>
      </c>
      <c r="G6" s="535" t="s">
        <v>1142</v>
      </c>
      <c r="H6" s="535" t="s">
        <v>1143</v>
      </c>
      <c r="I6" s="535" t="s">
        <v>1144</v>
      </c>
      <c r="J6" s="535" t="s">
        <v>1145</v>
      </c>
      <c r="K6" s="535" t="s">
        <v>1146</v>
      </c>
      <c r="L6" s="535" t="s">
        <v>1147</v>
      </c>
      <c r="M6" s="535" t="s">
        <v>1148</v>
      </c>
      <c r="N6" s="535" t="s">
        <v>1149</v>
      </c>
      <c r="O6" s="535" t="s">
        <v>1150</v>
      </c>
      <c r="P6" s="535" t="s">
        <v>1151</v>
      </c>
      <c r="Q6" s="535" t="s">
        <v>1152</v>
      </c>
      <c r="R6" s="535" t="s">
        <v>1153</v>
      </c>
      <c r="S6" s="535" t="s">
        <v>1154</v>
      </c>
      <c r="T6" s="535" t="s">
        <v>1155</v>
      </c>
      <c r="U6" s="535" t="s">
        <v>1156</v>
      </c>
    </row>
    <row r="7" spans="1:21" ht="15" customHeight="1">
      <c r="A7" s="1089" t="s">
        <v>1119</v>
      </c>
      <c r="B7" s="1090"/>
      <c r="C7" s="1090"/>
      <c r="D7" s="1090"/>
      <c r="E7" s="1090"/>
      <c r="F7" s="1090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2"/>
    </row>
    <row r="8" spans="1:21" ht="15" customHeight="1">
      <c r="A8" s="523">
        <v>2011</v>
      </c>
      <c r="B8" s="537">
        <v>3836</v>
      </c>
      <c r="C8" s="537">
        <v>1053</v>
      </c>
      <c r="D8" s="537">
        <v>67</v>
      </c>
      <c r="E8" s="537">
        <v>658</v>
      </c>
      <c r="F8" s="537">
        <v>98</v>
      </c>
      <c r="G8" s="538" t="s">
        <v>438</v>
      </c>
      <c r="H8" s="537">
        <v>158</v>
      </c>
      <c r="I8" s="537">
        <v>194</v>
      </c>
      <c r="J8" s="537">
        <v>50</v>
      </c>
      <c r="K8" s="537">
        <v>583</v>
      </c>
      <c r="L8" s="537">
        <v>102</v>
      </c>
      <c r="M8" s="537">
        <v>154</v>
      </c>
      <c r="N8" s="537">
        <v>92</v>
      </c>
      <c r="O8" s="537">
        <v>4</v>
      </c>
      <c r="P8" s="537">
        <v>72</v>
      </c>
      <c r="Q8" s="537">
        <v>2</v>
      </c>
      <c r="R8" s="537">
        <v>82</v>
      </c>
      <c r="S8" s="537">
        <v>262</v>
      </c>
      <c r="T8" s="537">
        <v>66</v>
      </c>
      <c r="U8" s="537">
        <v>139</v>
      </c>
    </row>
    <row r="9" spans="1:21" ht="15" customHeight="1">
      <c r="A9" s="526">
        <v>2012</v>
      </c>
      <c r="B9" s="539">
        <v>3818</v>
      </c>
      <c r="C9" s="483">
        <v>1021</v>
      </c>
      <c r="D9" s="483">
        <v>69</v>
      </c>
      <c r="E9" s="483">
        <v>633</v>
      </c>
      <c r="F9" s="483">
        <v>112</v>
      </c>
      <c r="G9" s="483">
        <v>2</v>
      </c>
      <c r="H9" s="483">
        <v>166</v>
      </c>
      <c r="I9" s="483">
        <v>222</v>
      </c>
      <c r="J9" s="483">
        <v>67</v>
      </c>
      <c r="K9" s="483">
        <v>525</v>
      </c>
      <c r="L9" s="483">
        <v>108</v>
      </c>
      <c r="M9" s="483">
        <v>141</v>
      </c>
      <c r="N9" s="483">
        <v>101</v>
      </c>
      <c r="O9" s="483">
        <v>61</v>
      </c>
      <c r="P9" s="483">
        <v>41</v>
      </c>
      <c r="Q9" s="483">
        <v>1</v>
      </c>
      <c r="R9" s="483">
        <v>85</v>
      </c>
      <c r="S9" s="483">
        <v>298</v>
      </c>
      <c r="T9" s="483">
        <v>63</v>
      </c>
      <c r="U9" s="483">
        <v>102</v>
      </c>
    </row>
    <row r="10" spans="1:21" ht="15" customHeight="1">
      <c r="A10" s="526">
        <v>2013</v>
      </c>
      <c r="B10" s="540">
        <v>4001</v>
      </c>
      <c r="C10" s="540">
        <v>1069</v>
      </c>
      <c r="D10" s="485">
        <v>84</v>
      </c>
      <c r="E10" s="485">
        <v>611</v>
      </c>
      <c r="F10" s="485">
        <v>124</v>
      </c>
      <c r="G10" s="485">
        <v>2</v>
      </c>
      <c r="H10" s="485">
        <v>168</v>
      </c>
      <c r="I10" s="485">
        <v>208</v>
      </c>
      <c r="J10" s="485">
        <v>92</v>
      </c>
      <c r="K10" s="485">
        <v>553</v>
      </c>
      <c r="L10" s="485">
        <v>103</v>
      </c>
      <c r="M10" s="485">
        <v>157</v>
      </c>
      <c r="N10" s="485">
        <v>109</v>
      </c>
      <c r="O10" s="485">
        <v>81</v>
      </c>
      <c r="P10" s="485">
        <v>53</v>
      </c>
      <c r="Q10" s="485">
        <v>5</v>
      </c>
      <c r="R10" s="485">
        <v>87</v>
      </c>
      <c r="S10" s="485">
        <v>253</v>
      </c>
      <c r="T10" s="485">
        <v>69</v>
      </c>
      <c r="U10" s="485">
        <v>90</v>
      </c>
    </row>
    <row r="11" spans="1:21" ht="15" customHeight="1">
      <c r="A11" s="526">
        <v>2014</v>
      </c>
      <c r="B11" s="540">
        <v>3930</v>
      </c>
      <c r="C11" s="540">
        <v>1049</v>
      </c>
      <c r="D11" s="485">
        <v>77</v>
      </c>
      <c r="E11" s="485">
        <v>608</v>
      </c>
      <c r="F11" s="485">
        <v>119</v>
      </c>
      <c r="G11" s="485">
        <v>7</v>
      </c>
      <c r="H11" s="485">
        <v>199</v>
      </c>
      <c r="I11" s="485">
        <v>191</v>
      </c>
      <c r="J11" s="485">
        <v>57</v>
      </c>
      <c r="K11" s="485">
        <v>583</v>
      </c>
      <c r="L11" s="485">
        <v>95</v>
      </c>
      <c r="M11" s="485">
        <v>157</v>
      </c>
      <c r="N11" s="485">
        <v>122</v>
      </c>
      <c r="O11" s="485">
        <v>90</v>
      </c>
      <c r="P11" s="485">
        <v>64</v>
      </c>
      <c r="Q11" s="485">
        <v>4</v>
      </c>
      <c r="R11" s="485">
        <v>87</v>
      </c>
      <c r="S11" s="485">
        <v>265</v>
      </c>
      <c r="T11" s="485">
        <v>65</v>
      </c>
      <c r="U11" s="485">
        <v>91</v>
      </c>
    </row>
    <row r="12" spans="1:21" ht="15" customHeight="1">
      <c r="A12" s="526">
        <v>2015</v>
      </c>
      <c r="B12" s="540">
        <v>3609</v>
      </c>
      <c r="C12" s="540">
        <v>945</v>
      </c>
      <c r="D12" s="485">
        <v>70</v>
      </c>
      <c r="E12" s="485">
        <v>533</v>
      </c>
      <c r="F12" s="485">
        <v>124</v>
      </c>
      <c r="G12" s="485">
        <v>6</v>
      </c>
      <c r="H12" s="485">
        <v>171</v>
      </c>
      <c r="I12" s="485">
        <v>191</v>
      </c>
      <c r="J12" s="485">
        <v>57</v>
      </c>
      <c r="K12" s="485">
        <v>536</v>
      </c>
      <c r="L12" s="485">
        <v>119</v>
      </c>
      <c r="M12" s="485">
        <v>142</v>
      </c>
      <c r="N12" s="485">
        <v>107</v>
      </c>
      <c r="O12" s="485">
        <v>61</v>
      </c>
      <c r="P12" s="485">
        <v>53</v>
      </c>
      <c r="Q12" s="485">
        <v>2</v>
      </c>
      <c r="R12" s="485">
        <v>87</v>
      </c>
      <c r="S12" s="485">
        <v>201</v>
      </c>
      <c r="T12" s="485">
        <v>60</v>
      </c>
      <c r="U12" s="485">
        <v>57</v>
      </c>
    </row>
    <row r="13" spans="1:21" ht="15" customHeight="1">
      <c r="A13" s="1093" t="s">
        <v>1157</v>
      </c>
      <c r="B13" s="1094"/>
      <c r="C13" s="1094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4"/>
      <c r="U13" s="1095"/>
    </row>
    <row r="14" spans="1:21" ht="15" customHeight="1">
      <c r="A14" s="523">
        <v>2011</v>
      </c>
      <c r="B14" s="488">
        <v>18.020498081681335</v>
      </c>
      <c r="C14" s="488">
        <v>4.9467112825887511</v>
      </c>
      <c r="D14" s="488">
        <v>0.3147480113328075</v>
      </c>
      <c r="E14" s="488">
        <v>3.0911073351789153</v>
      </c>
      <c r="F14" s="488">
        <v>0.46037768821813635</v>
      </c>
      <c r="G14" s="541" t="s">
        <v>438</v>
      </c>
      <c r="H14" s="488">
        <v>0.74224157896393406</v>
      </c>
      <c r="I14" s="488">
        <v>0.91135991341141276</v>
      </c>
      <c r="J14" s="488">
        <v>0.23488657562149814</v>
      </c>
      <c r="K14" s="488">
        <v>2.7387774717466682</v>
      </c>
      <c r="L14" s="488">
        <v>0.47916861426785617</v>
      </c>
      <c r="M14" s="488">
        <v>0.72345065291421429</v>
      </c>
      <c r="N14" s="488">
        <v>0.43219129914355658</v>
      </c>
      <c r="O14" s="488">
        <v>1.8790926049719849E-2</v>
      </c>
      <c r="P14" s="488">
        <v>0.33823666889495729</v>
      </c>
      <c r="Q14" s="488">
        <v>9.3954630248599246E-3</v>
      </c>
      <c r="R14" s="488">
        <v>0.38521398401925694</v>
      </c>
      <c r="S14" s="488">
        <v>1.2308056562566503</v>
      </c>
      <c r="T14" s="488">
        <v>0.31005027982037753</v>
      </c>
      <c r="U14" s="488">
        <v>0.65298468022776479</v>
      </c>
    </row>
    <row r="15" spans="1:21" ht="15" customHeight="1">
      <c r="A15" s="526">
        <v>2012</v>
      </c>
      <c r="B15" s="494">
        <v>17.899999999999999</v>
      </c>
      <c r="C15" s="494">
        <v>4.8</v>
      </c>
      <c r="D15" s="494">
        <v>0.3</v>
      </c>
      <c r="E15" s="494">
        <v>3</v>
      </c>
      <c r="F15" s="494">
        <v>0.5</v>
      </c>
      <c r="G15" s="494">
        <v>0</v>
      </c>
      <c r="H15" s="494">
        <v>0.8</v>
      </c>
      <c r="I15" s="494">
        <v>1</v>
      </c>
      <c r="J15" s="494">
        <v>0.3</v>
      </c>
      <c r="K15" s="494">
        <v>2.5</v>
      </c>
      <c r="L15" s="494">
        <v>0.5</v>
      </c>
      <c r="M15" s="494">
        <v>0.7</v>
      </c>
      <c r="N15" s="494">
        <v>0.5</v>
      </c>
      <c r="O15" s="494">
        <v>0.3</v>
      </c>
      <c r="P15" s="494">
        <v>0.2</v>
      </c>
      <c r="Q15" s="494">
        <v>0</v>
      </c>
      <c r="R15" s="494">
        <v>0.4</v>
      </c>
      <c r="S15" s="494">
        <v>1.4</v>
      </c>
      <c r="T15" s="494">
        <v>0.3</v>
      </c>
      <c r="U15" s="494">
        <v>0.5</v>
      </c>
    </row>
    <row r="16" spans="1:21" ht="15" customHeight="1">
      <c r="A16" s="526">
        <v>2013</v>
      </c>
      <c r="B16" s="496">
        <v>18.790265693699414</v>
      </c>
      <c r="C16" s="496">
        <v>5.0204433957922205</v>
      </c>
      <c r="D16" s="496">
        <v>0.39449695532885548</v>
      </c>
      <c r="E16" s="496">
        <v>2.8694957107848893</v>
      </c>
      <c r="F16" s="496">
        <v>0.58235264834259615</v>
      </c>
      <c r="G16" s="496">
        <v>9.392784650687035E-3</v>
      </c>
      <c r="H16" s="496">
        <v>0.78899391065771096</v>
      </c>
      <c r="I16" s="496">
        <v>0.97684960367145168</v>
      </c>
      <c r="J16" s="496">
        <v>0.43206809393160361</v>
      </c>
      <c r="K16" s="496">
        <v>2.5971049559149653</v>
      </c>
      <c r="L16" s="496">
        <v>0.48372840951038232</v>
      </c>
      <c r="M16" s="496">
        <v>0.73733359507893226</v>
      </c>
      <c r="N16" s="496">
        <v>0.51190676346244346</v>
      </c>
      <c r="O16" s="496">
        <v>0.38040777835282491</v>
      </c>
      <c r="P16" s="496">
        <v>0.24890879324320644</v>
      </c>
      <c r="Q16" s="496">
        <v>2.3481961626717587E-2</v>
      </c>
      <c r="R16" s="496">
        <v>0.40858613230488605</v>
      </c>
      <c r="S16" s="496">
        <v>1.18818725831191</v>
      </c>
      <c r="T16" s="496">
        <v>0.32405107044870274</v>
      </c>
      <c r="U16" s="496">
        <v>0.42267530928091657</v>
      </c>
    </row>
    <row r="17" spans="1:21" ht="15" customHeight="1">
      <c r="A17" s="526">
        <v>2014</v>
      </c>
      <c r="B17" s="496">
        <v>18.457749366307421</v>
      </c>
      <c r="C17" s="496">
        <v>4.9267631260194618</v>
      </c>
      <c r="D17" s="496">
        <v>0.36164038198617593</v>
      </c>
      <c r="E17" s="496">
        <v>2.855550029189545</v>
      </c>
      <c r="F17" s="496">
        <v>0.55889877216045369</v>
      </c>
      <c r="G17" s="496">
        <v>3.2876398362379634E-2</v>
      </c>
      <c r="H17" s="496">
        <v>0.93462903915907813</v>
      </c>
      <c r="I17" s="496">
        <v>0.89705601245921562</v>
      </c>
      <c r="J17" s="496">
        <v>0.26770781523651987</v>
      </c>
      <c r="K17" s="496">
        <v>2.7381343207524749</v>
      </c>
      <c r="L17" s="496">
        <v>0.44617969206086644</v>
      </c>
      <c r="M17" s="496">
        <v>0.73737064898480031</v>
      </c>
      <c r="N17" s="496">
        <v>0.57298865717290215</v>
      </c>
      <c r="O17" s="496">
        <v>0.42269655037345238</v>
      </c>
      <c r="P17" s="496">
        <v>0.30058421359889947</v>
      </c>
      <c r="Q17" s="496">
        <v>1.8786513349931217E-2</v>
      </c>
      <c r="R17" s="496">
        <v>0.40860666536100398</v>
      </c>
      <c r="S17" s="496">
        <v>1.2446065094329433</v>
      </c>
      <c r="T17" s="496">
        <v>0.30528084193638227</v>
      </c>
      <c r="U17" s="496">
        <v>0.42739317871093518</v>
      </c>
    </row>
    <row r="18" spans="1:21" ht="15" customHeight="1">
      <c r="A18" s="526">
        <v>2015</v>
      </c>
      <c r="B18" s="496">
        <v>17</v>
      </c>
      <c r="C18" s="496">
        <v>4.4000000000000004</v>
      </c>
      <c r="D18" s="496">
        <v>0.3</v>
      </c>
      <c r="E18" s="496">
        <v>2.5</v>
      </c>
      <c r="F18" s="496">
        <v>0.6</v>
      </c>
      <c r="G18" s="496">
        <v>0</v>
      </c>
      <c r="H18" s="496">
        <v>0.8</v>
      </c>
      <c r="I18" s="496">
        <v>0.9</v>
      </c>
      <c r="J18" s="496">
        <v>0.3</v>
      </c>
      <c r="K18" s="496">
        <v>2.5</v>
      </c>
      <c r="L18" s="496">
        <v>0.6</v>
      </c>
      <c r="M18" s="496">
        <v>0.7</v>
      </c>
      <c r="N18" s="496">
        <v>0.5</v>
      </c>
      <c r="O18" s="496">
        <v>0.3</v>
      </c>
      <c r="P18" s="496"/>
      <c r="Q18" s="496"/>
      <c r="R18" s="496"/>
      <c r="S18" s="496"/>
      <c r="T18" s="496"/>
      <c r="U18" s="496"/>
    </row>
    <row r="19" spans="1:21" ht="15" customHeight="1">
      <c r="A19" s="1093" t="s">
        <v>1132</v>
      </c>
      <c r="B19" s="1096"/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097"/>
    </row>
    <row r="20" spans="1:21" ht="15" customHeight="1">
      <c r="A20" s="526">
        <v>2011</v>
      </c>
      <c r="B20" s="537">
        <v>2614</v>
      </c>
      <c r="C20" s="537">
        <v>359</v>
      </c>
      <c r="D20" s="537">
        <v>36</v>
      </c>
      <c r="E20" s="537">
        <v>613</v>
      </c>
      <c r="F20" s="537">
        <v>76</v>
      </c>
      <c r="G20" s="538" t="s">
        <v>438</v>
      </c>
      <c r="H20" s="537">
        <v>131</v>
      </c>
      <c r="I20" s="537">
        <v>80</v>
      </c>
      <c r="J20" s="537">
        <v>26</v>
      </c>
      <c r="K20" s="537">
        <v>414</v>
      </c>
      <c r="L20" s="537">
        <v>75</v>
      </c>
      <c r="M20" s="537">
        <v>148</v>
      </c>
      <c r="N20" s="537">
        <v>77</v>
      </c>
      <c r="O20" s="537">
        <v>1</v>
      </c>
      <c r="P20" s="537">
        <v>62</v>
      </c>
      <c r="Q20" s="537">
        <v>1</v>
      </c>
      <c r="R20" s="537">
        <v>73</v>
      </c>
      <c r="S20" s="537">
        <v>254</v>
      </c>
      <c r="T20" s="537">
        <v>59</v>
      </c>
      <c r="U20" s="537">
        <v>129</v>
      </c>
    </row>
    <row r="21" spans="1:21" ht="15" customHeight="1">
      <c r="A21" s="526">
        <v>2012</v>
      </c>
      <c r="B21" s="539">
        <v>2478</v>
      </c>
      <c r="C21" s="483">
        <v>302</v>
      </c>
      <c r="D21" s="483">
        <v>35</v>
      </c>
      <c r="E21" s="483">
        <v>573</v>
      </c>
      <c r="F21" s="483">
        <v>93</v>
      </c>
      <c r="G21" s="538" t="s">
        <v>438</v>
      </c>
      <c r="H21" s="483">
        <v>117</v>
      </c>
      <c r="I21" s="483">
        <v>87</v>
      </c>
      <c r="J21" s="483">
        <v>23</v>
      </c>
      <c r="K21" s="483">
        <v>363</v>
      </c>
      <c r="L21" s="483">
        <v>78</v>
      </c>
      <c r="M21" s="483">
        <v>124</v>
      </c>
      <c r="N21" s="483">
        <v>84</v>
      </c>
      <c r="O21" s="483">
        <v>40</v>
      </c>
      <c r="P21" s="483">
        <v>39</v>
      </c>
      <c r="Q21" s="538" t="s">
        <v>438</v>
      </c>
      <c r="R21" s="483">
        <v>81</v>
      </c>
      <c r="S21" s="483">
        <v>292</v>
      </c>
      <c r="T21" s="483">
        <v>54</v>
      </c>
      <c r="U21" s="483">
        <v>93</v>
      </c>
    </row>
    <row r="22" spans="1:21" ht="15" customHeight="1">
      <c r="A22" s="526">
        <v>2013</v>
      </c>
      <c r="B22" s="540">
        <v>2619</v>
      </c>
      <c r="C22" s="540">
        <v>337</v>
      </c>
      <c r="D22" s="540">
        <v>45</v>
      </c>
      <c r="E22" s="540">
        <v>551</v>
      </c>
      <c r="F22" s="540">
        <v>107</v>
      </c>
      <c r="G22" s="538" t="s">
        <v>438</v>
      </c>
      <c r="H22" s="540">
        <v>129</v>
      </c>
      <c r="I22" s="540">
        <v>76</v>
      </c>
      <c r="J22" s="540">
        <v>34</v>
      </c>
      <c r="K22" s="540">
        <v>388</v>
      </c>
      <c r="L22" s="540">
        <v>83</v>
      </c>
      <c r="M22" s="540">
        <v>142</v>
      </c>
      <c r="N22" s="540">
        <v>92</v>
      </c>
      <c r="O22" s="540">
        <v>66</v>
      </c>
      <c r="P22" s="540">
        <v>52</v>
      </c>
      <c r="Q22" s="540">
        <v>1</v>
      </c>
      <c r="R22" s="540">
        <v>85</v>
      </c>
      <c r="S22" s="540">
        <v>247</v>
      </c>
      <c r="T22" s="540">
        <v>61</v>
      </c>
      <c r="U22" s="540">
        <v>79</v>
      </c>
    </row>
    <row r="23" spans="1:21" ht="15" customHeight="1">
      <c r="A23" s="526">
        <v>2014</v>
      </c>
      <c r="B23" s="540">
        <v>2621</v>
      </c>
      <c r="C23" s="540">
        <v>312</v>
      </c>
      <c r="D23" s="485">
        <v>44</v>
      </c>
      <c r="E23" s="485">
        <v>558</v>
      </c>
      <c r="F23" s="485">
        <v>106</v>
      </c>
      <c r="G23" s="485">
        <v>6</v>
      </c>
      <c r="H23" s="485">
        <v>132</v>
      </c>
      <c r="I23" s="485">
        <v>73</v>
      </c>
      <c r="J23" s="485">
        <v>35</v>
      </c>
      <c r="K23" s="485">
        <v>421</v>
      </c>
      <c r="L23" s="485">
        <v>71</v>
      </c>
      <c r="M23" s="485">
        <v>147</v>
      </c>
      <c r="N23" s="485">
        <v>109</v>
      </c>
      <c r="O23" s="485">
        <v>76</v>
      </c>
      <c r="P23" s="485">
        <v>59</v>
      </c>
      <c r="Q23" s="485">
        <v>2</v>
      </c>
      <c r="R23" s="485">
        <v>80</v>
      </c>
      <c r="S23" s="485">
        <v>252</v>
      </c>
      <c r="T23" s="485">
        <v>53</v>
      </c>
      <c r="U23" s="485">
        <v>85</v>
      </c>
    </row>
    <row r="24" spans="1:21" ht="15" customHeight="1">
      <c r="A24" s="526">
        <v>2015</v>
      </c>
      <c r="B24" s="540">
        <v>2354</v>
      </c>
      <c r="C24" s="540">
        <v>276</v>
      </c>
      <c r="D24" s="485">
        <v>38</v>
      </c>
      <c r="E24" s="485">
        <v>490</v>
      </c>
      <c r="F24" s="485">
        <v>114</v>
      </c>
      <c r="G24" s="485">
        <v>5</v>
      </c>
      <c r="H24" s="485">
        <v>113</v>
      </c>
      <c r="I24" s="485">
        <v>73</v>
      </c>
      <c r="J24" s="485">
        <v>33</v>
      </c>
      <c r="K24" s="485">
        <v>377</v>
      </c>
      <c r="L24" s="485">
        <v>90</v>
      </c>
      <c r="M24" s="485">
        <v>135</v>
      </c>
      <c r="N24" s="485">
        <v>93</v>
      </c>
      <c r="O24" s="485">
        <v>52</v>
      </c>
      <c r="P24" s="485">
        <v>50</v>
      </c>
      <c r="Q24" s="485">
        <v>1</v>
      </c>
      <c r="R24" s="485">
        <v>78</v>
      </c>
      <c r="S24" s="485">
        <v>191</v>
      </c>
      <c r="T24" s="485">
        <v>53</v>
      </c>
      <c r="U24" s="485">
        <v>54</v>
      </c>
    </row>
    <row r="25" spans="1:21" ht="15" customHeight="1">
      <c r="A25" s="1093" t="s">
        <v>1133</v>
      </c>
      <c r="B25" s="1096"/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7"/>
    </row>
    <row r="26" spans="1:21" ht="15" customHeight="1">
      <c r="A26" s="526">
        <v>2011</v>
      </c>
      <c r="B26" s="537">
        <v>1018</v>
      </c>
      <c r="C26" s="542">
        <v>523</v>
      </c>
      <c r="D26" s="542">
        <v>30</v>
      </c>
      <c r="E26" s="542">
        <v>44</v>
      </c>
      <c r="F26" s="542">
        <v>22</v>
      </c>
      <c r="G26" s="541" t="s">
        <v>438</v>
      </c>
      <c r="H26" s="542">
        <v>25</v>
      </c>
      <c r="I26" s="542">
        <v>89</v>
      </c>
      <c r="J26" s="542">
        <v>24</v>
      </c>
      <c r="K26" s="542">
        <v>167</v>
      </c>
      <c r="L26" s="542">
        <v>27</v>
      </c>
      <c r="M26" s="542">
        <v>6</v>
      </c>
      <c r="N26" s="542">
        <v>14</v>
      </c>
      <c r="O26" s="542">
        <v>3</v>
      </c>
      <c r="P26" s="542">
        <v>10</v>
      </c>
      <c r="Q26" s="542">
        <v>1</v>
      </c>
      <c r="R26" s="542">
        <v>9</v>
      </c>
      <c r="S26" s="542">
        <v>8</v>
      </c>
      <c r="T26" s="542">
        <v>7</v>
      </c>
      <c r="U26" s="542">
        <v>9</v>
      </c>
    </row>
    <row r="27" spans="1:21" ht="15" customHeight="1">
      <c r="A27" s="526">
        <v>2012</v>
      </c>
      <c r="B27" s="539">
        <v>1133</v>
      </c>
      <c r="C27" s="483">
        <v>542</v>
      </c>
      <c r="D27" s="483">
        <v>33</v>
      </c>
      <c r="E27" s="483">
        <v>58</v>
      </c>
      <c r="F27" s="483">
        <v>19</v>
      </c>
      <c r="G27" s="483">
        <v>2</v>
      </c>
      <c r="H27" s="483">
        <v>48</v>
      </c>
      <c r="I27" s="483">
        <v>112</v>
      </c>
      <c r="J27" s="483">
        <v>44</v>
      </c>
      <c r="K27" s="483">
        <v>161</v>
      </c>
      <c r="L27" s="483">
        <v>29</v>
      </c>
      <c r="M27" s="483">
        <v>17</v>
      </c>
      <c r="N27" s="483">
        <v>16</v>
      </c>
      <c r="O27" s="483">
        <v>21</v>
      </c>
      <c r="P27" s="483">
        <v>2</v>
      </c>
      <c r="Q27" s="483">
        <v>1</v>
      </c>
      <c r="R27" s="483">
        <v>4</v>
      </c>
      <c r="S27" s="483">
        <v>6</v>
      </c>
      <c r="T27" s="483">
        <v>9</v>
      </c>
      <c r="U27" s="483">
        <v>9</v>
      </c>
    </row>
    <row r="28" spans="1:21" ht="15" customHeight="1">
      <c r="A28" s="526">
        <v>2013</v>
      </c>
      <c r="B28" s="540">
        <v>1180</v>
      </c>
      <c r="C28" s="540">
        <v>561</v>
      </c>
      <c r="D28" s="540">
        <v>38</v>
      </c>
      <c r="E28" s="540">
        <v>59</v>
      </c>
      <c r="F28" s="540">
        <v>17</v>
      </c>
      <c r="G28" s="540">
        <v>2</v>
      </c>
      <c r="H28" s="540">
        <v>39</v>
      </c>
      <c r="I28" s="540">
        <v>107</v>
      </c>
      <c r="J28" s="540">
        <v>58</v>
      </c>
      <c r="K28" s="540">
        <v>164</v>
      </c>
      <c r="L28" s="540">
        <v>20</v>
      </c>
      <c r="M28" s="540">
        <v>15</v>
      </c>
      <c r="N28" s="540">
        <v>16</v>
      </c>
      <c r="O28" s="540">
        <v>15</v>
      </c>
      <c r="P28" s="540">
        <v>1</v>
      </c>
      <c r="Q28" s="540">
        <v>4</v>
      </c>
      <c r="R28" s="540">
        <v>2</v>
      </c>
      <c r="S28" s="540">
        <v>6</v>
      </c>
      <c r="T28" s="540">
        <v>8</v>
      </c>
      <c r="U28" s="540">
        <v>11</v>
      </c>
    </row>
    <row r="29" spans="1:21" ht="15" customHeight="1">
      <c r="A29" s="526">
        <v>2014</v>
      </c>
      <c r="B29" s="540">
        <v>1106</v>
      </c>
      <c r="C29" s="540">
        <v>562</v>
      </c>
      <c r="D29" s="485">
        <v>32</v>
      </c>
      <c r="E29" s="485">
        <v>49</v>
      </c>
      <c r="F29" s="485">
        <v>13</v>
      </c>
      <c r="G29" s="485">
        <v>1</v>
      </c>
      <c r="H29" s="485">
        <v>67</v>
      </c>
      <c r="I29" s="485">
        <v>93</v>
      </c>
      <c r="J29" s="485">
        <v>22</v>
      </c>
      <c r="K29" s="485">
        <v>162</v>
      </c>
      <c r="L29" s="485">
        <v>23</v>
      </c>
      <c r="M29" s="485">
        <v>10</v>
      </c>
      <c r="N29" s="485">
        <v>13</v>
      </c>
      <c r="O29" s="485">
        <v>14</v>
      </c>
      <c r="P29" s="485">
        <v>5</v>
      </c>
      <c r="Q29" s="485">
        <v>2</v>
      </c>
      <c r="R29" s="485">
        <v>7</v>
      </c>
      <c r="S29" s="485">
        <v>13</v>
      </c>
      <c r="T29" s="485">
        <v>12</v>
      </c>
      <c r="U29" s="485">
        <v>6</v>
      </c>
    </row>
    <row r="30" spans="1:21" ht="15" customHeight="1">
      <c r="A30" s="526">
        <v>2015</v>
      </c>
      <c r="B30" s="540">
        <v>1062</v>
      </c>
      <c r="C30" s="540">
        <v>508</v>
      </c>
      <c r="D30" s="485">
        <v>32</v>
      </c>
      <c r="E30" s="485">
        <v>43</v>
      </c>
      <c r="F30" s="485">
        <v>10</v>
      </c>
      <c r="G30" s="485">
        <v>1</v>
      </c>
      <c r="H30" s="485">
        <v>58</v>
      </c>
      <c r="I30" s="485">
        <v>94</v>
      </c>
      <c r="J30" s="485">
        <v>24</v>
      </c>
      <c r="K30" s="485">
        <v>158</v>
      </c>
      <c r="L30" s="485">
        <v>29</v>
      </c>
      <c r="M30" s="485">
        <v>7</v>
      </c>
      <c r="N30" s="485">
        <v>13</v>
      </c>
      <c r="O30" s="485">
        <v>9</v>
      </c>
      <c r="P30" s="485">
        <v>2</v>
      </c>
      <c r="Q30" s="485">
        <v>1</v>
      </c>
      <c r="R30" s="485">
        <v>9</v>
      </c>
      <c r="S30" s="485">
        <v>10</v>
      </c>
      <c r="T30" s="485">
        <v>7</v>
      </c>
      <c r="U30" s="485">
        <v>3</v>
      </c>
    </row>
    <row r="31" spans="1:21" ht="15" customHeight="1">
      <c r="A31" s="1093" t="s">
        <v>1124</v>
      </c>
      <c r="B31" s="1096"/>
      <c r="C31" s="1096"/>
      <c r="D31" s="1096"/>
      <c r="E31" s="1096"/>
      <c r="F31" s="1096"/>
      <c r="G31" s="1096"/>
      <c r="H31" s="1096"/>
      <c r="I31" s="1096"/>
      <c r="J31" s="1096"/>
      <c r="K31" s="1096"/>
      <c r="L31" s="1096"/>
      <c r="M31" s="1096"/>
      <c r="N31" s="1096"/>
      <c r="O31" s="1096"/>
      <c r="P31" s="1096"/>
      <c r="Q31" s="1096"/>
      <c r="R31" s="1096"/>
      <c r="S31" s="1096"/>
      <c r="T31" s="1096"/>
      <c r="U31" s="1097"/>
    </row>
    <row r="32" spans="1:21" ht="15" customHeight="1">
      <c r="A32" s="526">
        <v>2011</v>
      </c>
      <c r="B32" s="542">
        <v>204</v>
      </c>
      <c r="C32" s="542">
        <v>171</v>
      </c>
      <c r="D32" s="542">
        <v>1</v>
      </c>
      <c r="E32" s="542">
        <v>1</v>
      </c>
      <c r="F32" s="541" t="s">
        <v>438</v>
      </c>
      <c r="G32" s="541" t="s">
        <v>438</v>
      </c>
      <c r="H32" s="542">
        <v>2</v>
      </c>
      <c r="I32" s="542">
        <v>25</v>
      </c>
      <c r="J32" s="541" t="s">
        <v>438</v>
      </c>
      <c r="K32" s="542">
        <v>2</v>
      </c>
      <c r="L32" s="541" t="s">
        <v>438</v>
      </c>
      <c r="M32" s="541" t="s">
        <v>438</v>
      </c>
      <c r="N32" s="542">
        <v>1</v>
      </c>
      <c r="O32" s="541" t="s">
        <v>438</v>
      </c>
      <c r="P32" s="541" t="s">
        <v>438</v>
      </c>
      <c r="Q32" s="541" t="s">
        <v>438</v>
      </c>
      <c r="R32" s="541" t="s">
        <v>438</v>
      </c>
      <c r="S32" s="541" t="s">
        <v>438</v>
      </c>
      <c r="T32" s="541" t="s">
        <v>438</v>
      </c>
      <c r="U32" s="542">
        <v>1</v>
      </c>
    </row>
    <row r="33" spans="1:21" ht="15" customHeight="1">
      <c r="A33" s="526">
        <v>2012</v>
      </c>
      <c r="B33" s="539">
        <v>207</v>
      </c>
      <c r="C33" s="483">
        <v>177</v>
      </c>
      <c r="D33" s="483">
        <v>1</v>
      </c>
      <c r="E33" s="483">
        <v>2</v>
      </c>
      <c r="F33" s="538" t="s">
        <v>438</v>
      </c>
      <c r="G33" s="538" t="s">
        <v>438</v>
      </c>
      <c r="H33" s="483">
        <v>1</v>
      </c>
      <c r="I33" s="483">
        <v>23</v>
      </c>
      <c r="J33" s="538" t="s">
        <v>438</v>
      </c>
      <c r="K33" s="483">
        <v>1</v>
      </c>
      <c r="L33" s="483">
        <v>1</v>
      </c>
      <c r="M33" s="538" t="s">
        <v>438</v>
      </c>
      <c r="N33" s="483">
        <v>1</v>
      </c>
      <c r="O33" s="538" t="s">
        <v>438</v>
      </c>
      <c r="P33" s="538" t="s">
        <v>438</v>
      </c>
      <c r="Q33" s="538" t="s">
        <v>438</v>
      </c>
      <c r="R33" s="538" t="s">
        <v>438</v>
      </c>
      <c r="S33" s="538" t="s">
        <v>438</v>
      </c>
      <c r="T33" s="538" t="s">
        <v>438</v>
      </c>
      <c r="U33" s="538" t="s">
        <v>438</v>
      </c>
    </row>
    <row r="34" spans="1:21" ht="15" customHeight="1">
      <c r="A34" s="526">
        <v>2013</v>
      </c>
      <c r="B34" s="540">
        <v>202</v>
      </c>
      <c r="C34" s="540">
        <v>171</v>
      </c>
      <c r="D34" s="540">
        <v>1</v>
      </c>
      <c r="E34" s="540">
        <v>1</v>
      </c>
      <c r="F34" s="538" t="s">
        <v>438</v>
      </c>
      <c r="G34" s="538" t="s">
        <v>438</v>
      </c>
      <c r="H34" s="538" t="s">
        <v>438</v>
      </c>
      <c r="I34" s="540">
        <v>25</v>
      </c>
      <c r="J34" s="538" t="s">
        <v>438</v>
      </c>
      <c r="K34" s="540">
        <v>1</v>
      </c>
      <c r="L34" s="538" t="s">
        <v>438</v>
      </c>
      <c r="M34" s="538" t="s">
        <v>438</v>
      </c>
      <c r="N34" s="540">
        <v>1</v>
      </c>
      <c r="O34" s="538" t="s">
        <v>438</v>
      </c>
      <c r="P34" s="538" t="s">
        <v>438</v>
      </c>
      <c r="Q34" s="538" t="s">
        <v>438</v>
      </c>
      <c r="R34" s="538" t="s">
        <v>438</v>
      </c>
      <c r="S34" s="538" t="s">
        <v>438</v>
      </c>
      <c r="T34" s="538" t="s">
        <v>438</v>
      </c>
      <c r="U34" s="538" t="s">
        <v>438</v>
      </c>
    </row>
    <row r="35" spans="1:21" ht="15" customHeight="1">
      <c r="A35" s="526">
        <v>2014</v>
      </c>
      <c r="B35" s="483">
        <v>203</v>
      </c>
      <c r="C35" s="483">
        <v>175</v>
      </c>
      <c r="D35" s="493">
        <v>1</v>
      </c>
      <c r="E35" s="493">
        <v>1</v>
      </c>
      <c r="F35" s="493" t="s">
        <v>438</v>
      </c>
      <c r="G35" s="493" t="s">
        <v>438</v>
      </c>
      <c r="H35" s="493" t="s">
        <v>438</v>
      </c>
      <c r="I35" s="493">
        <v>25</v>
      </c>
      <c r="J35" s="493" t="s">
        <v>438</v>
      </c>
      <c r="K35" s="493" t="s">
        <v>438</v>
      </c>
      <c r="L35" s="493">
        <v>1</v>
      </c>
      <c r="M35" s="493" t="s">
        <v>438</v>
      </c>
      <c r="N35" s="493" t="s">
        <v>438</v>
      </c>
      <c r="O35" s="493" t="s">
        <v>438</v>
      </c>
      <c r="P35" s="493" t="s">
        <v>438</v>
      </c>
      <c r="Q35" s="493" t="s">
        <v>438</v>
      </c>
      <c r="R35" s="493" t="s">
        <v>438</v>
      </c>
      <c r="S35" s="493" t="s">
        <v>438</v>
      </c>
      <c r="T35" s="493" t="s">
        <v>438</v>
      </c>
      <c r="U35" s="493" t="s">
        <v>438</v>
      </c>
    </row>
    <row r="36" spans="1:21" ht="15" customHeight="1">
      <c r="A36" s="526">
        <v>2015</v>
      </c>
      <c r="B36" s="483">
        <v>193</v>
      </c>
      <c r="C36" s="483">
        <v>161</v>
      </c>
      <c r="D36" s="527" t="s">
        <v>438</v>
      </c>
      <c r="E36" s="527" t="s">
        <v>438</v>
      </c>
      <c r="F36" s="527" t="s">
        <v>438</v>
      </c>
      <c r="G36" s="527" t="s">
        <v>438</v>
      </c>
      <c r="H36" s="527" t="s">
        <v>438</v>
      </c>
      <c r="I36" s="493">
        <v>24</v>
      </c>
      <c r="J36" s="527" t="s">
        <v>438</v>
      </c>
      <c r="K36" s="493">
        <v>1</v>
      </c>
      <c r="L36" s="527" t="s">
        <v>438</v>
      </c>
      <c r="M36" s="527" t="s">
        <v>438</v>
      </c>
      <c r="N36" s="493">
        <v>1</v>
      </c>
      <c r="O36" s="527" t="s">
        <v>438</v>
      </c>
      <c r="P36" s="493">
        <v>1</v>
      </c>
      <c r="Q36" s="527" t="s">
        <v>438</v>
      </c>
      <c r="R36" s="527" t="s">
        <v>438</v>
      </c>
      <c r="S36" s="527" t="s">
        <v>438</v>
      </c>
      <c r="T36" s="527" t="s">
        <v>438</v>
      </c>
      <c r="U36" s="527" t="s">
        <v>438</v>
      </c>
    </row>
    <row r="37" spans="1:21" ht="15" customHeight="1">
      <c r="A37" s="528"/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</row>
    <row r="38" spans="1:21" ht="15" customHeight="1">
      <c r="A38" s="530"/>
    </row>
    <row r="39" spans="1:21" ht="15" customHeight="1"/>
    <row r="40" spans="1:21" ht="15" customHeight="1"/>
    <row r="41" spans="1:21" ht="15" customHeight="1"/>
    <row r="42" spans="1:21" ht="15" customHeight="1"/>
    <row r="43" spans="1:21" ht="15" customHeight="1"/>
    <row r="44" spans="1:21" ht="15" customHeight="1"/>
    <row r="45" spans="1:21" ht="15" customHeight="1"/>
    <row r="46" spans="1:21" ht="15" customHeight="1"/>
    <row r="47" spans="1:21" ht="15" customHeight="1"/>
    <row r="48" spans="1:2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</sheetData>
  <mergeCells count="11">
    <mergeCell ref="A1:U1"/>
    <mergeCell ref="A2:U2"/>
    <mergeCell ref="A4:A6"/>
    <mergeCell ref="B4:U4"/>
    <mergeCell ref="B5:B6"/>
    <mergeCell ref="C5:U5"/>
    <mergeCell ref="A7:U7"/>
    <mergeCell ref="A13:U13"/>
    <mergeCell ref="A19:U19"/>
    <mergeCell ref="A25:U25"/>
    <mergeCell ref="A31:U31"/>
  </mergeCells>
  <pageMargins left="0.24" right="0.24" top="1" bottom="1" header="0.5" footer="0.5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223"/>
  <sheetViews>
    <sheetView zoomScaleNormal="100" workbookViewId="0"/>
  </sheetViews>
  <sheetFormatPr defaultColWidth="7.85546875" defaultRowHeight="11.25"/>
  <cols>
    <col min="1" max="1" width="7" style="543" customWidth="1"/>
    <col min="2" max="16384" width="7.85546875" style="543"/>
  </cols>
  <sheetData>
    <row r="1" spans="1:3" ht="14.25">
      <c r="A1" s="410" t="s">
        <v>1028</v>
      </c>
    </row>
    <row r="2" spans="1:3" s="546" customFormat="1" ht="27.75" customHeight="1">
      <c r="A2" s="544" t="s">
        <v>1158</v>
      </c>
      <c r="B2" s="545"/>
      <c r="C2" s="545"/>
    </row>
    <row r="3" spans="1:3" s="549" customFormat="1" ht="19.5" customHeight="1">
      <c r="A3" s="547"/>
      <c r="B3" s="548"/>
      <c r="C3" s="548"/>
    </row>
    <row r="4" spans="1:3" s="553" customFormat="1" ht="51" customHeight="1">
      <c r="A4" s="550" t="s">
        <v>1022</v>
      </c>
      <c r="B4" s="551" t="s">
        <v>1159</v>
      </c>
      <c r="C4" s="552" t="s">
        <v>1160</v>
      </c>
    </row>
    <row r="5" spans="1:3" ht="15" customHeight="1">
      <c r="A5" s="1107" t="s">
        <v>354</v>
      </c>
      <c r="B5" s="1108"/>
      <c r="C5" s="1108"/>
    </row>
    <row r="6" spans="1:3" ht="12">
      <c r="A6" s="554">
        <v>1999</v>
      </c>
      <c r="B6" s="555" t="s">
        <v>1120</v>
      </c>
      <c r="C6" s="555" t="s">
        <v>1120</v>
      </c>
    </row>
    <row r="7" spans="1:3" ht="12">
      <c r="A7" s="554">
        <v>2000</v>
      </c>
      <c r="B7" s="555">
        <v>95</v>
      </c>
      <c r="C7" s="555">
        <v>14</v>
      </c>
    </row>
    <row r="8" spans="1:3" ht="12">
      <c r="A8" s="554">
        <v>2001</v>
      </c>
      <c r="B8" s="555">
        <v>88</v>
      </c>
      <c r="C8" s="555">
        <v>5</v>
      </c>
    </row>
    <row r="9" spans="1:3" ht="12">
      <c r="A9" s="554">
        <v>2002</v>
      </c>
      <c r="B9" s="555">
        <v>88</v>
      </c>
      <c r="C9" s="555">
        <v>4</v>
      </c>
    </row>
    <row r="10" spans="1:3" ht="12">
      <c r="A10" s="554">
        <v>2003</v>
      </c>
      <c r="B10" s="555">
        <v>90</v>
      </c>
      <c r="C10" s="555">
        <v>5</v>
      </c>
    </row>
    <row r="11" spans="1:3" ht="12">
      <c r="A11" s="554">
        <v>2004</v>
      </c>
      <c r="B11" s="555">
        <v>93</v>
      </c>
      <c r="C11" s="555">
        <v>7</v>
      </c>
    </row>
    <row r="12" spans="1:3" ht="12">
      <c r="A12" s="554">
        <v>2005</v>
      </c>
      <c r="B12" s="555">
        <v>97</v>
      </c>
      <c r="C12" s="555">
        <v>6</v>
      </c>
    </row>
    <row r="13" spans="1:3" ht="12">
      <c r="A13" s="554">
        <v>2006</v>
      </c>
      <c r="B13" s="555">
        <v>93</v>
      </c>
      <c r="C13" s="555">
        <v>4</v>
      </c>
    </row>
    <row r="14" spans="1:3" ht="12">
      <c r="A14" s="554">
        <v>2007</v>
      </c>
      <c r="B14" s="555">
        <v>94</v>
      </c>
      <c r="C14" s="555">
        <v>2</v>
      </c>
    </row>
    <row r="15" spans="1:3" ht="12">
      <c r="A15" s="554">
        <v>2008</v>
      </c>
      <c r="B15" s="555">
        <v>94</v>
      </c>
      <c r="C15" s="555">
        <v>2</v>
      </c>
    </row>
    <row r="16" spans="1:3" ht="12">
      <c r="A16" s="554">
        <v>2009</v>
      </c>
      <c r="B16" s="555">
        <v>107</v>
      </c>
      <c r="C16" s="555">
        <v>2</v>
      </c>
    </row>
    <row r="17" spans="1:3" ht="12">
      <c r="A17" s="554">
        <v>2010</v>
      </c>
      <c r="B17" s="555">
        <v>109</v>
      </c>
      <c r="C17" s="555">
        <v>3</v>
      </c>
    </row>
    <row r="18" spans="1:3" ht="12">
      <c r="A18" s="554">
        <v>2011</v>
      </c>
      <c r="B18" s="556">
        <v>109</v>
      </c>
      <c r="C18" s="556">
        <v>4</v>
      </c>
    </row>
    <row r="19" spans="1:3" ht="12">
      <c r="A19" s="554">
        <v>2012</v>
      </c>
      <c r="B19" s="557">
        <v>114</v>
      </c>
      <c r="C19" s="557">
        <v>5</v>
      </c>
    </row>
    <row r="20" spans="1:3" ht="12">
      <c r="A20" s="554">
        <v>2013</v>
      </c>
      <c r="B20" s="558">
        <v>115</v>
      </c>
      <c r="C20" s="558">
        <v>6</v>
      </c>
    </row>
    <row r="21" spans="1:3" ht="12">
      <c r="A21" s="559">
        <v>2014</v>
      </c>
      <c r="B21" s="558">
        <v>118</v>
      </c>
      <c r="C21" s="558">
        <v>6</v>
      </c>
    </row>
    <row r="22" spans="1:3" ht="12">
      <c r="A22" s="559">
        <v>2015</v>
      </c>
      <c r="B22" s="558">
        <v>121</v>
      </c>
      <c r="C22" s="558">
        <v>6</v>
      </c>
    </row>
    <row r="23" spans="1:3" s="560" customFormat="1" ht="12">
      <c r="A23" s="1109" t="s">
        <v>1161</v>
      </c>
      <c r="B23" s="1110"/>
      <c r="C23" s="1110"/>
    </row>
    <row r="24" spans="1:3" ht="12">
      <c r="A24" s="554">
        <v>1999</v>
      </c>
      <c r="B24" s="555" t="s">
        <v>1120</v>
      </c>
      <c r="C24" s="555" t="s">
        <v>1120</v>
      </c>
    </row>
    <row r="25" spans="1:3" ht="12">
      <c r="A25" s="554">
        <v>2000</v>
      </c>
      <c r="B25" s="555">
        <v>39</v>
      </c>
      <c r="C25" s="555" t="s">
        <v>1120</v>
      </c>
    </row>
    <row r="26" spans="1:3" ht="12">
      <c r="A26" s="554">
        <v>2001</v>
      </c>
      <c r="B26" s="555">
        <v>44</v>
      </c>
      <c r="C26" s="555">
        <v>2</v>
      </c>
    </row>
    <row r="27" spans="1:3" ht="12">
      <c r="A27" s="554">
        <v>2002</v>
      </c>
      <c r="B27" s="555">
        <v>49</v>
      </c>
      <c r="C27" s="555">
        <v>2</v>
      </c>
    </row>
    <row r="28" spans="1:3" ht="12">
      <c r="A28" s="554">
        <v>2003</v>
      </c>
      <c r="B28" s="555">
        <v>55</v>
      </c>
      <c r="C28" s="555">
        <v>3</v>
      </c>
    </row>
    <row r="29" spans="1:3" ht="12">
      <c r="A29" s="554">
        <v>2004</v>
      </c>
      <c r="B29" s="555">
        <v>65</v>
      </c>
      <c r="C29" s="555">
        <v>5</v>
      </c>
    </row>
    <row r="30" spans="1:3" ht="12">
      <c r="A30" s="554">
        <v>2005</v>
      </c>
      <c r="B30" s="555">
        <v>72</v>
      </c>
      <c r="C30" s="555">
        <v>4</v>
      </c>
    </row>
    <row r="31" spans="1:3" ht="12">
      <c r="A31" s="554">
        <v>2006</v>
      </c>
      <c r="B31" s="555">
        <v>69</v>
      </c>
      <c r="C31" s="555">
        <v>3</v>
      </c>
    </row>
    <row r="32" spans="1:3" ht="12">
      <c r="A32" s="554">
        <v>2007</v>
      </c>
      <c r="B32" s="555">
        <v>66</v>
      </c>
      <c r="C32" s="555">
        <v>2</v>
      </c>
    </row>
    <row r="33" spans="1:3" ht="12">
      <c r="A33" s="554">
        <v>2008</v>
      </c>
      <c r="B33" s="555">
        <v>66</v>
      </c>
      <c r="C33" s="555">
        <v>2</v>
      </c>
    </row>
    <row r="34" spans="1:3" ht="12">
      <c r="A34" s="554">
        <v>2009</v>
      </c>
      <c r="B34" s="555">
        <v>69</v>
      </c>
      <c r="C34" s="555">
        <v>2</v>
      </c>
    </row>
    <row r="35" spans="1:3" ht="12">
      <c r="A35" s="554">
        <v>2010</v>
      </c>
      <c r="B35" s="555">
        <v>67</v>
      </c>
      <c r="C35" s="555">
        <v>2</v>
      </c>
    </row>
    <row r="36" spans="1:3" ht="12">
      <c r="A36" s="554">
        <v>2011</v>
      </c>
      <c r="B36" s="561">
        <v>66</v>
      </c>
      <c r="C36" s="561">
        <v>4</v>
      </c>
    </row>
    <row r="37" spans="1:3" ht="12">
      <c r="A37" s="554">
        <v>2012</v>
      </c>
      <c r="B37" s="557">
        <v>62</v>
      </c>
      <c r="C37" s="557">
        <v>4</v>
      </c>
    </row>
    <row r="38" spans="1:3" ht="12">
      <c r="A38" s="554">
        <v>2013</v>
      </c>
      <c r="B38" s="558">
        <v>57</v>
      </c>
      <c r="C38" s="558">
        <v>5</v>
      </c>
    </row>
    <row r="39" spans="1:3" ht="12">
      <c r="A39" s="559">
        <v>2014</v>
      </c>
      <c r="B39" s="558">
        <v>58</v>
      </c>
      <c r="C39" s="558">
        <v>3</v>
      </c>
    </row>
    <row r="40" spans="1:3" ht="12">
      <c r="A40" s="559">
        <v>2015</v>
      </c>
      <c r="B40" s="558">
        <v>60</v>
      </c>
      <c r="C40" s="558">
        <v>3</v>
      </c>
    </row>
    <row r="41" spans="1:3" s="560" customFormat="1" ht="15" customHeight="1">
      <c r="A41" s="1105" t="s">
        <v>1162</v>
      </c>
      <c r="B41" s="1106"/>
      <c r="C41" s="1106"/>
    </row>
    <row r="42" spans="1:3" ht="12">
      <c r="A42" s="554">
        <v>1999</v>
      </c>
      <c r="B42" s="555" t="s">
        <v>1053</v>
      </c>
      <c r="C42" s="555" t="s">
        <v>1053</v>
      </c>
    </row>
    <row r="43" spans="1:3" ht="12">
      <c r="A43" s="554">
        <v>2000</v>
      </c>
      <c r="B43" s="555" t="s">
        <v>1053</v>
      </c>
      <c r="C43" s="555" t="s">
        <v>1053</v>
      </c>
    </row>
    <row r="44" spans="1:3" ht="12">
      <c r="A44" s="554">
        <v>2001</v>
      </c>
      <c r="B44" s="555" t="s">
        <v>1120</v>
      </c>
      <c r="C44" s="555" t="s">
        <v>1120</v>
      </c>
    </row>
    <row r="45" spans="1:3" ht="12">
      <c r="A45" s="554">
        <v>2002</v>
      </c>
      <c r="B45" s="555" t="s">
        <v>1120</v>
      </c>
      <c r="C45" s="555" t="s">
        <v>1120</v>
      </c>
    </row>
    <row r="46" spans="1:3" ht="12">
      <c r="A46" s="554">
        <v>2003</v>
      </c>
      <c r="B46" s="555" t="s">
        <v>1120</v>
      </c>
      <c r="C46" s="555" t="s">
        <v>1120</v>
      </c>
    </row>
    <row r="47" spans="1:3" ht="12">
      <c r="A47" s="554">
        <v>2004</v>
      </c>
      <c r="B47" s="555" t="s">
        <v>1120</v>
      </c>
      <c r="C47" s="555" t="s">
        <v>1120</v>
      </c>
    </row>
    <row r="48" spans="1:3" ht="12">
      <c r="A48" s="554">
        <v>2005</v>
      </c>
      <c r="B48" s="555" t="s">
        <v>1163</v>
      </c>
      <c r="C48" s="555" t="s">
        <v>1163</v>
      </c>
    </row>
    <row r="49" spans="1:3" ht="12">
      <c r="A49" s="554">
        <v>2006</v>
      </c>
      <c r="B49" s="555">
        <v>4</v>
      </c>
      <c r="C49" s="555" t="s">
        <v>1163</v>
      </c>
    </row>
    <row r="50" spans="1:3" ht="12">
      <c r="A50" s="554">
        <v>2007</v>
      </c>
      <c r="B50" s="555">
        <v>7</v>
      </c>
      <c r="C50" s="555" t="s">
        <v>1163</v>
      </c>
    </row>
    <row r="51" spans="1:3" ht="12">
      <c r="A51" s="554">
        <v>2008</v>
      </c>
      <c r="B51" s="555">
        <v>8</v>
      </c>
      <c r="C51" s="555" t="s">
        <v>1163</v>
      </c>
    </row>
    <row r="52" spans="1:3" ht="12">
      <c r="A52" s="554">
        <v>2009</v>
      </c>
      <c r="B52" s="555">
        <v>18</v>
      </c>
      <c r="C52" s="555" t="s">
        <v>1163</v>
      </c>
    </row>
    <row r="53" spans="1:3" ht="12">
      <c r="A53" s="554">
        <v>2010</v>
      </c>
      <c r="B53" s="555">
        <v>24</v>
      </c>
      <c r="C53" s="555" t="s">
        <v>1163</v>
      </c>
    </row>
    <row r="54" spans="1:3" ht="12">
      <c r="A54" s="554">
        <v>2011</v>
      </c>
      <c r="B54" s="561">
        <v>27</v>
      </c>
      <c r="C54" s="556" t="s">
        <v>1163</v>
      </c>
    </row>
    <row r="55" spans="1:3" ht="12">
      <c r="A55" s="554">
        <v>2012</v>
      </c>
      <c r="B55" s="557">
        <v>35</v>
      </c>
      <c r="C55" s="557">
        <v>1</v>
      </c>
    </row>
    <row r="56" spans="1:3" ht="12">
      <c r="A56" s="554">
        <v>2013</v>
      </c>
      <c r="B56" s="558">
        <v>40</v>
      </c>
      <c r="C56" s="558">
        <v>1</v>
      </c>
    </row>
    <row r="57" spans="1:3" ht="12">
      <c r="A57" s="554">
        <v>2014</v>
      </c>
      <c r="B57" s="558">
        <v>45</v>
      </c>
      <c r="C57" s="558">
        <v>3</v>
      </c>
    </row>
    <row r="58" spans="1:3" ht="12">
      <c r="A58" s="559">
        <v>2015</v>
      </c>
      <c r="B58" s="558">
        <v>45</v>
      </c>
      <c r="C58" s="558">
        <v>3</v>
      </c>
    </row>
    <row r="59" spans="1:3" s="560" customFormat="1" ht="15" customHeight="1">
      <c r="A59" s="1107" t="s">
        <v>1164</v>
      </c>
      <c r="B59" s="1108"/>
      <c r="C59" s="1108"/>
    </row>
    <row r="60" spans="1:3" ht="12">
      <c r="A60" s="554">
        <v>1999</v>
      </c>
      <c r="B60" s="555" t="s">
        <v>1120</v>
      </c>
      <c r="C60" s="555" t="s">
        <v>1120</v>
      </c>
    </row>
    <row r="61" spans="1:3" ht="12">
      <c r="A61" s="554">
        <v>2000</v>
      </c>
      <c r="B61" s="555" t="s">
        <v>1120</v>
      </c>
      <c r="C61" s="555" t="s">
        <v>1120</v>
      </c>
    </row>
    <row r="62" spans="1:3" ht="12">
      <c r="A62" s="554">
        <v>2001</v>
      </c>
      <c r="B62" s="555">
        <v>85</v>
      </c>
      <c r="C62" s="555">
        <v>5</v>
      </c>
    </row>
    <row r="63" spans="1:3" ht="12">
      <c r="A63" s="554">
        <v>2002</v>
      </c>
      <c r="B63" s="555">
        <v>83</v>
      </c>
      <c r="C63" s="555">
        <v>4</v>
      </c>
    </row>
    <row r="64" spans="1:3" ht="12">
      <c r="A64" s="554">
        <v>2003</v>
      </c>
      <c r="B64" s="555">
        <v>84</v>
      </c>
      <c r="C64" s="555">
        <v>5</v>
      </c>
    </row>
    <row r="65" spans="1:3" ht="12">
      <c r="A65" s="554">
        <v>2004</v>
      </c>
      <c r="B65" s="555">
        <v>83</v>
      </c>
      <c r="C65" s="555">
        <v>7</v>
      </c>
    </row>
    <row r="66" spans="1:3" ht="12">
      <c r="A66" s="554">
        <v>2005</v>
      </c>
      <c r="B66" s="555">
        <v>84</v>
      </c>
      <c r="C66" s="555">
        <v>6</v>
      </c>
    </row>
    <row r="67" spans="1:3" ht="12">
      <c r="A67" s="554">
        <v>2006</v>
      </c>
      <c r="B67" s="555">
        <v>80</v>
      </c>
      <c r="C67" s="555">
        <v>4</v>
      </c>
    </row>
    <row r="68" spans="1:3" ht="12">
      <c r="A68" s="554">
        <v>2007</v>
      </c>
      <c r="B68" s="555">
        <v>82</v>
      </c>
      <c r="C68" s="555">
        <v>2</v>
      </c>
    </row>
    <row r="69" spans="1:3" ht="12">
      <c r="A69" s="554">
        <v>2008</v>
      </c>
      <c r="B69" s="555">
        <v>78</v>
      </c>
      <c r="C69" s="555">
        <v>2</v>
      </c>
    </row>
    <row r="70" spans="1:3" ht="12">
      <c r="A70" s="554">
        <v>2009</v>
      </c>
      <c r="B70" s="555">
        <v>86</v>
      </c>
      <c r="C70" s="555">
        <v>1</v>
      </c>
    </row>
    <row r="71" spans="1:3" ht="12">
      <c r="A71" s="554">
        <v>2010</v>
      </c>
      <c r="B71" s="555">
        <v>84</v>
      </c>
      <c r="C71" s="555">
        <v>2</v>
      </c>
    </row>
    <row r="72" spans="1:3" ht="12">
      <c r="A72" s="554">
        <v>2011</v>
      </c>
      <c r="B72" s="561">
        <v>86</v>
      </c>
      <c r="C72" s="561">
        <v>3</v>
      </c>
    </row>
    <row r="73" spans="1:3" ht="12">
      <c r="A73" s="554">
        <v>2012</v>
      </c>
      <c r="B73" s="557">
        <v>90</v>
      </c>
      <c r="C73" s="557">
        <v>4</v>
      </c>
    </row>
    <row r="74" spans="1:3" ht="12">
      <c r="A74" s="554">
        <v>2013</v>
      </c>
      <c r="B74" s="558">
        <v>92</v>
      </c>
      <c r="C74" s="558">
        <v>3</v>
      </c>
    </row>
    <row r="75" spans="1:3" ht="12">
      <c r="A75" s="554">
        <v>2014</v>
      </c>
      <c r="B75" s="558">
        <v>97</v>
      </c>
      <c r="C75" s="558">
        <v>4</v>
      </c>
    </row>
    <row r="76" spans="1:3" ht="12">
      <c r="A76" s="559">
        <v>2015</v>
      </c>
      <c r="B76" s="558">
        <v>94</v>
      </c>
      <c r="C76" s="558">
        <v>4</v>
      </c>
    </row>
    <row r="77" spans="1:3" s="560" customFormat="1" ht="15" customHeight="1">
      <c r="A77" s="1105" t="s">
        <v>1165</v>
      </c>
      <c r="B77" s="1106"/>
      <c r="C77" s="1106"/>
    </row>
    <row r="78" spans="1:3" ht="12">
      <c r="A78" s="554">
        <v>1999</v>
      </c>
      <c r="B78" s="555" t="s">
        <v>1120</v>
      </c>
      <c r="C78" s="555" t="s">
        <v>1120</v>
      </c>
    </row>
    <row r="79" spans="1:3" ht="12">
      <c r="A79" s="554">
        <v>2000</v>
      </c>
      <c r="B79" s="555" t="s">
        <v>1120</v>
      </c>
      <c r="C79" s="555" t="s">
        <v>1120</v>
      </c>
    </row>
    <row r="80" spans="1:3" ht="12">
      <c r="A80" s="554">
        <v>2001</v>
      </c>
      <c r="B80" s="555">
        <v>43</v>
      </c>
      <c r="C80" s="555">
        <v>2</v>
      </c>
    </row>
    <row r="81" spans="1:3" ht="12">
      <c r="A81" s="554">
        <v>2002</v>
      </c>
      <c r="B81" s="555">
        <v>47</v>
      </c>
      <c r="C81" s="555">
        <v>2</v>
      </c>
    </row>
    <row r="82" spans="1:3" ht="12">
      <c r="A82" s="554">
        <v>2003</v>
      </c>
      <c r="B82" s="555">
        <v>52</v>
      </c>
      <c r="C82" s="555">
        <v>3</v>
      </c>
    </row>
    <row r="83" spans="1:3" ht="12">
      <c r="A83" s="554">
        <v>2004</v>
      </c>
      <c r="B83" s="555">
        <v>60</v>
      </c>
      <c r="C83" s="555">
        <v>5</v>
      </c>
    </row>
    <row r="84" spans="1:3" ht="12">
      <c r="A84" s="554">
        <v>2005</v>
      </c>
      <c r="B84" s="555">
        <v>64</v>
      </c>
      <c r="C84" s="555">
        <v>4</v>
      </c>
    </row>
    <row r="85" spans="1:3" ht="12">
      <c r="A85" s="554">
        <v>2006</v>
      </c>
      <c r="B85" s="555">
        <v>60</v>
      </c>
      <c r="C85" s="555">
        <v>3</v>
      </c>
    </row>
    <row r="86" spans="1:3" ht="12">
      <c r="A86" s="554">
        <v>2007</v>
      </c>
      <c r="B86" s="555">
        <v>58</v>
      </c>
      <c r="C86" s="555">
        <v>2</v>
      </c>
    </row>
    <row r="87" spans="1:3" ht="12">
      <c r="A87" s="554">
        <v>2008</v>
      </c>
      <c r="B87" s="555">
        <v>55</v>
      </c>
      <c r="C87" s="555">
        <v>2</v>
      </c>
    </row>
    <row r="88" spans="1:3" ht="12">
      <c r="A88" s="554">
        <v>2009</v>
      </c>
      <c r="B88" s="555">
        <v>54</v>
      </c>
      <c r="C88" s="555">
        <v>1</v>
      </c>
    </row>
    <row r="89" spans="1:3" ht="12">
      <c r="A89" s="554">
        <v>2010</v>
      </c>
      <c r="B89" s="555">
        <v>49</v>
      </c>
      <c r="C89" s="555">
        <v>1</v>
      </c>
    </row>
    <row r="90" spans="1:3" ht="12">
      <c r="A90" s="554">
        <v>2011</v>
      </c>
      <c r="B90" s="561">
        <v>49</v>
      </c>
      <c r="C90" s="561">
        <v>3</v>
      </c>
    </row>
    <row r="91" spans="1:3" ht="12">
      <c r="A91" s="554">
        <v>2012</v>
      </c>
      <c r="B91" s="557">
        <v>47</v>
      </c>
      <c r="C91" s="557">
        <v>3</v>
      </c>
    </row>
    <row r="92" spans="1:3" ht="12">
      <c r="A92" s="554">
        <v>2013</v>
      </c>
      <c r="B92" s="558">
        <v>42</v>
      </c>
      <c r="C92" s="558">
        <v>2</v>
      </c>
    </row>
    <row r="93" spans="1:3" ht="12">
      <c r="A93" s="559">
        <v>2014</v>
      </c>
      <c r="B93" s="558">
        <v>44</v>
      </c>
      <c r="C93" s="558">
        <v>3</v>
      </c>
    </row>
    <row r="94" spans="1:3" ht="12">
      <c r="A94" s="559">
        <v>2015</v>
      </c>
      <c r="B94" s="558">
        <v>43</v>
      </c>
      <c r="C94" s="558">
        <v>3</v>
      </c>
    </row>
    <row r="95" spans="1:3" s="560" customFormat="1" ht="15" customHeight="1">
      <c r="A95" s="1105" t="s">
        <v>1166</v>
      </c>
      <c r="B95" s="1106"/>
      <c r="C95" s="1106"/>
    </row>
    <row r="96" spans="1:3" ht="12">
      <c r="A96" s="554">
        <v>1999</v>
      </c>
      <c r="B96" s="555" t="s">
        <v>1053</v>
      </c>
      <c r="C96" s="555" t="s">
        <v>1053</v>
      </c>
    </row>
    <row r="97" spans="1:3" ht="12">
      <c r="A97" s="554">
        <v>2000</v>
      </c>
      <c r="B97" s="555" t="s">
        <v>1053</v>
      </c>
      <c r="C97" s="555" t="s">
        <v>1053</v>
      </c>
    </row>
    <row r="98" spans="1:3" ht="12">
      <c r="A98" s="554">
        <v>2001</v>
      </c>
      <c r="B98" s="555" t="s">
        <v>1120</v>
      </c>
      <c r="C98" s="555" t="s">
        <v>1120</v>
      </c>
    </row>
    <row r="99" spans="1:3" ht="12">
      <c r="A99" s="554">
        <v>2002</v>
      </c>
      <c r="B99" s="555" t="s">
        <v>1120</v>
      </c>
      <c r="C99" s="555" t="s">
        <v>1120</v>
      </c>
    </row>
    <row r="100" spans="1:3" ht="12">
      <c r="A100" s="554">
        <v>2003</v>
      </c>
      <c r="B100" s="555" t="s">
        <v>1120</v>
      </c>
      <c r="C100" s="555" t="s">
        <v>1120</v>
      </c>
    </row>
    <row r="101" spans="1:3" ht="12">
      <c r="A101" s="554">
        <v>2004</v>
      </c>
      <c r="B101" s="555" t="s">
        <v>1120</v>
      </c>
      <c r="C101" s="555" t="s">
        <v>1120</v>
      </c>
    </row>
    <row r="102" spans="1:3" ht="12">
      <c r="A102" s="554">
        <v>2005</v>
      </c>
      <c r="B102" s="555" t="s">
        <v>1163</v>
      </c>
      <c r="C102" s="555" t="s">
        <v>1163</v>
      </c>
    </row>
    <row r="103" spans="1:3" ht="12">
      <c r="A103" s="554">
        <v>2006</v>
      </c>
      <c r="B103" s="555">
        <v>4</v>
      </c>
      <c r="C103" s="555" t="s">
        <v>1163</v>
      </c>
    </row>
    <row r="104" spans="1:3" ht="12">
      <c r="A104" s="554">
        <v>2007</v>
      </c>
      <c r="B104" s="555">
        <v>7</v>
      </c>
      <c r="C104" s="555" t="s">
        <v>1163</v>
      </c>
    </row>
    <row r="105" spans="1:3" ht="12">
      <c r="A105" s="554">
        <v>2008</v>
      </c>
      <c r="B105" s="555">
        <v>8</v>
      </c>
      <c r="C105" s="555" t="s">
        <v>1163</v>
      </c>
    </row>
    <row r="106" spans="1:3" ht="12">
      <c r="A106" s="554">
        <v>2009</v>
      </c>
      <c r="B106" s="555">
        <v>17</v>
      </c>
      <c r="C106" s="555" t="s">
        <v>1163</v>
      </c>
    </row>
    <row r="107" spans="1:3" ht="12">
      <c r="A107" s="554">
        <v>2010</v>
      </c>
      <c r="B107" s="555">
        <v>22</v>
      </c>
      <c r="C107" s="555" t="s">
        <v>1163</v>
      </c>
    </row>
    <row r="108" spans="1:3" ht="12">
      <c r="A108" s="554">
        <v>2011</v>
      </c>
      <c r="B108" s="561">
        <v>25</v>
      </c>
      <c r="C108" s="561" t="s">
        <v>1163</v>
      </c>
    </row>
    <row r="109" spans="1:3" ht="12">
      <c r="A109" s="554">
        <v>2012</v>
      </c>
      <c r="B109" s="557">
        <v>31</v>
      </c>
      <c r="C109" s="557">
        <v>1</v>
      </c>
    </row>
    <row r="110" spans="1:3" ht="12">
      <c r="A110" s="554">
        <v>2013</v>
      </c>
      <c r="B110" s="558">
        <v>38</v>
      </c>
      <c r="C110" s="558">
        <v>1</v>
      </c>
    </row>
    <row r="111" spans="1:3" ht="12">
      <c r="A111" s="554">
        <v>2014</v>
      </c>
      <c r="B111" s="558">
        <v>41</v>
      </c>
      <c r="C111" s="558">
        <v>1</v>
      </c>
    </row>
    <row r="112" spans="1:3" ht="12">
      <c r="A112" s="559">
        <v>2015</v>
      </c>
      <c r="B112" s="558">
        <v>40</v>
      </c>
      <c r="C112" s="558">
        <v>1</v>
      </c>
    </row>
    <row r="113" spans="1:3" s="560" customFormat="1" ht="15" customHeight="1">
      <c r="A113" s="1107" t="s">
        <v>1167</v>
      </c>
      <c r="B113" s="1108"/>
      <c r="C113" s="1108"/>
    </row>
    <row r="114" spans="1:3" ht="12">
      <c r="A114" s="554">
        <v>1999</v>
      </c>
      <c r="B114" s="555" t="s">
        <v>1120</v>
      </c>
      <c r="C114" s="555" t="s">
        <v>1120</v>
      </c>
    </row>
    <row r="115" spans="1:3" ht="12">
      <c r="A115" s="554">
        <v>2000</v>
      </c>
      <c r="B115" s="555" t="s">
        <v>1120</v>
      </c>
      <c r="C115" s="555" t="s">
        <v>1120</v>
      </c>
    </row>
    <row r="116" spans="1:3" ht="12">
      <c r="A116" s="554">
        <v>2001</v>
      </c>
      <c r="B116" s="555">
        <v>2</v>
      </c>
      <c r="C116" s="555" t="s">
        <v>1163</v>
      </c>
    </row>
    <row r="117" spans="1:3" ht="12">
      <c r="A117" s="554">
        <v>2002</v>
      </c>
      <c r="B117" s="555">
        <v>5</v>
      </c>
      <c r="C117" s="555" t="s">
        <v>1163</v>
      </c>
    </row>
    <row r="118" spans="1:3" ht="12">
      <c r="A118" s="554">
        <v>2003</v>
      </c>
      <c r="B118" s="555">
        <v>5</v>
      </c>
      <c r="C118" s="555" t="s">
        <v>1163</v>
      </c>
    </row>
    <row r="119" spans="1:3" ht="12">
      <c r="A119" s="554">
        <v>2004</v>
      </c>
      <c r="B119" s="555">
        <v>7</v>
      </c>
      <c r="C119" s="555" t="s">
        <v>1163</v>
      </c>
    </row>
    <row r="120" spans="1:3" ht="12">
      <c r="A120" s="554">
        <v>2005</v>
      </c>
      <c r="B120" s="555">
        <v>10</v>
      </c>
      <c r="C120" s="555" t="s">
        <v>1163</v>
      </c>
    </row>
    <row r="121" spans="1:3" ht="12">
      <c r="A121" s="554">
        <v>2006</v>
      </c>
      <c r="B121" s="555">
        <v>10</v>
      </c>
      <c r="C121" s="555" t="s">
        <v>1163</v>
      </c>
    </row>
    <row r="122" spans="1:3" ht="12">
      <c r="A122" s="554">
        <v>2007</v>
      </c>
      <c r="B122" s="555">
        <v>10</v>
      </c>
      <c r="C122" s="555" t="s">
        <v>1163</v>
      </c>
    </row>
    <row r="123" spans="1:3" ht="12">
      <c r="A123" s="554">
        <v>2008</v>
      </c>
      <c r="B123" s="555">
        <v>14</v>
      </c>
      <c r="C123" s="555" t="s">
        <v>1163</v>
      </c>
    </row>
    <row r="124" spans="1:3" ht="12">
      <c r="A124" s="554">
        <v>2009</v>
      </c>
      <c r="B124" s="555">
        <v>19</v>
      </c>
      <c r="C124" s="555">
        <v>1</v>
      </c>
    </row>
    <row r="125" spans="1:3" ht="12">
      <c r="A125" s="554">
        <v>2010</v>
      </c>
      <c r="B125" s="555">
        <v>24</v>
      </c>
      <c r="C125" s="555">
        <v>1</v>
      </c>
    </row>
    <row r="126" spans="1:3" ht="12">
      <c r="A126" s="554">
        <v>2011</v>
      </c>
      <c r="B126" s="561">
        <v>23</v>
      </c>
      <c r="C126" s="561">
        <v>1</v>
      </c>
    </row>
    <row r="127" spans="1:3" ht="12">
      <c r="A127" s="554">
        <v>2012</v>
      </c>
      <c r="B127" s="557">
        <v>24</v>
      </c>
      <c r="C127" s="557">
        <v>1</v>
      </c>
    </row>
    <row r="128" spans="1:3" ht="12">
      <c r="A128" s="554">
        <v>2013</v>
      </c>
      <c r="B128" s="558">
        <v>23</v>
      </c>
      <c r="C128" s="558">
        <v>3</v>
      </c>
    </row>
    <row r="129" spans="1:3" ht="12">
      <c r="A129" s="554">
        <v>2014</v>
      </c>
      <c r="B129" s="558">
        <v>21</v>
      </c>
      <c r="C129" s="558">
        <v>2</v>
      </c>
    </row>
    <row r="130" spans="1:3" ht="12">
      <c r="A130" s="559">
        <v>2015</v>
      </c>
      <c r="B130" s="558">
        <v>27</v>
      </c>
      <c r="C130" s="558">
        <v>2</v>
      </c>
    </row>
    <row r="131" spans="1:3" s="560" customFormat="1" ht="15" customHeight="1">
      <c r="A131" s="1105" t="s">
        <v>1168</v>
      </c>
      <c r="B131" s="1106"/>
      <c r="C131" s="1106"/>
    </row>
    <row r="132" spans="1:3" ht="12">
      <c r="A132" s="554">
        <v>1999</v>
      </c>
      <c r="B132" s="555" t="s">
        <v>1120</v>
      </c>
      <c r="C132" s="555" t="s">
        <v>1120</v>
      </c>
    </row>
    <row r="133" spans="1:3" ht="12">
      <c r="A133" s="554">
        <v>2000</v>
      </c>
      <c r="B133" s="555" t="s">
        <v>1120</v>
      </c>
      <c r="C133" s="555" t="s">
        <v>1120</v>
      </c>
    </row>
    <row r="134" spans="1:3" ht="12">
      <c r="A134" s="554">
        <v>2001</v>
      </c>
      <c r="B134" s="555">
        <v>1</v>
      </c>
      <c r="C134" s="555" t="s">
        <v>1163</v>
      </c>
    </row>
    <row r="135" spans="1:3" ht="12">
      <c r="A135" s="554">
        <v>2002</v>
      </c>
      <c r="B135" s="555">
        <v>2</v>
      </c>
      <c r="C135" s="555" t="s">
        <v>1163</v>
      </c>
    </row>
    <row r="136" spans="1:3" ht="12">
      <c r="A136" s="554">
        <v>2003</v>
      </c>
      <c r="B136" s="555">
        <v>3</v>
      </c>
      <c r="C136" s="555" t="s">
        <v>1163</v>
      </c>
    </row>
    <row r="137" spans="1:3" ht="12">
      <c r="A137" s="554">
        <v>2004</v>
      </c>
      <c r="B137" s="555">
        <v>4</v>
      </c>
      <c r="C137" s="555" t="s">
        <v>1163</v>
      </c>
    </row>
    <row r="138" spans="1:3" ht="12">
      <c r="A138" s="554">
        <v>2005</v>
      </c>
      <c r="B138" s="555">
        <v>5</v>
      </c>
      <c r="C138" s="555" t="s">
        <v>1163</v>
      </c>
    </row>
    <row r="139" spans="1:3" ht="12">
      <c r="A139" s="554">
        <v>2006</v>
      </c>
      <c r="B139" s="555">
        <v>6</v>
      </c>
      <c r="C139" s="555" t="s">
        <v>1163</v>
      </c>
    </row>
    <row r="140" spans="1:3" ht="12">
      <c r="A140" s="554">
        <v>2007</v>
      </c>
      <c r="B140" s="555">
        <v>6</v>
      </c>
      <c r="C140" s="555" t="s">
        <v>1163</v>
      </c>
    </row>
    <row r="141" spans="1:3" ht="12">
      <c r="A141" s="554">
        <v>2008</v>
      </c>
      <c r="B141" s="555">
        <v>9</v>
      </c>
      <c r="C141" s="555" t="s">
        <v>1163</v>
      </c>
    </row>
    <row r="142" spans="1:3" ht="12">
      <c r="A142" s="554">
        <v>2009</v>
      </c>
      <c r="B142" s="555">
        <v>13</v>
      </c>
      <c r="C142" s="555">
        <v>1</v>
      </c>
    </row>
    <row r="143" spans="1:3" ht="12">
      <c r="A143" s="554">
        <v>2010</v>
      </c>
      <c r="B143" s="555">
        <v>17</v>
      </c>
      <c r="C143" s="555">
        <v>1</v>
      </c>
    </row>
    <row r="144" spans="1:3" ht="12">
      <c r="A144" s="554">
        <v>2011</v>
      </c>
      <c r="B144" s="561">
        <v>17</v>
      </c>
      <c r="C144" s="561">
        <v>1</v>
      </c>
    </row>
    <row r="145" spans="1:3" ht="12">
      <c r="A145" s="554">
        <v>2012</v>
      </c>
      <c r="B145" s="557">
        <v>15</v>
      </c>
      <c r="C145" s="557">
        <v>1</v>
      </c>
    </row>
    <row r="146" spans="1:3" ht="12">
      <c r="A146" s="554">
        <v>2013</v>
      </c>
      <c r="B146" s="558">
        <v>15</v>
      </c>
      <c r="C146" s="558">
        <v>3</v>
      </c>
    </row>
    <row r="147" spans="1:3" ht="12">
      <c r="A147" s="554">
        <v>2014</v>
      </c>
      <c r="B147" s="558">
        <v>14</v>
      </c>
      <c r="C147" s="558" t="s">
        <v>1163</v>
      </c>
    </row>
    <row r="148" spans="1:3" ht="12">
      <c r="A148" s="559">
        <v>2015</v>
      </c>
      <c r="B148" s="558">
        <v>17</v>
      </c>
      <c r="C148" s="558" t="s">
        <v>438</v>
      </c>
    </row>
    <row r="149" spans="1:3" s="560" customFormat="1" ht="15" customHeight="1">
      <c r="A149" s="1105" t="s">
        <v>1169</v>
      </c>
      <c r="B149" s="1106"/>
      <c r="C149" s="1106"/>
    </row>
    <row r="150" spans="1:3" ht="12">
      <c r="A150" s="554">
        <v>1999</v>
      </c>
      <c r="B150" s="555" t="s">
        <v>1053</v>
      </c>
      <c r="C150" s="555" t="s">
        <v>1053</v>
      </c>
    </row>
    <row r="151" spans="1:3" ht="12">
      <c r="A151" s="554">
        <v>2000</v>
      </c>
      <c r="B151" s="555" t="s">
        <v>1053</v>
      </c>
      <c r="C151" s="555" t="s">
        <v>1053</v>
      </c>
    </row>
    <row r="152" spans="1:3" ht="12">
      <c r="A152" s="554">
        <v>2001</v>
      </c>
      <c r="B152" s="555" t="s">
        <v>1120</v>
      </c>
      <c r="C152" s="555" t="s">
        <v>1120</v>
      </c>
    </row>
    <row r="153" spans="1:3" ht="12">
      <c r="A153" s="554">
        <v>2002</v>
      </c>
      <c r="B153" s="555" t="s">
        <v>1120</v>
      </c>
      <c r="C153" s="555" t="s">
        <v>1120</v>
      </c>
    </row>
    <row r="154" spans="1:3" ht="12">
      <c r="A154" s="554">
        <v>2003</v>
      </c>
      <c r="B154" s="555" t="s">
        <v>1120</v>
      </c>
      <c r="C154" s="555" t="s">
        <v>1120</v>
      </c>
    </row>
    <row r="155" spans="1:3" ht="12">
      <c r="A155" s="554">
        <v>2004</v>
      </c>
      <c r="B155" s="555" t="s">
        <v>1120</v>
      </c>
      <c r="C155" s="555" t="s">
        <v>1120</v>
      </c>
    </row>
    <row r="156" spans="1:3" ht="12">
      <c r="A156" s="554">
        <v>2005</v>
      </c>
      <c r="B156" s="555" t="s">
        <v>1163</v>
      </c>
      <c r="C156" s="555" t="s">
        <v>1163</v>
      </c>
    </row>
    <row r="157" spans="1:3" ht="12">
      <c r="A157" s="554">
        <v>2006</v>
      </c>
      <c r="B157" s="555" t="s">
        <v>1163</v>
      </c>
      <c r="C157" s="555" t="s">
        <v>1163</v>
      </c>
    </row>
    <row r="158" spans="1:3" ht="12">
      <c r="A158" s="554">
        <v>2007</v>
      </c>
      <c r="B158" s="555" t="s">
        <v>1163</v>
      </c>
      <c r="C158" s="555" t="s">
        <v>1163</v>
      </c>
    </row>
    <row r="159" spans="1:3" ht="12">
      <c r="A159" s="554">
        <v>2008</v>
      </c>
      <c r="B159" s="555" t="s">
        <v>1163</v>
      </c>
      <c r="C159" s="555" t="s">
        <v>1163</v>
      </c>
    </row>
    <row r="160" spans="1:3" ht="12">
      <c r="A160" s="554">
        <v>2009</v>
      </c>
      <c r="B160" s="555">
        <v>1</v>
      </c>
      <c r="C160" s="555" t="s">
        <v>1163</v>
      </c>
    </row>
    <row r="161" spans="1:3" ht="12">
      <c r="A161" s="554">
        <v>2010</v>
      </c>
      <c r="B161" s="555">
        <v>2</v>
      </c>
      <c r="C161" s="555" t="s">
        <v>1163</v>
      </c>
    </row>
    <row r="162" spans="1:3" ht="12">
      <c r="A162" s="554">
        <v>2011</v>
      </c>
      <c r="B162" s="561">
        <v>2</v>
      </c>
      <c r="C162" s="561" t="s">
        <v>1163</v>
      </c>
    </row>
    <row r="163" spans="1:3" ht="12">
      <c r="A163" s="554">
        <v>2012</v>
      </c>
      <c r="B163" s="557">
        <v>4</v>
      </c>
      <c r="C163" s="555" t="s">
        <v>1163</v>
      </c>
    </row>
    <row r="164" spans="1:3" ht="12">
      <c r="A164" s="554">
        <v>2013</v>
      </c>
      <c r="B164" s="558">
        <v>2</v>
      </c>
      <c r="C164" s="555" t="s">
        <v>1163</v>
      </c>
    </row>
    <row r="165" spans="1:3" ht="12">
      <c r="A165" s="559">
        <v>2014</v>
      </c>
      <c r="B165" s="558">
        <v>4</v>
      </c>
      <c r="C165" s="558">
        <v>2</v>
      </c>
    </row>
    <row r="166" spans="1:3" ht="12">
      <c r="A166" s="559">
        <v>2015</v>
      </c>
      <c r="B166" s="558">
        <v>5</v>
      </c>
      <c r="C166" s="558">
        <v>2</v>
      </c>
    </row>
    <row r="167" spans="1:3" s="560" customFormat="1" ht="15" customHeight="1">
      <c r="A167" s="1107" t="s">
        <v>1170</v>
      </c>
      <c r="B167" s="1108"/>
      <c r="C167" s="1108"/>
    </row>
    <row r="168" spans="1:3" ht="12">
      <c r="A168" s="554">
        <v>1999</v>
      </c>
      <c r="B168" s="555" t="s">
        <v>1120</v>
      </c>
      <c r="C168" s="555" t="s">
        <v>1120</v>
      </c>
    </row>
    <row r="169" spans="1:3" ht="12">
      <c r="A169" s="554">
        <v>2000</v>
      </c>
      <c r="B169" s="555" t="s">
        <v>1120</v>
      </c>
      <c r="C169" s="555" t="s">
        <v>1120</v>
      </c>
    </row>
    <row r="170" spans="1:3" ht="12">
      <c r="A170" s="554">
        <v>2001</v>
      </c>
      <c r="B170" s="555">
        <v>1</v>
      </c>
      <c r="C170" s="555" t="s">
        <v>1163</v>
      </c>
    </row>
    <row r="171" spans="1:3" ht="12">
      <c r="A171" s="554">
        <v>2002</v>
      </c>
      <c r="B171" s="555" t="s">
        <v>1163</v>
      </c>
      <c r="C171" s="555" t="s">
        <v>1163</v>
      </c>
    </row>
    <row r="172" spans="1:3" ht="12">
      <c r="A172" s="554">
        <v>2003</v>
      </c>
      <c r="B172" s="555">
        <v>1</v>
      </c>
      <c r="C172" s="555" t="s">
        <v>1163</v>
      </c>
    </row>
    <row r="173" spans="1:3" ht="12">
      <c r="A173" s="554">
        <v>2004</v>
      </c>
      <c r="B173" s="555">
        <v>3</v>
      </c>
      <c r="C173" s="555" t="s">
        <v>1163</v>
      </c>
    </row>
    <row r="174" spans="1:3" ht="12">
      <c r="A174" s="554">
        <v>2005</v>
      </c>
      <c r="B174" s="555">
        <v>3</v>
      </c>
      <c r="C174" s="555" t="s">
        <v>1163</v>
      </c>
    </row>
    <row r="175" spans="1:3" ht="12">
      <c r="A175" s="554">
        <v>2006</v>
      </c>
      <c r="B175" s="555">
        <v>3</v>
      </c>
      <c r="C175" s="555" t="s">
        <v>1163</v>
      </c>
    </row>
    <row r="176" spans="1:3" ht="12">
      <c r="A176" s="554">
        <v>2007</v>
      </c>
      <c r="B176" s="555">
        <v>2</v>
      </c>
      <c r="C176" s="555" t="s">
        <v>1163</v>
      </c>
    </row>
    <row r="177" spans="1:3" ht="12">
      <c r="A177" s="554">
        <v>2008</v>
      </c>
      <c r="B177" s="555">
        <v>2</v>
      </c>
      <c r="C177" s="555" t="s">
        <v>1163</v>
      </c>
    </row>
    <row r="178" spans="1:3" ht="12">
      <c r="A178" s="554">
        <v>2009</v>
      </c>
      <c r="B178" s="555">
        <v>2</v>
      </c>
      <c r="C178" s="555" t="s">
        <v>1163</v>
      </c>
    </row>
    <row r="179" spans="1:3" ht="12">
      <c r="A179" s="554">
        <v>2010</v>
      </c>
      <c r="B179" s="555">
        <v>1</v>
      </c>
      <c r="C179" s="555" t="s">
        <v>1163</v>
      </c>
    </row>
    <row r="180" spans="1:3" ht="12">
      <c r="A180" s="554">
        <v>2011</v>
      </c>
      <c r="B180" s="555" t="s">
        <v>1163</v>
      </c>
      <c r="C180" s="555" t="s">
        <v>1163</v>
      </c>
    </row>
    <row r="181" spans="1:3" ht="12">
      <c r="A181" s="554">
        <v>2012</v>
      </c>
      <c r="B181" s="555" t="s">
        <v>1163</v>
      </c>
      <c r="C181" s="555" t="s">
        <v>1163</v>
      </c>
    </row>
    <row r="182" spans="1:3" ht="12">
      <c r="A182" s="554">
        <v>2013</v>
      </c>
      <c r="B182" s="555" t="s">
        <v>1163</v>
      </c>
      <c r="C182" s="555" t="s">
        <v>1163</v>
      </c>
    </row>
    <row r="183" spans="1:3" ht="12">
      <c r="A183" s="554">
        <v>2014</v>
      </c>
      <c r="B183" s="558" t="s">
        <v>1163</v>
      </c>
      <c r="C183" s="558" t="s">
        <v>1163</v>
      </c>
    </row>
    <row r="184" spans="1:3" ht="12">
      <c r="A184" s="559">
        <v>2015</v>
      </c>
      <c r="B184" s="558" t="s">
        <v>438</v>
      </c>
      <c r="C184" s="558" t="s">
        <v>438</v>
      </c>
    </row>
    <row r="185" spans="1:3" s="560" customFormat="1" ht="15" customHeight="1">
      <c r="A185" s="1105" t="s">
        <v>1171</v>
      </c>
      <c r="B185" s="1106"/>
      <c r="C185" s="1106"/>
    </row>
    <row r="186" spans="1:3" ht="12">
      <c r="A186" s="554">
        <v>1999</v>
      </c>
      <c r="B186" s="555" t="s">
        <v>1120</v>
      </c>
      <c r="C186" s="555" t="s">
        <v>1120</v>
      </c>
    </row>
    <row r="187" spans="1:3" ht="12">
      <c r="A187" s="554">
        <v>2000</v>
      </c>
      <c r="B187" s="555" t="s">
        <v>1120</v>
      </c>
      <c r="C187" s="555" t="s">
        <v>1120</v>
      </c>
    </row>
    <row r="188" spans="1:3" ht="12">
      <c r="A188" s="554">
        <v>2001</v>
      </c>
      <c r="B188" s="555" t="s">
        <v>1163</v>
      </c>
      <c r="C188" s="555" t="s">
        <v>1163</v>
      </c>
    </row>
    <row r="189" spans="1:3" ht="12">
      <c r="A189" s="554">
        <v>2002</v>
      </c>
      <c r="B189" s="555" t="s">
        <v>1163</v>
      </c>
      <c r="C189" s="555" t="s">
        <v>1163</v>
      </c>
    </row>
    <row r="190" spans="1:3" ht="12">
      <c r="A190" s="554">
        <v>2003</v>
      </c>
      <c r="B190" s="555" t="s">
        <v>1163</v>
      </c>
      <c r="C190" s="555" t="s">
        <v>1163</v>
      </c>
    </row>
    <row r="191" spans="1:3" ht="12">
      <c r="A191" s="554">
        <v>2004</v>
      </c>
      <c r="B191" s="555">
        <v>1</v>
      </c>
      <c r="C191" s="555" t="s">
        <v>1163</v>
      </c>
    </row>
    <row r="192" spans="1:3" ht="12">
      <c r="A192" s="554">
        <v>2005</v>
      </c>
      <c r="B192" s="555">
        <v>3</v>
      </c>
      <c r="C192" s="555" t="s">
        <v>1163</v>
      </c>
    </row>
    <row r="193" spans="1:3" ht="12">
      <c r="A193" s="554">
        <v>2006</v>
      </c>
      <c r="B193" s="555">
        <v>3</v>
      </c>
      <c r="C193" s="555" t="s">
        <v>1163</v>
      </c>
    </row>
    <row r="194" spans="1:3" ht="12">
      <c r="A194" s="554">
        <v>2007</v>
      </c>
      <c r="B194" s="555">
        <v>2</v>
      </c>
      <c r="C194" s="555" t="s">
        <v>1163</v>
      </c>
    </row>
    <row r="195" spans="1:3" ht="12">
      <c r="A195" s="554">
        <v>2008</v>
      </c>
      <c r="B195" s="555">
        <v>2</v>
      </c>
      <c r="C195" s="555" t="s">
        <v>1163</v>
      </c>
    </row>
    <row r="196" spans="1:3" ht="12">
      <c r="A196" s="554">
        <v>2009</v>
      </c>
      <c r="B196" s="555">
        <v>2</v>
      </c>
      <c r="C196" s="555" t="s">
        <v>1163</v>
      </c>
    </row>
    <row r="197" spans="1:3" ht="12">
      <c r="A197" s="554">
        <v>2010</v>
      </c>
      <c r="B197" s="555">
        <v>1</v>
      </c>
      <c r="C197" s="555" t="s">
        <v>1163</v>
      </c>
    </row>
    <row r="198" spans="1:3" ht="12">
      <c r="A198" s="554">
        <v>2011</v>
      </c>
      <c r="B198" s="555" t="s">
        <v>1163</v>
      </c>
      <c r="C198" s="555" t="s">
        <v>1163</v>
      </c>
    </row>
    <row r="199" spans="1:3" ht="12">
      <c r="A199" s="554">
        <v>2012</v>
      </c>
      <c r="B199" s="555" t="s">
        <v>1163</v>
      </c>
      <c r="C199" s="555" t="s">
        <v>1163</v>
      </c>
    </row>
    <row r="200" spans="1:3" ht="12">
      <c r="A200" s="554">
        <v>2013</v>
      </c>
      <c r="B200" s="555" t="s">
        <v>1163</v>
      </c>
      <c r="C200" s="555" t="s">
        <v>1163</v>
      </c>
    </row>
    <row r="201" spans="1:3" ht="12">
      <c r="A201" s="554">
        <v>2014</v>
      </c>
      <c r="B201" s="558" t="s">
        <v>1163</v>
      </c>
      <c r="C201" s="558" t="s">
        <v>1163</v>
      </c>
    </row>
    <row r="202" spans="1:3" ht="12">
      <c r="A202" s="559">
        <v>2015</v>
      </c>
      <c r="B202" s="558" t="s">
        <v>438</v>
      </c>
      <c r="C202" s="558" t="s">
        <v>438</v>
      </c>
    </row>
    <row r="203" spans="1:3" s="560" customFormat="1" ht="15" customHeight="1">
      <c r="A203" s="1105" t="s">
        <v>1172</v>
      </c>
      <c r="B203" s="1106"/>
      <c r="C203" s="1106"/>
    </row>
    <row r="204" spans="1:3" ht="12">
      <c r="A204" s="554">
        <v>1999</v>
      </c>
      <c r="B204" s="555" t="s">
        <v>1053</v>
      </c>
      <c r="C204" s="555" t="s">
        <v>1053</v>
      </c>
    </row>
    <row r="205" spans="1:3" ht="12">
      <c r="A205" s="554">
        <v>2000</v>
      </c>
      <c r="B205" s="555" t="s">
        <v>1053</v>
      </c>
      <c r="C205" s="555" t="s">
        <v>1053</v>
      </c>
    </row>
    <row r="206" spans="1:3" ht="12">
      <c r="A206" s="554">
        <v>2001</v>
      </c>
      <c r="B206" s="555" t="s">
        <v>1120</v>
      </c>
      <c r="C206" s="555" t="s">
        <v>1120</v>
      </c>
    </row>
    <row r="207" spans="1:3" ht="12">
      <c r="A207" s="554">
        <v>2002</v>
      </c>
      <c r="B207" s="555" t="s">
        <v>1120</v>
      </c>
      <c r="C207" s="555" t="s">
        <v>1120</v>
      </c>
    </row>
    <row r="208" spans="1:3" ht="12">
      <c r="A208" s="554">
        <v>2003</v>
      </c>
      <c r="B208" s="555" t="s">
        <v>1120</v>
      </c>
      <c r="C208" s="555" t="s">
        <v>1120</v>
      </c>
    </row>
    <row r="209" spans="1:3" ht="12">
      <c r="A209" s="554">
        <v>2004</v>
      </c>
      <c r="B209" s="555" t="s">
        <v>1120</v>
      </c>
      <c r="C209" s="555" t="s">
        <v>1120</v>
      </c>
    </row>
    <row r="210" spans="1:3" ht="12">
      <c r="A210" s="554">
        <v>2005</v>
      </c>
      <c r="B210" s="555" t="s">
        <v>1163</v>
      </c>
      <c r="C210" s="555" t="s">
        <v>1163</v>
      </c>
    </row>
    <row r="211" spans="1:3" ht="12">
      <c r="A211" s="554">
        <v>2006</v>
      </c>
      <c r="B211" s="555" t="s">
        <v>1163</v>
      </c>
      <c r="C211" s="555" t="s">
        <v>1163</v>
      </c>
    </row>
    <row r="212" spans="1:3" ht="12">
      <c r="A212" s="554">
        <v>2007</v>
      </c>
      <c r="B212" s="555" t="s">
        <v>1163</v>
      </c>
      <c r="C212" s="555" t="s">
        <v>1163</v>
      </c>
    </row>
    <row r="213" spans="1:3" ht="12">
      <c r="A213" s="554">
        <v>2008</v>
      </c>
      <c r="B213" s="555" t="s">
        <v>1163</v>
      </c>
      <c r="C213" s="555" t="s">
        <v>1163</v>
      </c>
    </row>
    <row r="214" spans="1:3" ht="12">
      <c r="A214" s="554">
        <v>2009</v>
      </c>
      <c r="B214" s="555" t="s">
        <v>1163</v>
      </c>
      <c r="C214" s="555" t="s">
        <v>1163</v>
      </c>
    </row>
    <row r="215" spans="1:3" ht="12">
      <c r="A215" s="554">
        <v>2010</v>
      </c>
      <c r="B215" s="555" t="s">
        <v>1163</v>
      </c>
      <c r="C215" s="555" t="s">
        <v>1163</v>
      </c>
    </row>
    <row r="216" spans="1:3" ht="12">
      <c r="A216" s="554">
        <v>2011</v>
      </c>
      <c r="B216" s="555" t="s">
        <v>1163</v>
      </c>
      <c r="C216" s="555" t="s">
        <v>1163</v>
      </c>
    </row>
    <row r="217" spans="1:3" ht="12">
      <c r="A217" s="554">
        <v>2012</v>
      </c>
      <c r="B217" s="555" t="s">
        <v>1163</v>
      </c>
      <c r="C217" s="555" t="s">
        <v>1163</v>
      </c>
    </row>
    <row r="218" spans="1:3" ht="12">
      <c r="A218" s="554">
        <v>2013</v>
      </c>
      <c r="B218" s="555" t="s">
        <v>1163</v>
      </c>
      <c r="C218" s="555" t="s">
        <v>1163</v>
      </c>
    </row>
    <row r="219" spans="1:3" ht="12">
      <c r="A219" s="554">
        <v>2014</v>
      </c>
      <c r="B219" s="558" t="s">
        <v>1163</v>
      </c>
      <c r="C219" s="558" t="s">
        <v>1163</v>
      </c>
    </row>
    <row r="220" spans="1:3" ht="12">
      <c r="A220" s="559">
        <v>2015</v>
      </c>
      <c r="B220" s="558" t="s">
        <v>438</v>
      </c>
      <c r="C220" s="558" t="s">
        <v>438</v>
      </c>
    </row>
    <row r="223" spans="1:3">
      <c r="A223" s="562" t="s">
        <v>1173</v>
      </c>
    </row>
  </sheetData>
  <mergeCells count="12">
    <mergeCell ref="A203:C203"/>
    <mergeCell ref="A5:C5"/>
    <mergeCell ref="A23:C23"/>
    <mergeCell ref="A41:C41"/>
    <mergeCell ref="A59:C59"/>
    <mergeCell ref="A77:C77"/>
    <mergeCell ref="A95:C95"/>
    <mergeCell ref="A113:C113"/>
    <mergeCell ref="A131:C131"/>
    <mergeCell ref="A149:C149"/>
    <mergeCell ref="A167:C167"/>
    <mergeCell ref="A185:C185"/>
  </mergeCells>
  <hyperlinks>
    <hyperlink ref="A1" r:id="rId1" display="https://bdoz.rzeszow.uw.gov.pl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3"/>
  <sheetViews>
    <sheetView topLeftCell="A58" workbookViewId="0">
      <selection activeCell="A4" sqref="A4:F32"/>
    </sheetView>
  </sheetViews>
  <sheetFormatPr defaultRowHeight="15"/>
  <cols>
    <col min="1" max="1" width="19.85546875" style="572" customWidth="1"/>
    <col min="2" max="2" width="20.5703125" style="572" customWidth="1"/>
    <col min="3" max="3" width="23.28515625" style="572" customWidth="1"/>
    <col min="4" max="4" width="20.28515625" style="572" customWidth="1"/>
    <col min="5" max="5" width="25.28515625" style="572" customWidth="1"/>
    <col min="6" max="6" width="19.5703125" style="572" customWidth="1"/>
    <col min="7" max="7" width="8.42578125" style="572" customWidth="1"/>
    <col min="8" max="8" width="9.5703125" style="572" customWidth="1"/>
    <col min="9" max="9" width="8.140625" style="572" customWidth="1"/>
    <col min="10" max="10" width="18.7109375" style="572" customWidth="1"/>
    <col min="11" max="16384" width="9.140625" style="572"/>
  </cols>
  <sheetData>
    <row r="1" spans="1:12">
      <c r="A1" s="572" t="s">
        <v>1231</v>
      </c>
    </row>
    <row r="3" spans="1:12" ht="15.75" thickBot="1">
      <c r="A3" s="589" t="s">
        <v>1232</v>
      </c>
    </row>
    <row r="4" spans="1:12" ht="15.75" thickBot="1">
      <c r="A4" s="897" t="s">
        <v>331</v>
      </c>
      <c r="B4" s="899" t="s">
        <v>1233</v>
      </c>
      <c r="C4" s="916"/>
      <c r="D4" s="900"/>
      <c r="G4" s="779" t="s">
        <v>1697</v>
      </c>
      <c r="H4" s="781" t="s">
        <v>1696</v>
      </c>
      <c r="I4" s="33" t="s">
        <v>1698</v>
      </c>
      <c r="J4" s="787" t="s">
        <v>1699</v>
      </c>
      <c r="K4" s="923" t="s">
        <v>1700</v>
      </c>
      <c r="L4" s="924"/>
    </row>
    <row r="5" spans="1:12" ht="15.75" thickBot="1">
      <c r="A5" s="915"/>
      <c r="B5" s="897" t="s">
        <v>1023</v>
      </c>
      <c r="C5" s="899" t="s">
        <v>1234</v>
      </c>
      <c r="D5" s="900"/>
      <c r="G5" s="786">
        <f>MIN(F7:F31)</f>
        <v>10.484927916120578</v>
      </c>
      <c r="H5" s="781">
        <f>AVERAGE(F7:F31)</f>
        <v>19.539994229577516</v>
      </c>
      <c r="I5" s="781">
        <f>MAX(F7:F31)</f>
        <v>32.887294799282657</v>
      </c>
      <c r="J5" s="793">
        <f>STDEV(F7:F31)</f>
        <v>6.5773389638075752</v>
      </c>
      <c r="K5" s="780">
        <f>SUM(H5-J5)</f>
        <v>12.962655265769941</v>
      </c>
      <c r="L5" s="780">
        <f>SUM(H5+J5)</f>
        <v>26.117333193385093</v>
      </c>
    </row>
    <row r="6" spans="1:12" ht="15.75" thickBot="1">
      <c r="A6" s="898"/>
      <c r="B6" s="898"/>
      <c r="C6" s="590" t="s">
        <v>1235</v>
      </c>
      <c r="D6" s="590" t="s">
        <v>1236</v>
      </c>
      <c r="E6" s="776" t="s">
        <v>1694</v>
      </c>
      <c r="F6" s="777" t="s">
        <v>1695</v>
      </c>
    </row>
    <row r="7" spans="1:12" ht="15.75" thickBot="1">
      <c r="A7" s="591" t="s">
        <v>3</v>
      </c>
      <c r="B7" s="599">
        <v>72</v>
      </c>
      <c r="C7" s="599">
        <v>72</v>
      </c>
      <c r="D7" s="600"/>
      <c r="E7" s="775">
        <v>3989</v>
      </c>
      <c r="F7" s="781">
        <f>SUM(C7/E7*1000)</f>
        <v>18.049636500376032</v>
      </c>
    </row>
    <row r="8" spans="1:12" ht="15.75" thickBot="1">
      <c r="A8" s="591" t="s">
        <v>88</v>
      </c>
      <c r="B8" s="599">
        <v>197</v>
      </c>
      <c r="C8" s="599">
        <v>197</v>
      </c>
      <c r="D8" s="599">
        <v>1</v>
      </c>
      <c r="E8" s="775">
        <v>13743</v>
      </c>
      <c r="F8" s="781">
        <f t="shared" ref="F8:F32" si="0">SUM(C8/E8*1000)</f>
        <v>14.334570326711781</v>
      </c>
    </row>
    <row r="9" spans="1:12" ht="15.75" thickBot="1">
      <c r="A9" s="591" t="s">
        <v>89</v>
      </c>
      <c r="B9" s="599">
        <v>310</v>
      </c>
      <c r="C9" s="599">
        <v>310</v>
      </c>
      <c r="D9" s="600"/>
      <c r="E9" s="775">
        <v>27610</v>
      </c>
      <c r="F9" s="788">
        <f t="shared" si="0"/>
        <v>11.227816008692503</v>
      </c>
      <c r="H9" s="789"/>
      <c r="I9" s="789"/>
    </row>
    <row r="10" spans="1:12" ht="15.75" thickBot="1">
      <c r="A10" s="591" t="s">
        <v>90</v>
      </c>
      <c r="B10" s="599">
        <v>383</v>
      </c>
      <c r="C10" s="599">
        <v>383</v>
      </c>
      <c r="D10" s="600"/>
      <c r="E10" s="775">
        <v>23670</v>
      </c>
      <c r="F10" s="781">
        <f t="shared" si="0"/>
        <v>16.180819602872834</v>
      </c>
    </row>
    <row r="11" spans="1:12" ht="15.75" thickBot="1">
      <c r="A11" s="591" t="s">
        <v>91</v>
      </c>
      <c r="B11" s="599">
        <v>369</v>
      </c>
      <c r="C11" s="599">
        <v>369</v>
      </c>
      <c r="D11" s="600"/>
      <c r="E11" s="775">
        <v>21313</v>
      </c>
      <c r="F11" s="781">
        <f t="shared" si="0"/>
        <v>17.313376812274196</v>
      </c>
    </row>
    <row r="12" spans="1:12" ht="15.75" thickBot="1">
      <c r="A12" s="591" t="s">
        <v>92</v>
      </c>
      <c r="B12" s="599">
        <v>169</v>
      </c>
      <c r="C12" s="599">
        <v>169</v>
      </c>
      <c r="D12" s="599">
        <v>1</v>
      </c>
      <c r="E12" s="775">
        <v>12317</v>
      </c>
      <c r="F12" s="781">
        <f t="shared" si="0"/>
        <v>13.720873589348056</v>
      </c>
    </row>
    <row r="13" spans="1:12" ht="15.75" thickBot="1">
      <c r="A13" s="591" t="s">
        <v>93</v>
      </c>
      <c r="B13" s="599">
        <v>284</v>
      </c>
      <c r="C13" s="599">
        <v>284</v>
      </c>
      <c r="D13" s="600"/>
      <c r="E13" s="775">
        <v>22974</v>
      </c>
      <c r="F13" s="788">
        <f t="shared" si="0"/>
        <v>12.361800295986768</v>
      </c>
    </row>
    <row r="14" spans="1:12" ht="15.75" thickBot="1">
      <c r="A14" s="591" t="s">
        <v>94</v>
      </c>
      <c r="B14" s="599">
        <v>144</v>
      </c>
      <c r="C14" s="599">
        <v>144</v>
      </c>
      <c r="D14" s="600"/>
      <c r="E14" s="775">
        <v>13734</v>
      </c>
      <c r="F14" s="790">
        <f t="shared" si="0"/>
        <v>10.484927916120578</v>
      </c>
    </row>
    <row r="15" spans="1:12" ht="15.75" thickBot="1">
      <c r="A15" s="591" t="s">
        <v>95</v>
      </c>
      <c r="B15" s="599">
        <v>309</v>
      </c>
      <c r="C15" s="599">
        <v>309</v>
      </c>
      <c r="D15" s="600"/>
      <c r="E15" s="775">
        <v>10500</v>
      </c>
      <c r="F15" s="791">
        <f t="shared" si="0"/>
        <v>29.428571428571431</v>
      </c>
    </row>
    <row r="16" spans="1:12" ht="15.75" thickBot="1">
      <c r="A16" s="591" t="s">
        <v>96</v>
      </c>
      <c r="B16" s="599">
        <v>553</v>
      </c>
      <c r="C16" s="599">
        <v>553</v>
      </c>
      <c r="D16" s="600"/>
      <c r="E16" s="775">
        <v>16860</v>
      </c>
      <c r="F16" s="792">
        <f t="shared" si="0"/>
        <v>32.799525504151845</v>
      </c>
    </row>
    <row r="17" spans="1:6" ht="15.75" thickBot="1">
      <c r="A17" s="591" t="s">
        <v>97</v>
      </c>
      <c r="B17" s="599">
        <v>484</v>
      </c>
      <c r="C17" s="599">
        <v>483</v>
      </c>
      <c r="D17" s="599">
        <v>1</v>
      </c>
      <c r="E17" s="775">
        <v>27019</v>
      </c>
      <c r="F17" s="781">
        <f t="shared" si="0"/>
        <v>17.876309263851365</v>
      </c>
    </row>
    <row r="18" spans="1:6" ht="15.75" thickBot="1">
      <c r="A18" s="591" t="s">
        <v>98</v>
      </c>
      <c r="B18" s="599">
        <v>140</v>
      </c>
      <c r="C18" s="599">
        <v>140</v>
      </c>
      <c r="D18" s="600"/>
      <c r="E18" s="775">
        <v>12176</v>
      </c>
      <c r="F18" s="788">
        <f t="shared" si="0"/>
        <v>11.498028909329829</v>
      </c>
    </row>
    <row r="19" spans="1:6" ht="15.75" thickBot="1">
      <c r="A19" s="591" t="s">
        <v>99</v>
      </c>
      <c r="B19" s="599">
        <v>274</v>
      </c>
      <c r="C19" s="599">
        <v>274</v>
      </c>
      <c r="D19" s="600"/>
      <c r="E19" s="775">
        <v>14826</v>
      </c>
      <c r="F19" s="781">
        <f t="shared" si="0"/>
        <v>18.481046809658711</v>
      </c>
    </row>
    <row r="20" spans="1:6" ht="15.75" thickBot="1">
      <c r="A20" s="591" t="s">
        <v>100</v>
      </c>
      <c r="B20" s="599">
        <v>317</v>
      </c>
      <c r="C20" s="599">
        <v>317</v>
      </c>
      <c r="D20" s="600"/>
      <c r="E20" s="775">
        <v>15612</v>
      </c>
      <c r="F20" s="781">
        <f t="shared" si="0"/>
        <v>20.304893671534717</v>
      </c>
    </row>
    <row r="21" spans="1:6" ht="15.75" thickBot="1">
      <c r="A21" s="591" t="s">
        <v>101</v>
      </c>
      <c r="B21" s="599">
        <v>277</v>
      </c>
      <c r="C21" s="599">
        <v>277</v>
      </c>
      <c r="D21" s="600"/>
      <c r="E21" s="775">
        <v>15900</v>
      </c>
      <c r="F21" s="781">
        <f t="shared" si="0"/>
        <v>17.421383647798745</v>
      </c>
    </row>
    <row r="22" spans="1:6" ht="15.75" thickBot="1">
      <c r="A22" s="591" t="s">
        <v>102</v>
      </c>
      <c r="B22" s="599">
        <v>986</v>
      </c>
      <c r="C22" s="599">
        <v>986</v>
      </c>
      <c r="D22" s="600"/>
      <c r="E22" s="775">
        <v>35409</v>
      </c>
      <c r="F22" s="791">
        <f t="shared" si="0"/>
        <v>27.846027846027848</v>
      </c>
    </row>
    <row r="23" spans="1:6" ht="15.75" thickBot="1">
      <c r="A23" s="591" t="s">
        <v>103</v>
      </c>
      <c r="B23" s="599">
        <v>273</v>
      </c>
      <c r="C23" s="599">
        <v>273</v>
      </c>
      <c r="D23" s="600"/>
      <c r="E23" s="775">
        <v>18089</v>
      </c>
      <c r="F23" s="781">
        <f t="shared" si="0"/>
        <v>15.092044889159157</v>
      </c>
    </row>
    <row r="24" spans="1:6" ht="15.75" thickBot="1">
      <c r="A24" s="591" t="s">
        <v>104</v>
      </c>
      <c r="B24" s="599">
        <v>393</v>
      </c>
      <c r="C24" s="599">
        <v>392</v>
      </c>
      <c r="D24" s="599">
        <v>1</v>
      </c>
      <c r="E24" s="775">
        <v>18940</v>
      </c>
      <c r="F24" s="781">
        <f t="shared" si="0"/>
        <v>20.696937697993665</v>
      </c>
    </row>
    <row r="25" spans="1:6" ht="15.75" thickBot="1">
      <c r="A25" s="591" t="s">
        <v>105</v>
      </c>
      <c r="B25" s="599">
        <v>270</v>
      </c>
      <c r="C25" s="599">
        <v>270</v>
      </c>
      <c r="D25" s="600"/>
      <c r="E25" s="775">
        <v>12097</v>
      </c>
      <c r="F25" s="781">
        <f t="shared" si="0"/>
        <v>22.319583367777135</v>
      </c>
    </row>
    <row r="26" spans="1:6" ht="15.75" thickBot="1">
      <c r="A26" s="591" t="s">
        <v>106</v>
      </c>
      <c r="B26" s="599">
        <v>170</v>
      </c>
      <c r="C26" s="599">
        <v>170</v>
      </c>
      <c r="D26" s="600"/>
      <c r="E26" s="775">
        <v>9750</v>
      </c>
      <c r="F26" s="781">
        <f t="shared" si="0"/>
        <v>17.435897435897434</v>
      </c>
    </row>
    <row r="27" spans="1:6" ht="15.75" thickBot="1">
      <c r="A27" s="591" t="s">
        <v>107</v>
      </c>
      <c r="B27" s="599">
        <v>101</v>
      </c>
      <c r="C27" s="599">
        <v>101</v>
      </c>
      <c r="D27" s="600"/>
      <c r="E27" s="775">
        <v>4882</v>
      </c>
      <c r="F27" s="781">
        <f t="shared" si="0"/>
        <v>20.688242523555921</v>
      </c>
    </row>
    <row r="28" spans="1:6" ht="15.75" thickBot="1">
      <c r="A28" s="591" t="s">
        <v>24</v>
      </c>
      <c r="B28" s="599">
        <v>131</v>
      </c>
      <c r="C28" s="599">
        <v>131</v>
      </c>
      <c r="D28" s="599">
        <v>1</v>
      </c>
      <c r="E28" s="775">
        <v>8152</v>
      </c>
      <c r="F28" s="781">
        <f t="shared" si="0"/>
        <v>16.069676153091265</v>
      </c>
    </row>
    <row r="29" spans="1:6" ht="15.75" thickBot="1">
      <c r="A29" s="591" t="s">
        <v>25</v>
      </c>
      <c r="B29" s="599">
        <v>270</v>
      </c>
      <c r="C29" s="599">
        <v>270</v>
      </c>
      <c r="D29" s="600"/>
      <c r="E29" s="775">
        <v>10572</v>
      </c>
      <c r="F29" s="781">
        <f t="shared" si="0"/>
        <v>25.539160045402951</v>
      </c>
    </row>
    <row r="30" spans="1:6" ht="15.75" thickBot="1">
      <c r="A30" s="591" t="s">
        <v>26</v>
      </c>
      <c r="B30" s="601">
        <v>1194</v>
      </c>
      <c r="C30" s="601">
        <v>1192</v>
      </c>
      <c r="D30" s="599">
        <v>2</v>
      </c>
      <c r="E30" s="775">
        <v>36245</v>
      </c>
      <c r="F30" s="791">
        <f t="shared" si="0"/>
        <v>32.887294799282657</v>
      </c>
    </row>
    <row r="31" spans="1:6" ht="15.75" thickBot="1">
      <c r="A31" s="591" t="s">
        <v>27</v>
      </c>
      <c r="B31" s="599">
        <v>225</v>
      </c>
      <c r="C31" s="599">
        <v>225</v>
      </c>
      <c r="D31" s="600"/>
      <c r="E31" s="775">
        <v>7911</v>
      </c>
      <c r="F31" s="791">
        <f t="shared" si="0"/>
        <v>28.441410693970418</v>
      </c>
    </row>
    <row r="32" spans="1:6" ht="15.75" thickBot="1">
      <c r="A32" s="592" t="s">
        <v>2</v>
      </c>
      <c r="B32" s="602">
        <v>8295</v>
      </c>
      <c r="C32" s="602">
        <v>8291</v>
      </c>
      <c r="D32" s="778">
        <v>7</v>
      </c>
      <c r="E32" s="779">
        <v>414290</v>
      </c>
      <c r="F32" s="781">
        <f t="shared" si="0"/>
        <v>20.012551594293853</v>
      </c>
    </row>
    <row r="33" spans="1:6">
      <c r="A33" s="782"/>
      <c r="B33" s="783"/>
      <c r="C33" s="783"/>
      <c r="D33" s="782"/>
      <c r="E33" s="784"/>
      <c r="F33" s="785"/>
    </row>
    <row r="34" spans="1:6">
      <c r="A34" s="782"/>
      <c r="B34" s="783"/>
      <c r="C34" s="783"/>
      <c r="D34" s="782"/>
    </row>
    <row r="35" spans="1:6">
      <c r="A35" s="782"/>
      <c r="B35" s="783"/>
      <c r="C35" s="783"/>
      <c r="D35" s="782"/>
    </row>
    <row r="37" spans="1:6" ht="15.75" thickBot="1">
      <c r="A37" s="603" t="s">
        <v>1298</v>
      </c>
    </row>
    <row r="38" spans="1:6" ht="15.75" thickBot="1">
      <c r="A38" s="587" t="s">
        <v>1237</v>
      </c>
      <c r="B38" s="796" t="s">
        <v>1238</v>
      </c>
      <c r="C38" s="33" t="s">
        <v>1701</v>
      </c>
      <c r="D38" s="33" t="s">
        <v>1702</v>
      </c>
      <c r="E38" s="33" t="s">
        <v>1704</v>
      </c>
      <c r="F38" s="33" t="s">
        <v>293</v>
      </c>
    </row>
    <row r="39" spans="1:6" ht="15.75" thickBot="1">
      <c r="A39" s="580" t="s">
        <v>312</v>
      </c>
      <c r="B39" s="797">
        <v>24</v>
      </c>
      <c r="C39" s="33">
        <v>8755</v>
      </c>
      <c r="D39" s="800">
        <f>SUM(B39/C39)</f>
        <v>2.7412906910336951E-3</v>
      </c>
      <c r="E39" s="779">
        <v>414290</v>
      </c>
      <c r="F39" s="780">
        <f>SUM(B39/E39*1000)</f>
        <v>5.7930435202394458E-2</v>
      </c>
    </row>
    <row r="40" spans="1:6" ht="15.75" thickBot="1">
      <c r="A40" s="580" t="s">
        <v>313</v>
      </c>
      <c r="B40" s="797">
        <v>30</v>
      </c>
      <c r="C40" s="33">
        <v>8755</v>
      </c>
      <c r="D40" s="800">
        <f t="shared" ref="D40:D56" si="1">SUM(B40/C40)</f>
        <v>3.4266133637921186E-3</v>
      </c>
      <c r="E40" s="779">
        <v>414290</v>
      </c>
      <c r="F40" s="780">
        <f t="shared" ref="F40:F56" si="2">SUM(B40/E40*1000)</f>
        <v>7.2413044002993074E-2</v>
      </c>
    </row>
    <row r="41" spans="1:6" ht="15.75" thickBot="1">
      <c r="A41" s="580" t="s">
        <v>314</v>
      </c>
      <c r="B41" s="797">
        <v>112</v>
      </c>
      <c r="C41" s="33">
        <v>8755</v>
      </c>
      <c r="D41" s="800">
        <f t="shared" si="1"/>
        <v>1.2792689891490577E-2</v>
      </c>
      <c r="E41" s="779">
        <v>414290</v>
      </c>
      <c r="F41" s="780">
        <f t="shared" si="2"/>
        <v>0.27034203094450743</v>
      </c>
    </row>
    <row r="42" spans="1:6" ht="15.75" thickBot="1">
      <c r="A42" s="580" t="s">
        <v>315</v>
      </c>
      <c r="B42" s="797">
        <v>41</v>
      </c>
      <c r="C42" s="33">
        <v>8755</v>
      </c>
      <c r="D42" s="800">
        <f t="shared" si="1"/>
        <v>4.6830382638492294E-3</v>
      </c>
      <c r="E42" s="779">
        <v>414290</v>
      </c>
      <c r="F42" s="780">
        <f t="shared" si="2"/>
        <v>9.8964493470757198E-2</v>
      </c>
    </row>
    <row r="43" spans="1:6" ht="15.75" thickBot="1">
      <c r="A43" s="580" t="s">
        <v>316</v>
      </c>
      <c r="B43" s="797">
        <v>36</v>
      </c>
      <c r="C43" s="33">
        <v>8755</v>
      </c>
      <c r="D43" s="800">
        <f t="shared" si="1"/>
        <v>4.1119360365505422E-3</v>
      </c>
      <c r="E43" s="779">
        <v>414290</v>
      </c>
      <c r="F43" s="780">
        <f t="shared" si="2"/>
        <v>8.6895652803591683E-2</v>
      </c>
    </row>
    <row r="44" spans="1:6" ht="15.75" thickBot="1">
      <c r="A44" s="580" t="s">
        <v>317</v>
      </c>
      <c r="B44" s="797">
        <v>166</v>
      </c>
      <c r="C44" s="33">
        <v>8755</v>
      </c>
      <c r="D44" s="800">
        <f t="shared" si="1"/>
        <v>1.8960593946316391E-2</v>
      </c>
      <c r="E44" s="779">
        <v>414290</v>
      </c>
      <c r="F44" s="780">
        <f t="shared" si="2"/>
        <v>0.40068551014989501</v>
      </c>
    </row>
    <row r="45" spans="1:6" ht="15.75" thickBot="1">
      <c r="A45" s="580" t="s">
        <v>318</v>
      </c>
      <c r="B45" s="797">
        <v>34</v>
      </c>
      <c r="C45" s="33">
        <v>8755</v>
      </c>
      <c r="D45" s="800">
        <f t="shared" si="1"/>
        <v>3.8834951456310678E-3</v>
      </c>
      <c r="E45" s="779">
        <v>414290</v>
      </c>
      <c r="F45" s="780">
        <f t="shared" si="2"/>
        <v>8.2068116536725494E-2</v>
      </c>
    </row>
    <row r="46" spans="1:6" ht="15.75" thickBot="1">
      <c r="A46" s="580" t="s">
        <v>1239</v>
      </c>
      <c r="B46" s="797">
        <v>46</v>
      </c>
      <c r="C46" s="33">
        <v>8755</v>
      </c>
      <c r="D46" s="800">
        <f t="shared" si="1"/>
        <v>5.2541404911479158E-3</v>
      </c>
      <c r="E46" s="779">
        <v>414290</v>
      </c>
      <c r="F46" s="780">
        <f t="shared" si="2"/>
        <v>0.11103333413792271</v>
      </c>
    </row>
    <row r="47" spans="1:6" ht="15.75" thickBot="1">
      <c r="A47" s="580" t="s">
        <v>1240</v>
      </c>
      <c r="B47" s="798">
        <v>1157</v>
      </c>
      <c r="C47" s="33">
        <v>8755</v>
      </c>
      <c r="D47" s="800">
        <f t="shared" si="1"/>
        <v>0.13215305539691605</v>
      </c>
      <c r="E47" s="779">
        <v>414290</v>
      </c>
      <c r="F47" s="780">
        <f t="shared" si="2"/>
        <v>2.7927297303820993</v>
      </c>
    </row>
    <row r="48" spans="1:6" ht="15.75" thickBot="1">
      <c r="A48" s="580" t="s">
        <v>321</v>
      </c>
      <c r="B48" s="797">
        <v>85</v>
      </c>
      <c r="C48" s="33">
        <v>8755</v>
      </c>
      <c r="D48" s="800">
        <f t="shared" si="1"/>
        <v>9.7087378640776691E-3</v>
      </c>
      <c r="E48" s="779">
        <v>414290</v>
      </c>
      <c r="F48" s="780">
        <f t="shared" si="2"/>
        <v>0.20517029134181369</v>
      </c>
    </row>
    <row r="49" spans="1:6" ht="15.75" thickBot="1">
      <c r="A49" s="580" t="s">
        <v>322</v>
      </c>
      <c r="B49" s="797">
        <v>28</v>
      </c>
      <c r="C49" s="33">
        <v>8755</v>
      </c>
      <c r="D49" s="800">
        <f t="shared" si="1"/>
        <v>3.1981724728726442E-3</v>
      </c>
      <c r="E49" s="779">
        <v>414290</v>
      </c>
      <c r="F49" s="780">
        <f t="shared" si="2"/>
        <v>6.7585507736126857E-2</v>
      </c>
    </row>
    <row r="50" spans="1:6" ht="15.75" thickBot="1">
      <c r="A50" s="580" t="s">
        <v>323</v>
      </c>
      <c r="B50" s="797">
        <v>130</v>
      </c>
      <c r="C50" s="33">
        <v>8755</v>
      </c>
      <c r="D50" s="800">
        <f t="shared" si="1"/>
        <v>1.4848657909765849E-2</v>
      </c>
      <c r="E50" s="779">
        <v>414290</v>
      </c>
      <c r="F50" s="780">
        <f t="shared" si="2"/>
        <v>0.31378985734630332</v>
      </c>
    </row>
    <row r="51" spans="1:6" ht="15.75" thickBot="1">
      <c r="A51" s="580" t="s">
        <v>324</v>
      </c>
      <c r="B51" s="797">
        <v>586</v>
      </c>
      <c r="C51" s="33">
        <v>8755</v>
      </c>
      <c r="D51" s="800">
        <f t="shared" si="1"/>
        <v>6.6933181039406056E-2</v>
      </c>
      <c r="E51" s="779">
        <v>414290</v>
      </c>
      <c r="F51" s="780">
        <f t="shared" si="2"/>
        <v>1.414468126191798</v>
      </c>
    </row>
    <row r="52" spans="1:6" ht="15.75" thickBot="1">
      <c r="A52" s="580" t="s">
        <v>1241</v>
      </c>
      <c r="B52" s="797">
        <v>197</v>
      </c>
      <c r="C52" s="33">
        <v>8755</v>
      </c>
      <c r="D52" s="800">
        <f t="shared" si="1"/>
        <v>2.2501427755568248E-2</v>
      </c>
      <c r="E52" s="779">
        <v>414290</v>
      </c>
      <c r="F52" s="780">
        <f t="shared" si="2"/>
        <v>0.47551232228632118</v>
      </c>
    </row>
    <row r="53" spans="1:6" ht="15.75" thickBot="1">
      <c r="A53" s="580" t="s">
        <v>326</v>
      </c>
      <c r="B53" s="798">
        <v>2920</v>
      </c>
      <c r="C53" s="33">
        <v>8755</v>
      </c>
      <c r="D53" s="800">
        <f t="shared" si="1"/>
        <v>0.33352370074243287</v>
      </c>
      <c r="E53" s="779">
        <v>414290</v>
      </c>
      <c r="F53" s="780">
        <f t="shared" si="2"/>
        <v>7.0482029496246597</v>
      </c>
    </row>
    <row r="54" spans="1:6" ht="15.75" thickBot="1">
      <c r="A54" s="580" t="s">
        <v>327</v>
      </c>
      <c r="B54" s="798">
        <v>3083</v>
      </c>
      <c r="C54" s="33">
        <v>8755</v>
      </c>
      <c r="D54" s="800">
        <f t="shared" si="1"/>
        <v>0.35214163335237009</v>
      </c>
      <c r="E54" s="779">
        <v>414290</v>
      </c>
      <c r="F54" s="780">
        <f t="shared" si="2"/>
        <v>7.4416471553742554</v>
      </c>
    </row>
    <row r="55" spans="1:6">
      <c r="A55" s="726" t="s">
        <v>328</v>
      </c>
      <c r="B55" s="794">
        <v>80</v>
      </c>
      <c r="C55" s="33">
        <v>8755</v>
      </c>
      <c r="D55" s="800">
        <f t="shared" si="1"/>
        <v>9.1376356367789836E-3</v>
      </c>
      <c r="E55" s="779">
        <v>414290</v>
      </c>
      <c r="F55" s="780">
        <f t="shared" si="2"/>
        <v>0.19310145067464821</v>
      </c>
    </row>
    <row r="56" spans="1:6">
      <c r="A56" s="795" t="s">
        <v>28</v>
      </c>
      <c r="B56" s="799">
        <f>SUM(B39:B55)</f>
        <v>8755</v>
      </c>
      <c r="C56" s="33">
        <v>8755</v>
      </c>
      <c r="D56" s="800">
        <f t="shared" si="1"/>
        <v>1</v>
      </c>
      <c r="E56" s="779">
        <v>414290</v>
      </c>
      <c r="F56" s="780">
        <f t="shared" si="2"/>
        <v>21.132540008206814</v>
      </c>
    </row>
    <row r="57" spans="1:6" ht="17.25">
      <c r="A57" s="593" t="s">
        <v>1242</v>
      </c>
    </row>
    <row r="58" spans="1:6" ht="17.25">
      <c r="A58" s="593"/>
    </row>
    <row r="59" spans="1:6" ht="15.75" thickBot="1">
      <c r="A59" s="603" t="s">
        <v>1299</v>
      </c>
    </row>
    <row r="60" spans="1:6" ht="15.75" thickBot="1">
      <c r="A60" s="587" t="s">
        <v>1243</v>
      </c>
      <c r="B60" s="796" t="s">
        <v>1238</v>
      </c>
      <c r="C60" s="33" t="s">
        <v>1703</v>
      </c>
      <c r="D60" s="33" t="s">
        <v>293</v>
      </c>
    </row>
    <row r="61" spans="1:6" ht="15.75" thickBot="1">
      <c r="A61" s="594">
        <v>0</v>
      </c>
      <c r="B61" s="797">
        <v>9</v>
      </c>
      <c r="C61" s="33">
        <v>20991</v>
      </c>
      <c r="D61" s="780">
        <f>SUM(B61/C61*1000)</f>
        <v>0.42875518079176789</v>
      </c>
    </row>
    <row r="62" spans="1:6" ht="15.75" thickBot="1">
      <c r="A62" s="594">
        <v>1</v>
      </c>
      <c r="B62" s="797">
        <v>76</v>
      </c>
      <c r="C62" s="33">
        <v>20097</v>
      </c>
      <c r="D62" s="780">
        <f t="shared" ref="D62:D79" si="3">SUM(B62/C62*1000)</f>
        <v>3.7816589540727472</v>
      </c>
    </row>
    <row r="63" spans="1:6" ht="15.75" thickBot="1">
      <c r="A63" s="594">
        <v>2</v>
      </c>
      <c r="B63" s="797">
        <v>221</v>
      </c>
      <c r="C63" s="33">
        <v>19856</v>
      </c>
      <c r="D63" s="780">
        <f t="shared" si="3"/>
        <v>11.13013698630137</v>
      </c>
    </row>
    <row r="64" spans="1:6" ht="15.75" thickBot="1">
      <c r="A64" s="594">
        <v>3</v>
      </c>
      <c r="B64" s="797">
        <v>340</v>
      </c>
      <c r="C64" s="33">
        <v>20157</v>
      </c>
      <c r="D64" s="780">
        <f t="shared" si="3"/>
        <v>16.867589423029223</v>
      </c>
    </row>
    <row r="65" spans="1:4" ht="15.75" thickBot="1">
      <c r="A65" s="594">
        <v>4</v>
      </c>
      <c r="B65" s="797">
        <v>370</v>
      </c>
      <c r="C65" s="33">
        <v>20799</v>
      </c>
      <c r="D65" s="780">
        <f t="shared" si="3"/>
        <v>17.789316794076637</v>
      </c>
    </row>
    <row r="66" spans="1:4" ht="15.75" thickBot="1">
      <c r="A66" s="594">
        <v>5</v>
      </c>
      <c r="B66" s="797">
        <v>460</v>
      </c>
      <c r="C66" s="33">
        <v>21406</v>
      </c>
      <c r="D66" s="780">
        <f t="shared" si="3"/>
        <v>21.489302064841635</v>
      </c>
    </row>
    <row r="67" spans="1:4" ht="15.75" thickBot="1">
      <c r="A67" s="594">
        <v>6</v>
      </c>
      <c r="B67" s="797">
        <v>571</v>
      </c>
      <c r="C67" s="33">
        <v>21935</v>
      </c>
      <c r="D67" s="780">
        <f t="shared" si="3"/>
        <v>26.031456576248004</v>
      </c>
    </row>
    <row r="68" spans="1:4" ht="15.75" thickBot="1">
      <c r="A68" s="594">
        <v>7</v>
      </c>
      <c r="B68" s="797">
        <v>681</v>
      </c>
      <c r="C68" s="33">
        <v>23049</v>
      </c>
      <c r="D68" s="780">
        <f t="shared" si="3"/>
        <v>29.545750357933098</v>
      </c>
    </row>
    <row r="69" spans="1:4" ht="15.75" thickBot="1">
      <c r="A69" s="594">
        <v>8</v>
      </c>
      <c r="B69" s="797">
        <v>691</v>
      </c>
      <c r="C69" s="33">
        <v>23758</v>
      </c>
      <c r="D69" s="780">
        <f t="shared" si="3"/>
        <v>29.084939809748295</v>
      </c>
    </row>
    <row r="70" spans="1:4" ht="15.75" thickBot="1">
      <c r="A70" s="594">
        <v>9</v>
      </c>
      <c r="B70" s="797">
        <v>721</v>
      </c>
      <c r="C70" s="33">
        <v>23006</v>
      </c>
      <c r="D70" s="780">
        <f t="shared" si="3"/>
        <v>31.339650525949754</v>
      </c>
    </row>
    <row r="71" spans="1:4" ht="15.75" thickBot="1">
      <c r="A71" s="594">
        <v>10</v>
      </c>
      <c r="B71" s="797">
        <v>724</v>
      </c>
      <c r="C71" s="33">
        <v>21814</v>
      </c>
      <c r="D71" s="780">
        <f t="shared" si="3"/>
        <v>33.189694691482536</v>
      </c>
    </row>
    <row r="72" spans="1:4" ht="15.75" thickBot="1">
      <c r="A72" s="594">
        <v>11</v>
      </c>
      <c r="B72" s="797">
        <v>653</v>
      </c>
      <c r="C72" s="33">
        <v>21332</v>
      </c>
      <c r="D72" s="780">
        <f t="shared" si="3"/>
        <v>30.611288205512842</v>
      </c>
    </row>
    <row r="73" spans="1:4" ht="15.75" thickBot="1">
      <c r="A73" s="594">
        <v>12</v>
      </c>
      <c r="B73" s="797">
        <v>681</v>
      </c>
      <c r="C73" s="33">
        <v>21194</v>
      </c>
      <c r="D73" s="780">
        <f t="shared" si="3"/>
        <v>32.13173539681042</v>
      </c>
    </row>
    <row r="74" spans="1:4" ht="15.75" thickBot="1">
      <c r="A74" s="594">
        <v>13</v>
      </c>
      <c r="B74" s="797">
        <v>696</v>
      </c>
      <c r="C74" s="33">
        <v>20998</v>
      </c>
      <c r="D74" s="780">
        <f t="shared" si="3"/>
        <v>33.146013906086289</v>
      </c>
    </row>
    <row r="75" spans="1:4" ht="15.75" thickBot="1">
      <c r="A75" s="594">
        <v>14</v>
      </c>
      <c r="B75" s="797">
        <v>734</v>
      </c>
      <c r="C75" s="33">
        <v>21305</v>
      </c>
      <c r="D75" s="780">
        <f t="shared" si="3"/>
        <v>34.452006571227415</v>
      </c>
    </row>
    <row r="76" spans="1:4" ht="15.75" thickBot="1">
      <c r="A76" s="594">
        <v>15</v>
      </c>
      <c r="B76" s="797">
        <v>717</v>
      </c>
      <c r="C76" s="33">
        <v>21904</v>
      </c>
      <c r="D76" s="780">
        <f t="shared" si="3"/>
        <v>32.733747260774287</v>
      </c>
    </row>
    <row r="77" spans="1:4" ht="15.75" thickBot="1">
      <c r="A77" s="594">
        <v>16</v>
      </c>
      <c r="B77" s="797">
        <v>709</v>
      </c>
      <c r="C77" s="33">
        <v>22860</v>
      </c>
      <c r="D77" s="780">
        <f t="shared" si="3"/>
        <v>31.014873140857393</v>
      </c>
    </row>
    <row r="78" spans="1:4" ht="15.75" thickBot="1">
      <c r="A78" s="594">
        <v>17</v>
      </c>
      <c r="B78" s="797">
        <v>830</v>
      </c>
      <c r="C78" s="33">
        <v>23708</v>
      </c>
      <c r="D78" s="780">
        <f t="shared" si="3"/>
        <v>35.009279568078284</v>
      </c>
    </row>
    <row r="79" spans="1:4" ht="15.75" thickBot="1">
      <c r="A79" s="594">
        <v>18</v>
      </c>
      <c r="B79" s="797">
        <v>740</v>
      </c>
      <c r="C79" s="33">
        <v>24121</v>
      </c>
      <c r="D79" s="780">
        <f t="shared" si="3"/>
        <v>30.678661747025412</v>
      </c>
    </row>
    <row r="80" spans="1:4" ht="17.25">
      <c r="A80" s="593" t="s">
        <v>1244</v>
      </c>
    </row>
    <row r="81" spans="1:6" ht="17.25">
      <c r="A81" s="593"/>
    </row>
    <row r="82" spans="1:6" ht="15.75" thickBot="1">
      <c r="A82" s="589" t="s">
        <v>1245</v>
      </c>
    </row>
    <row r="83" spans="1:6" ht="30.75" thickBot="1">
      <c r="A83" s="587" t="s">
        <v>1246</v>
      </c>
      <c r="B83" s="588" t="s">
        <v>1179</v>
      </c>
      <c r="C83" s="588" t="s">
        <v>1247</v>
      </c>
      <c r="D83" s="595" t="s">
        <v>1248</v>
      </c>
      <c r="E83" s="595" t="s">
        <v>1249</v>
      </c>
      <c r="F83" s="595" t="s">
        <v>1250</v>
      </c>
    </row>
    <row r="84" spans="1:6" ht="45.75" thickBot="1">
      <c r="A84" s="580" t="s">
        <v>1251</v>
      </c>
      <c r="B84" s="570">
        <v>450</v>
      </c>
      <c r="C84" s="570">
        <v>495</v>
      </c>
      <c r="D84" s="570">
        <v>9.59</v>
      </c>
      <c r="E84" s="570">
        <v>8.56</v>
      </c>
      <c r="F84" s="604">
        <v>40632.74</v>
      </c>
    </row>
    <row r="85" spans="1:6" ht="60.75" thickBot="1">
      <c r="A85" s="580" t="s">
        <v>1252</v>
      </c>
      <c r="B85" s="570">
        <v>336</v>
      </c>
      <c r="C85" s="570">
        <v>537</v>
      </c>
      <c r="D85" s="570">
        <v>9.81</v>
      </c>
      <c r="E85" s="570">
        <v>8.56</v>
      </c>
      <c r="F85" s="604">
        <v>45084.52</v>
      </c>
    </row>
    <row r="86" spans="1:6" ht="60.75" thickBot="1">
      <c r="A86" s="580" t="s">
        <v>1253</v>
      </c>
      <c r="B86" s="570">
        <v>212</v>
      </c>
      <c r="C86" s="585">
        <v>1817</v>
      </c>
      <c r="D86" s="570">
        <v>13.08</v>
      </c>
      <c r="E86" s="570">
        <v>8.4</v>
      </c>
      <c r="F86" s="604">
        <v>199611.1</v>
      </c>
    </row>
    <row r="87" spans="1:6" ht="45.75" thickBot="1">
      <c r="A87" s="580" t="s">
        <v>1254</v>
      </c>
      <c r="B87" s="570">
        <v>192</v>
      </c>
      <c r="C87" s="570">
        <v>633</v>
      </c>
      <c r="D87" s="570">
        <v>5.37</v>
      </c>
      <c r="E87" s="570">
        <v>8.64</v>
      </c>
      <c r="F87" s="604">
        <v>29350.74</v>
      </c>
    </row>
    <row r="88" spans="1:6" ht="45.75" thickBot="1">
      <c r="A88" s="580" t="s">
        <v>1255</v>
      </c>
      <c r="B88" s="570">
        <v>3</v>
      </c>
      <c r="C88" s="570">
        <v>3</v>
      </c>
      <c r="D88" s="570">
        <v>6.6</v>
      </c>
      <c r="E88" s="570">
        <v>9</v>
      </c>
      <c r="F88" s="570">
        <v>178.2</v>
      </c>
    </row>
    <row r="89" spans="1:6" ht="60.75" thickBot="1">
      <c r="A89" s="580" t="s">
        <v>1256</v>
      </c>
      <c r="B89" s="570">
        <v>14</v>
      </c>
      <c r="C89" s="570">
        <v>18</v>
      </c>
      <c r="D89" s="570">
        <v>1.59</v>
      </c>
      <c r="E89" s="570">
        <v>8.6</v>
      </c>
      <c r="F89" s="570">
        <v>245.62</v>
      </c>
    </row>
    <row r="90" spans="1:6" ht="45.75" thickBot="1">
      <c r="A90" s="580" t="s">
        <v>1257</v>
      </c>
      <c r="B90" s="570">
        <v>4</v>
      </c>
      <c r="C90" s="570">
        <v>4</v>
      </c>
      <c r="D90" s="570">
        <v>15.08</v>
      </c>
      <c r="E90" s="570">
        <v>8.6</v>
      </c>
      <c r="F90" s="570">
        <v>518.58000000000004</v>
      </c>
    </row>
    <row r="91" spans="1:6" ht="60.75" thickBot="1">
      <c r="A91" s="580" t="s">
        <v>1258</v>
      </c>
      <c r="B91" s="585">
        <v>1929</v>
      </c>
      <c r="C91" s="585">
        <v>2351</v>
      </c>
      <c r="D91" s="570">
        <v>13.39</v>
      </c>
      <c r="E91" s="570">
        <v>8.69</v>
      </c>
      <c r="F91" s="604">
        <v>273530.99</v>
      </c>
    </row>
    <row r="92" spans="1:6" ht="60.75" thickBot="1">
      <c r="A92" s="580" t="s">
        <v>1259</v>
      </c>
      <c r="B92" s="585">
        <v>2855</v>
      </c>
      <c r="C92" s="585">
        <v>5024</v>
      </c>
      <c r="D92" s="570">
        <v>6.69</v>
      </c>
      <c r="E92" s="570">
        <v>8.6999999999999993</v>
      </c>
      <c r="F92" s="604">
        <v>292327.84000000003</v>
      </c>
    </row>
    <row r="93" spans="1:6" ht="45.75" thickBot="1">
      <c r="A93" s="580" t="s">
        <v>1260</v>
      </c>
      <c r="B93" s="585">
        <v>1216</v>
      </c>
      <c r="C93" s="585">
        <v>1720</v>
      </c>
      <c r="D93" s="570">
        <v>3.35</v>
      </c>
      <c r="E93" s="570">
        <v>8.6999999999999993</v>
      </c>
      <c r="F93" s="604">
        <v>50208.9</v>
      </c>
    </row>
    <row r="94" spans="1:6" ht="75.75" thickBot="1">
      <c r="A94" s="580" t="s">
        <v>1261</v>
      </c>
      <c r="B94" s="585">
        <v>1052</v>
      </c>
      <c r="C94" s="585">
        <v>2033</v>
      </c>
      <c r="D94" s="570">
        <v>13.4</v>
      </c>
      <c r="E94" s="570">
        <v>8.7100000000000009</v>
      </c>
      <c r="F94" s="604">
        <v>237265.68</v>
      </c>
    </row>
    <row r="95" spans="1:6" ht="45.75" thickBot="1">
      <c r="A95" s="580" t="s">
        <v>1262</v>
      </c>
      <c r="B95" s="570">
        <v>1</v>
      </c>
      <c r="C95" s="570">
        <v>1</v>
      </c>
      <c r="D95" s="570">
        <v>3.15</v>
      </c>
      <c r="E95" s="570">
        <v>8.4</v>
      </c>
      <c r="F95" s="570">
        <v>26.46</v>
      </c>
    </row>
    <row r="96" spans="1:6" ht="45.75" thickBot="1">
      <c r="A96" s="580" t="s">
        <v>1263</v>
      </c>
      <c r="B96" s="570">
        <v>2</v>
      </c>
      <c r="C96" s="570">
        <v>2</v>
      </c>
      <c r="D96" s="570">
        <v>11.25</v>
      </c>
      <c r="E96" s="570">
        <v>9.85</v>
      </c>
      <c r="F96" s="570">
        <v>221.63</v>
      </c>
    </row>
    <row r="97" spans="1:6" ht="75.75" thickBot="1">
      <c r="A97" s="580" t="s">
        <v>1264</v>
      </c>
      <c r="B97" s="570">
        <v>216</v>
      </c>
      <c r="C97" s="570">
        <v>307</v>
      </c>
      <c r="D97" s="570">
        <v>13.62</v>
      </c>
      <c r="E97" s="570">
        <v>8.58</v>
      </c>
      <c r="F97" s="604">
        <v>35871.769999999997</v>
      </c>
    </row>
    <row r="98" spans="1:6" ht="45.75" thickBot="1">
      <c r="A98" s="580" t="s">
        <v>1265</v>
      </c>
      <c r="B98" s="570">
        <v>391</v>
      </c>
      <c r="C98" s="570">
        <v>740</v>
      </c>
      <c r="D98" s="570">
        <v>6.42</v>
      </c>
      <c r="E98" s="570">
        <v>8.61</v>
      </c>
      <c r="F98" s="604">
        <v>40918.400000000001</v>
      </c>
    </row>
    <row r="99" spans="1:6" ht="30.75" thickBot="1">
      <c r="A99" s="580" t="s">
        <v>1266</v>
      </c>
      <c r="B99" s="570">
        <v>363</v>
      </c>
      <c r="C99" s="570">
        <v>750</v>
      </c>
      <c r="D99" s="570">
        <v>3.19</v>
      </c>
      <c r="E99" s="570">
        <v>8.6</v>
      </c>
      <c r="F99" s="604">
        <v>20575.810000000001</v>
      </c>
    </row>
    <row r="100" spans="1:6" ht="45.75" thickBot="1">
      <c r="A100" s="580" t="s">
        <v>1267</v>
      </c>
      <c r="B100" s="570">
        <v>515</v>
      </c>
      <c r="C100" s="585">
        <v>2201</v>
      </c>
      <c r="D100" s="570">
        <v>8.52</v>
      </c>
      <c r="E100" s="570">
        <v>8.59</v>
      </c>
      <c r="F100" s="604">
        <v>161054.32999999999</v>
      </c>
    </row>
    <row r="101" spans="1:6" ht="60.75" thickBot="1">
      <c r="A101" s="580" t="s">
        <v>1268</v>
      </c>
      <c r="B101" s="585">
        <v>1412</v>
      </c>
      <c r="C101" s="585">
        <v>6619</v>
      </c>
      <c r="D101" s="570">
        <v>8.93</v>
      </c>
      <c r="E101" s="570">
        <v>8.6999999999999993</v>
      </c>
      <c r="F101" s="604">
        <v>514506</v>
      </c>
    </row>
    <row r="102" spans="1:6" ht="75.75" thickBot="1">
      <c r="A102" s="580" t="s">
        <v>1269</v>
      </c>
      <c r="B102" s="570">
        <v>3</v>
      </c>
      <c r="C102" s="570">
        <v>81</v>
      </c>
      <c r="D102" s="570">
        <v>17.739999999999998</v>
      </c>
      <c r="E102" s="570">
        <v>8.83</v>
      </c>
      <c r="F102" s="604">
        <v>12694.36</v>
      </c>
    </row>
    <row r="103" spans="1:6" ht="75.75" thickBot="1">
      <c r="A103" s="580" t="s">
        <v>1270</v>
      </c>
      <c r="B103" s="570">
        <v>2</v>
      </c>
      <c r="C103" s="570">
        <v>2</v>
      </c>
      <c r="D103" s="570">
        <v>23.18</v>
      </c>
      <c r="E103" s="570">
        <v>8.3000000000000007</v>
      </c>
      <c r="F103" s="570">
        <v>384.57</v>
      </c>
    </row>
    <row r="104" spans="1:6" ht="75.75" thickBot="1">
      <c r="A104" s="580" t="s">
        <v>1271</v>
      </c>
      <c r="B104" s="570">
        <v>169</v>
      </c>
      <c r="C104" s="585">
        <v>1037</v>
      </c>
      <c r="D104" s="570">
        <v>15.09</v>
      </c>
      <c r="E104" s="570">
        <v>8.61</v>
      </c>
      <c r="F104" s="604">
        <v>134757.59</v>
      </c>
    </row>
    <row r="105" spans="1:6" ht="120.75" thickBot="1">
      <c r="A105" s="580" t="s">
        <v>1272</v>
      </c>
      <c r="B105" s="570">
        <v>706</v>
      </c>
      <c r="C105" s="585">
        <v>5638</v>
      </c>
      <c r="D105" s="570">
        <v>10.95</v>
      </c>
      <c r="E105" s="570">
        <v>8.6199999999999992</v>
      </c>
      <c r="F105" s="604">
        <v>532183.14</v>
      </c>
    </row>
    <row r="106" spans="1:6" ht="60.75" thickBot="1">
      <c r="A106" s="580" t="s">
        <v>1273</v>
      </c>
      <c r="B106" s="570">
        <v>144</v>
      </c>
      <c r="C106" s="570">
        <v>148</v>
      </c>
      <c r="D106" s="570">
        <v>9.86</v>
      </c>
      <c r="E106" s="570">
        <v>8.4</v>
      </c>
      <c r="F106" s="604">
        <v>12260.19</v>
      </c>
    </row>
    <row r="107" spans="1:6" ht="45.75" thickBot="1">
      <c r="A107" s="580" t="s">
        <v>1274</v>
      </c>
      <c r="B107" s="570">
        <v>179</v>
      </c>
      <c r="C107" s="570">
        <v>262</v>
      </c>
      <c r="D107" s="570">
        <v>9.98</v>
      </c>
      <c r="E107" s="570">
        <v>8.4</v>
      </c>
      <c r="F107" s="604">
        <v>21967.64</v>
      </c>
    </row>
    <row r="108" spans="1:6" ht="60.75" thickBot="1">
      <c r="A108" s="580" t="s">
        <v>1275</v>
      </c>
      <c r="B108" s="570">
        <v>41</v>
      </c>
      <c r="C108" s="570">
        <v>67</v>
      </c>
      <c r="D108" s="570">
        <v>6.5</v>
      </c>
      <c r="E108" s="570">
        <v>8.42</v>
      </c>
      <c r="F108" s="604">
        <v>3670.72</v>
      </c>
    </row>
    <row r="109" spans="1:6" ht="45.75" thickBot="1">
      <c r="A109" s="580" t="s">
        <v>1276</v>
      </c>
      <c r="B109" s="570">
        <v>68</v>
      </c>
      <c r="C109" s="570">
        <v>720</v>
      </c>
      <c r="D109" s="570">
        <v>3.35</v>
      </c>
      <c r="E109" s="570">
        <v>8.4</v>
      </c>
      <c r="F109" s="604">
        <v>20245.599999999999</v>
      </c>
    </row>
    <row r="110" spans="1:6" ht="45.75" thickBot="1">
      <c r="A110" s="580" t="s">
        <v>1277</v>
      </c>
      <c r="B110" s="570">
        <v>57</v>
      </c>
      <c r="C110" s="570">
        <v>84</v>
      </c>
      <c r="D110" s="570">
        <v>3.27</v>
      </c>
      <c r="E110" s="570">
        <v>8.4</v>
      </c>
      <c r="F110" s="604">
        <v>2309.4</v>
      </c>
    </row>
    <row r="111" spans="1:6" ht="75.75" thickBot="1">
      <c r="A111" s="580" t="s">
        <v>1278</v>
      </c>
      <c r="B111" s="570">
        <v>682</v>
      </c>
      <c r="C111" s="585">
        <v>2857</v>
      </c>
      <c r="D111" s="570">
        <v>17.14</v>
      </c>
      <c r="E111" s="570">
        <v>8.6999999999999993</v>
      </c>
      <c r="F111" s="604">
        <v>425890.3</v>
      </c>
    </row>
    <row r="112" spans="1:6" ht="75.75" thickBot="1">
      <c r="A112" s="580" t="s">
        <v>1279</v>
      </c>
      <c r="B112" s="570">
        <v>222</v>
      </c>
      <c r="C112" s="585">
        <v>2570</v>
      </c>
      <c r="D112" s="570">
        <v>16.57</v>
      </c>
      <c r="E112" s="570">
        <v>8.68</v>
      </c>
      <c r="F112" s="604">
        <v>369427.42</v>
      </c>
    </row>
    <row r="114" spans="1:6" ht="15.75" thickBot="1">
      <c r="A114" s="589" t="s">
        <v>1280</v>
      </c>
    </row>
    <row r="115" spans="1:6" ht="30.75" thickBot="1">
      <c r="A115" s="587" t="s">
        <v>1178</v>
      </c>
      <c r="B115" s="588" t="s">
        <v>1188</v>
      </c>
      <c r="C115" s="588" t="s">
        <v>1179</v>
      </c>
      <c r="D115" s="588" t="s">
        <v>1180</v>
      </c>
      <c r="E115" s="588" t="s">
        <v>1181</v>
      </c>
      <c r="F115" s="588" t="s">
        <v>1203</v>
      </c>
    </row>
    <row r="116" spans="1:6" ht="60.75" thickBot="1">
      <c r="A116" s="901" t="s">
        <v>1183</v>
      </c>
      <c r="B116" s="578" t="s">
        <v>1193</v>
      </c>
      <c r="C116" s="567">
        <v>22</v>
      </c>
      <c r="D116" s="579">
        <v>1420</v>
      </c>
      <c r="E116" s="567">
        <v>64.5</v>
      </c>
      <c r="F116" s="596">
        <v>185747.7</v>
      </c>
    </row>
    <row r="117" spans="1:6" ht="60.75" thickBot="1">
      <c r="A117" s="902"/>
      <c r="B117" s="578" t="s">
        <v>1194</v>
      </c>
      <c r="C117" s="567">
        <v>127</v>
      </c>
      <c r="D117" s="579">
        <v>4916</v>
      </c>
      <c r="E117" s="567">
        <v>38.700000000000003</v>
      </c>
      <c r="F117" s="596">
        <v>644332.6</v>
      </c>
    </row>
    <row r="118" spans="1:6" ht="30.75" thickBot="1">
      <c r="A118" s="902"/>
      <c r="B118" s="578" t="s">
        <v>139</v>
      </c>
      <c r="C118" s="567">
        <v>63</v>
      </c>
      <c r="D118" s="579">
        <v>4452</v>
      </c>
      <c r="E118" s="567">
        <v>70.7</v>
      </c>
      <c r="F118" s="596">
        <v>584209.1</v>
      </c>
    </row>
    <row r="119" spans="1:6" ht="120.75" thickBot="1">
      <c r="A119" s="902"/>
      <c r="B119" s="597" t="s">
        <v>1281</v>
      </c>
      <c r="C119" s="567">
        <v>1</v>
      </c>
      <c r="D119" s="567">
        <v>5</v>
      </c>
      <c r="E119" s="567">
        <v>5</v>
      </c>
      <c r="F119" s="567">
        <v>673.2</v>
      </c>
    </row>
    <row r="120" spans="1:6" ht="75.75" thickBot="1">
      <c r="A120" s="903"/>
      <c r="B120" s="597" t="s">
        <v>1282</v>
      </c>
      <c r="C120" s="567">
        <v>1</v>
      </c>
      <c r="D120" s="567">
        <v>14</v>
      </c>
      <c r="E120" s="567">
        <v>14</v>
      </c>
      <c r="F120" s="596">
        <v>1696</v>
      </c>
    </row>
    <row r="122" spans="1:6" ht="15.75" thickBot="1">
      <c r="A122" s="589" t="s">
        <v>1283</v>
      </c>
    </row>
    <row r="123" spans="1:6" ht="30.75" thickBot="1">
      <c r="A123" s="587" t="s">
        <v>1178</v>
      </c>
      <c r="B123" s="588" t="s">
        <v>1201</v>
      </c>
      <c r="C123" s="588" t="s">
        <v>1179</v>
      </c>
      <c r="D123" s="588" t="s">
        <v>1180</v>
      </c>
      <c r="E123" s="588" t="s">
        <v>1181</v>
      </c>
      <c r="F123" s="588" t="s">
        <v>1203</v>
      </c>
    </row>
    <row r="124" spans="1:6" ht="15.75" thickBot="1">
      <c r="A124" s="901" t="s">
        <v>1183</v>
      </c>
      <c r="B124" s="578" t="s">
        <v>3</v>
      </c>
      <c r="C124" s="570" t="s">
        <v>438</v>
      </c>
      <c r="D124" s="570" t="s">
        <v>438</v>
      </c>
      <c r="E124" s="570" t="s">
        <v>438</v>
      </c>
      <c r="F124" s="570" t="s">
        <v>438</v>
      </c>
    </row>
    <row r="125" spans="1:6" ht="15.75" thickBot="1">
      <c r="A125" s="902"/>
      <c r="B125" s="578" t="s">
        <v>88</v>
      </c>
      <c r="C125" s="570">
        <v>2</v>
      </c>
      <c r="D125" s="570">
        <v>27</v>
      </c>
      <c r="E125" s="570">
        <v>13.5</v>
      </c>
      <c r="F125" s="604">
        <v>3561.52</v>
      </c>
    </row>
    <row r="126" spans="1:6" ht="15.75" thickBot="1">
      <c r="A126" s="902"/>
      <c r="B126" s="578" t="s">
        <v>89</v>
      </c>
      <c r="C126" s="570">
        <v>3</v>
      </c>
      <c r="D126" s="570">
        <v>27</v>
      </c>
      <c r="E126" s="570">
        <v>9</v>
      </c>
      <c r="F126" s="604">
        <v>3572.49</v>
      </c>
    </row>
    <row r="127" spans="1:6" ht="15.75" thickBot="1">
      <c r="A127" s="902"/>
      <c r="B127" s="578" t="s">
        <v>91</v>
      </c>
      <c r="C127" s="570" t="s">
        <v>438</v>
      </c>
      <c r="D127" s="570" t="s">
        <v>438</v>
      </c>
      <c r="E127" s="570" t="s">
        <v>438</v>
      </c>
      <c r="F127" s="570" t="s">
        <v>438</v>
      </c>
    </row>
    <row r="128" spans="1:6" ht="15.75" thickBot="1">
      <c r="A128" s="902"/>
      <c r="B128" s="578" t="s">
        <v>90</v>
      </c>
      <c r="C128" s="570">
        <v>11</v>
      </c>
      <c r="D128" s="570">
        <v>535</v>
      </c>
      <c r="E128" s="570">
        <v>48.6</v>
      </c>
      <c r="F128" s="604">
        <v>69887.56</v>
      </c>
    </row>
    <row r="129" spans="1:6" ht="15.75" thickBot="1">
      <c r="A129" s="902"/>
      <c r="B129" s="578" t="s">
        <v>92</v>
      </c>
      <c r="C129" s="570">
        <v>1</v>
      </c>
      <c r="D129" s="570">
        <v>49</v>
      </c>
      <c r="E129" s="570">
        <v>49</v>
      </c>
      <c r="F129" s="604">
        <v>6579.92</v>
      </c>
    </row>
    <row r="130" spans="1:6" ht="15.75" thickBot="1">
      <c r="A130" s="902"/>
      <c r="B130" s="578" t="s">
        <v>93</v>
      </c>
      <c r="C130" s="570">
        <v>2</v>
      </c>
      <c r="D130" s="570">
        <v>14</v>
      </c>
      <c r="E130" s="570">
        <v>7</v>
      </c>
      <c r="F130" s="604">
        <v>1844.16</v>
      </c>
    </row>
    <row r="131" spans="1:6" ht="15.75" thickBot="1">
      <c r="A131" s="902"/>
      <c r="B131" s="578" t="s">
        <v>94</v>
      </c>
      <c r="C131" s="570" t="s">
        <v>438</v>
      </c>
      <c r="D131" s="570" t="s">
        <v>438</v>
      </c>
      <c r="E131" s="570" t="s">
        <v>438</v>
      </c>
      <c r="F131" s="570" t="s">
        <v>438</v>
      </c>
    </row>
    <row r="132" spans="1:6" ht="15.75" thickBot="1">
      <c r="A132" s="902"/>
      <c r="B132" s="578" t="s">
        <v>95</v>
      </c>
      <c r="C132" s="570" t="s">
        <v>438</v>
      </c>
      <c r="D132" s="570" t="s">
        <v>438</v>
      </c>
      <c r="E132" s="570" t="s">
        <v>438</v>
      </c>
      <c r="F132" s="570" t="s">
        <v>438</v>
      </c>
    </row>
    <row r="133" spans="1:6" ht="15.75" thickBot="1">
      <c r="A133" s="902"/>
      <c r="B133" s="578" t="s">
        <v>96</v>
      </c>
      <c r="C133" s="570">
        <v>38</v>
      </c>
      <c r="D133" s="585">
        <v>3170</v>
      </c>
      <c r="E133" s="570">
        <v>83.4</v>
      </c>
      <c r="F133" s="604">
        <v>416274.5</v>
      </c>
    </row>
    <row r="134" spans="1:6" ht="15.75" thickBot="1">
      <c r="A134" s="902"/>
      <c r="B134" s="578" t="s">
        <v>97</v>
      </c>
      <c r="C134" s="570" t="s">
        <v>438</v>
      </c>
      <c r="D134" s="570" t="s">
        <v>438</v>
      </c>
      <c r="E134" s="570" t="s">
        <v>438</v>
      </c>
      <c r="F134" s="570" t="s">
        <v>438</v>
      </c>
    </row>
    <row r="135" spans="1:6" ht="15.75" thickBot="1">
      <c r="A135" s="902"/>
      <c r="B135" s="578" t="s">
        <v>98</v>
      </c>
      <c r="C135" s="570">
        <v>3</v>
      </c>
      <c r="D135" s="570">
        <v>203</v>
      </c>
      <c r="E135" s="570">
        <v>67.7</v>
      </c>
      <c r="F135" s="604">
        <v>26668.25</v>
      </c>
    </row>
    <row r="136" spans="1:6" ht="15.75" thickBot="1">
      <c r="A136" s="902"/>
      <c r="B136" s="578" t="s">
        <v>99</v>
      </c>
      <c r="C136" s="570">
        <v>1</v>
      </c>
      <c r="D136" s="570">
        <v>94</v>
      </c>
      <c r="E136" s="570">
        <v>94</v>
      </c>
      <c r="F136" s="604">
        <v>12162.39</v>
      </c>
    </row>
    <row r="137" spans="1:6" ht="15.75" thickBot="1">
      <c r="A137" s="902"/>
      <c r="B137" s="578" t="s">
        <v>100</v>
      </c>
      <c r="C137" s="570">
        <v>10</v>
      </c>
      <c r="D137" s="570">
        <v>353</v>
      </c>
      <c r="E137" s="570">
        <v>35.299999999999997</v>
      </c>
      <c r="F137" s="604">
        <v>46357.04</v>
      </c>
    </row>
    <row r="138" spans="1:6" ht="30.75" thickBot="1">
      <c r="A138" s="902"/>
      <c r="B138" s="578" t="s">
        <v>101</v>
      </c>
      <c r="C138" s="570">
        <v>9</v>
      </c>
      <c r="D138" s="570">
        <v>109</v>
      </c>
      <c r="E138" s="570">
        <v>12.1</v>
      </c>
      <c r="F138" s="604">
        <v>14339.26</v>
      </c>
    </row>
    <row r="139" spans="1:6" ht="15.75" thickBot="1">
      <c r="A139" s="902"/>
      <c r="B139" s="578" t="s">
        <v>102</v>
      </c>
      <c r="C139" s="570">
        <v>36</v>
      </c>
      <c r="D139" s="585">
        <v>1758</v>
      </c>
      <c r="E139" s="570">
        <v>48.8</v>
      </c>
      <c r="F139" s="604">
        <v>230577.63</v>
      </c>
    </row>
    <row r="140" spans="1:6" ht="15.75" thickBot="1">
      <c r="A140" s="902"/>
      <c r="B140" s="578" t="s">
        <v>103</v>
      </c>
      <c r="C140" s="570">
        <v>1</v>
      </c>
      <c r="D140" s="570">
        <v>73</v>
      </c>
      <c r="E140" s="570">
        <v>73</v>
      </c>
      <c r="F140" s="604">
        <v>9777.4599999999991</v>
      </c>
    </row>
    <row r="141" spans="1:6" ht="15.75" thickBot="1">
      <c r="A141" s="902"/>
      <c r="B141" s="578" t="s">
        <v>104</v>
      </c>
      <c r="C141" s="570">
        <v>9</v>
      </c>
      <c r="D141" s="570">
        <v>250</v>
      </c>
      <c r="E141" s="570">
        <v>27.8</v>
      </c>
      <c r="F141" s="604">
        <v>32595</v>
      </c>
    </row>
    <row r="142" spans="1:6" ht="15.75" thickBot="1">
      <c r="A142" s="902"/>
      <c r="B142" s="578" t="s">
        <v>105</v>
      </c>
      <c r="C142" s="570">
        <v>5</v>
      </c>
      <c r="D142" s="570">
        <v>190</v>
      </c>
      <c r="E142" s="570">
        <v>38</v>
      </c>
      <c r="F142" s="604">
        <v>24710.11</v>
      </c>
    </row>
    <row r="143" spans="1:6" ht="15.75" thickBot="1">
      <c r="A143" s="902"/>
      <c r="B143" s="578" t="s">
        <v>106</v>
      </c>
      <c r="C143" s="570">
        <v>1</v>
      </c>
      <c r="D143" s="570">
        <v>10</v>
      </c>
      <c r="E143" s="570">
        <v>10</v>
      </c>
      <c r="F143" s="604">
        <v>1306.3399999999999</v>
      </c>
    </row>
    <row r="144" spans="1:6" ht="15.75" thickBot="1">
      <c r="A144" s="902"/>
      <c r="B144" s="578" t="s">
        <v>107</v>
      </c>
      <c r="C144" s="570" t="s">
        <v>438</v>
      </c>
      <c r="D144" s="570" t="s">
        <v>438</v>
      </c>
      <c r="E144" s="570" t="s">
        <v>438</v>
      </c>
      <c r="F144" s="570" t="s">
        <v>438</v>
      </c>
    </row>
    <row r="145" spans="1:6" ht="15.75" thickBot="1">
      <c r="A145" s="902"/>
      <c r="B145" s="578" t="s">
        <v>24</v>
      </c>
      <c r="C145" s="570" t="s">
        <v>438</v>
      </c>
      <c r="D145" s="570" t="s">
        <v>438</v>
      </c>
      <c r="E145" s="570" t="s">
        <v>438</v>
      </c>
      <c r="F145" s="570" t="s">
        <v>438</v>
      </c>
    </row>
    <row r="146" spans="1:6" ht="15.75" thickBot="1">
      <c r="A146" s="902"/>
      <c r="B146" s="578" t="s">
        <v>25</v>
      </c>
      <c r="C146" s="570">
        <v>2</v>
      </c>
      <c r="D146" s="570">
        <v>65</v>
      </c>
      <c r="E146" s="570">
        <v>32.5</v>
      </c>
      <c r="F146" s="604">
        <v>8531.75</v>
      </c>
    </row>
    <row r="147" spans="1:6" ht="15.75" thickBot="1">
      <c r="A147" s="902"/>
      <c r="B147" s="578" t="s">
        <v>26</v>
      </c>
      <c r="C147" s="570">
        <v>79</v>
      </c>
      <c r="D147" s="585">
        <v>3848</v>
      </c>
      <c r="E147" s="570">
        <v>48.7</v>
      </c>
      <c r="F147" s="604">
        <v>503715.06</v>
      </c>
    </row>
    <row r="148" spans="1:6" ht="15.75" thickBot="1">
      <c r="A148" s="903"/>
      <c r="B148" s="578" t="s">
        <v>27</v>
      </c>
      <c r="C148" s="570">
        <v>2</v>
      </c>
      <c r="D148" s="570">
        <v>32</v>
      </c>
      <c r="E148" s="570">
        <v>16</v>
      </c>
      <c r="F148" s="604">
        <v>4198.12</v>
      </c>
    </row>
    <row r="150" spans="1:6" ht="15.75" thickBot="1">
      <c r="A150" s="589" t="s">
        <v>1284</v>
      </c>
    </row>
    <row r="151" spans="1:6" ht="30.75" thickBot="1">
      <c r="A151" s="587" t="s">
        <v>1178</v>
      </c>
      <c r="B151" s="588" t="s">
        <v>1188</v>
      </c>
      <c r="C151" s="588" t="s">
        <v>1179</v>
      </c>
      <c r="D151" s="588" t="s">
        <v>1180</v>
      </c>
      <c r="E151" s="588" t="s">
        <v>1181</v>
      </c>
      <c r="F151" s="588" t="s">
        <v>1203</v>
      </c>
    </row>
    <row r="152" spans="1:6" ht="30.75" thickBot="1">
      <c r="A152" s="901" t="s">
        <v>1285</v>
      </c>
      <c r="B152" s="578" t="s">
        <v>139</v>
      </c>
      <c r="C152" s="570">
        <v>230</v>
      </c>
      <c r="D152" s="604">
        <v>7784</v>
      </c>
      <c r="E152" s="570">
        <v>33.799999999999997</v>
      </c>
      <c r="F152" s="604">
        <v>1714742.27</v>
      </c>
    </row>
    <row r="153" spans="1:6" ht="90.75" thickBot="1">
      <c r="A153" s="902"/>
      <c r="B153" s="597" t="s">
        <v>1286</v>
      </c>
      <c r="C153" s="570">
        <v>15</v>
      </c>
      <c r="D153" s="570">
        <v>587</v>
      </c>
      <c r="E153" s="570">
        <v>39.1</v>
      </c>
      <c r="F153" s="604">
        <v>135678.87</v>
      </c>
    </row>
    <row r="154" spans="1:6" ht="75.75" thickBot="1">
      <c r="A154" s="902"/>
      <c r="B154" s="597" t="s">
        <v>1287</v>
      </c>
      <c r="C154" s="570">
        <v>6</v>
      </c>
      <c r="D154" s="570">
        <v>237</v>
      </c>
      <c r="E154" s="570">
        <v>39.5</v>
      </c>
      <c r="F154" s="604">
        <v>45317.279999999999</v>
      </c>
    </row>
    <row r="155" spans="1:6" ht="75.75" thickBot="1">
      <c r="A155" s="902"/>
      <c r="B155" s="597" t="s">
        <v>1288</v>
      </c>
      <c r="C155" s="570">
        <v>2</v>
      </c>
      <c r="D155" s="570">
        <v>111</v>
      </c>
      <c r="E155" s="570">
        <v>55.5</v>
      </c>
      <c r="F155" s="604">
        <v>19144.189999999999</v>
      </c>
    </row>
    <row r="156" spans="1:6" ht="60.75" thickBot="1">
      <c r="A156" s="902"/>
      <c r="B156" s="597" t="s">
        <v>1289</v>
      </c>
      <c r="C156" s="570">
        <v>2</v>
      </c>
      <c r="D156" s="570">
        <v>18</v>
      </c>
      <c r="E156" s="570">
        <v>9</v>
      </c>
      <c r="F156" s="604">
        <v>3892.32</v>
      </c>
    </row>
    <row r="157" spans="1:6" ht="75.75" thickBot="1">
      <c r="A157" s="902"/>
      <c r="B157" s="597" t="s">
        <v>1290</v>
      </c>
      <c r="C157" s="570">
        <v>1</v>
      </c>
      <c r="D157" s="570">
        <v>52</v>
      </c>
      <c r="E157" s="570">
        <v>52</v>
      </c>
      <c r="F157" s="604">
        <v>11305.44</v>
      </c>
    </row>
    <row r="158" spans="1:6" ht="45.75" thickBot="1">
      <c r="A158" s="902"/>
      <c r="B158" s="597" t="s">
        <v>1291</v>
      </c>
      <c r="C158" s="570">
        <v>7</v>
      </c>
      <c r="D158" s="570">
        <v>167</v>
      </c>
      <c r="E158" s="570">
        <v>23.9</v>
      </c>
      <c r="F158" s="604">
        <v>38267.279999999999</v>
      </c>
    </row>
    <row r="159" spans="1:6" ht="60.75" thickBot="1">
      <c r="A159" s="902"/>
      <c r="B159" s="597" t="s">
        <v>1292</v>
      </c>
      <c r="C159" s="570">
        <v>5</v>
      </c>
      <c r="D159" s="570">
        <v>219</v>
      </c>
      <c r="E159" s="570">
        <v>43.8</v>
      </c>
      <c r="F159" s="604">
        <v>53434.080000000002</v>
      </c>
    </row>
    <row r="160" spans="1:6" ht="120.75" thickBot="1">
      <c r="A160" s="902"/>
      <c r="B160" s="597" t="s">
        <v>1281</v>
      </c>
      <c r="C160" s="570">
        <v>10</v>
      </c>
      <c r="D160" s="570">
        <v>299</v>
      </c>
      <c r="E160" s="570">
        <v>29.9</v>
      </c>
      <c r="F160" s="604">
        <v>85889.16</v>
      </c>
    </row>
    <row r="161" spans="1:6" ht="60.75" thickBot="1">
      <c r="A161" s="902"/>
      <c r="B161" s="597" t="s">
        <v>1293</v>
      </c>
      <c r="C161" s="570">
        <v>1</v>
      </c>
      <c r="D161" s="570">
        <v>30</v>
      </c>
      <c r="E161" s="570">
        <v>30</v>
      </c>
      <c r="F161" s="604">
        <v>6285.6</v>
      </c>
    </row>
    <row r="162" spans="1:6" ht="45.75" thickBot="1">
      <c r="A162" s="902"/>
      <c r="B162" s="597" t="s">
        <v>1294</v>
      </c>
      <c r="C162" s="570">
        <v>1</v>
      </c>
      <c r="D162" s="570">
        <v>53</v>
      </c>
      <c r="E162" s="570">
        <v>53</v>
      </c>
      <c r="F162" s="604">
        <v>13195.23</v>
      </c>
    </row>
    <row r="163" spans="1:6" ht="60.75" thickBot="1">
      <c r="A163" s="902"/>
      <c r="B163" s="597" t="s">
        <v>1295</v>
      </c>
      <c r="C163" s="570">
        <v>1</v>
      </c>
      <c r="D163" s="570">
        <v>109</v>
      </c>
      <c r="E163" s="570">
        <v>109</v>
      </c>
      <c r="F163" s="604">
        <v>23167.87</v>
      </c>
    </row>
    <row r="164" spans="1:6" ht="60.75" thickBot="1">
      <c r="A164" s="903"/>
      <c r="B164" s="597" t="s">
        <v>1296</v>
      </c>
      <c r="C164" s="570">
        <v>3</v>
      </c>
      <c r="D164" s="570">
        <v>137</v>
      </c>
      <c r="E164" s="570">
        <v>45.7</v>
      </c>
      <c r="F164" s="604">
        <v>32537.73</v>
      </c>
    </row>
    <row r="166" spans="1:6" ht="15.75" thickBot="1">
      <c r="A166" s="589" t="s">
        <v>1297</v>
      </c>
    </row>
    <row r="167" spans="1:6" ht="30.75" thickBot="1">
      <c r="A167" s="587" t="s">
        <v>1178</v>
      </c>
      <c r="B167" s="588" t="s">
        <v>1201</v>
      </c>
      <c r="C167" s="588" t="s">
        <v>1179</v>
      </c>
      <c r="D167" s="588" t="s">
        <v>1180</v>
      </c>
      <c r="E167" s="588" t="s">
        <v>1181</v>
      </c>
      <c r="F167" s="588" t="s">
        <v>1203</v>
      </c>
    </row>
    <row r="168" spans="1:6" ht="15.75" thickBot="1">
      <c r="A168" s="901" t="s">
        <v>1183</v>
      </c>
      <c r="B168" s="578" t="s">
        <v>3</v>
      </c>
      <c r="C168" s="570">
        <v>2</v>
      </c>
      <c r="D168" s="570">
        <v>14</v>
      </c>
      <c r="E168" s="570">
        <v>7</v>
      </c>
      <c r="F168" s="604">
        <v>3302.21</v>
      </c>
    </row>
    <row r="169" spans="1:6" ht="15.75" thickBot="1">
      <c r="A169" s="902"/>
      <c r="B169" s="578" t="s">
        <v>88</v>
      </c>
      <c r="C169" s="570">
        <v>8</v>
      </c>
      <c r="D169" s="570">
        <v>241</v>
      </c>
      <c r="E169" s="570">
        <v>30.1</v>
      </c>
      <c r="F169" s="604">
        <v>50998.5</v>
      </c>
    </row>
    <row r="170" spans="1:6" ht="15.75" thickBot="1">
      <c r="A170" s="902"/>
      <c r="B170" s="578" t="s">
        <v>89</v>
      </c>
      <c r="C170" s="570">
        <v>12</v>
      </c>
      <c r="D170" s="570">
        <v>349</v>
      </c>
      <c r="E170" s="570">
        <v>29.1</v>
      </c>
      <c r="F170" s="604">
        <v>78667.56</v>
      </c>
    </row>
    <row r="171" spans="1:6" ht="15.75" thickBot="1">
      <c r="A171" s="902"/>
      <c r="B171" s="578" t="s">
        <v>91</v>
      </c>
      <c r="C171" s="570">
        <v>12</v>
      </c>
      <c r="D171" s="570">
        <v>442</v>
      </c>
      <c r="E171" s="570">
        <v>36.799999999999997</v>
      </c>
      <c r="F171" s="604">
        <v>99757.37</v>
      </c>
    </row>
    <row r="172" spans="1:6" ht="15.75" thickBot="1">
      <c r="A172" s="902"/>
      <c r="B172" s="578" t="s">
        <v>90</v>
      </c>
      <c r="C172" s="570">
        <v>13</v>
      </c>
      <c r="D172" s="570">
        <v>591</v>
      </c>
      <c r="E172" s="570">
        <v>45.5</v>
      </c>
      <c r="F172" s="604">
        <v>121325.03</v>
      </c>
    </row>
    <row r="173" spans="1:6" ht="15.75" thickBot="1">
      <c r="A173" s="902"/>
      <c r="B173" s="578" t="s">
        <v>92</v>
      </c>
      <c r="C173" s="570">
        <v>8</v>
      </c>
      <c r="D173" s="570">
        <v>342</v>
      </c>
      <c r="E173" s="570">
        <v>42.8</v>
      </c>
      <c r="F173" s="604">
        <v>72872.2</v>
      </c>
    </row>
    <row r="174" spans="1:6" ht="15.75" thickBot="1">
      <c r="A174" s="902"/>
      <c r="B174" s="578" t="s">
        <v>93</v>
      </c>
      <c r="C174" s="570">
        <v>7</v>
      </c>
      <c r="D174" s="570">
        <v>256</v>
      </c>
      <c r="E174" s="570">
        <v>36.6</v>
      </c>
      <c r="F174" s="604">
        <v>61064.639999999999</v>
      </c>
    </row>
    <row r="175" spans="1:6" ht="15.75" thickBot="1">
      <c r="A175" s="902"/>
      <c r="B175" s="578" t="s">
        <v>94</v>
      </c>
      <c r="C175" s="570">
        <v>5</v>
      </c>
      <c r="D175" s="570">
        <v>165</v>
      </c>
      <c r="E175" s="570">
        <v>33</v>
      </c>
      <c r="F175" s="604">
        <v>37154.379999999997</v>
      </c>
    </row>
    <row r="176" spans="1:6" ht="15.75" thickBot="1">
      <c r="A176" s="902"/>
      <c r="B176" s="578" t="s">
        <v>95</v>
      </c>
      <c r="C176" s="570">
        <v>14</v>
      </c>
      <c r="D176" s="570">
        <v>311</v>
      </c>
      <c r="E176" s="570">
        <v>22.2</v>
      </c>
      <c r="F176" s="604">
        <v>72546.84</v>
      </c>
    </row>
    <row r="177" spans="1:6" ht="15.75" thickBot="1">
      <c r="A177" s="902"/>
      <c r="B177" s="578" t="s">
        <v>96</v>
      </c>
      <c r="C177" s="570">
        <v>16</v>
      </c>
      <c r="D177" s="570">
        <v>761</v>
      </c>
      <c r="E177" s="570">
        <v>47.6</v>
      </c>
      <c r="F177" s="604">
        <v>163983.53</v>
      </c>
    </row>
    <row r="178" spans="1:6" ht="15.75" thickBot="1">
      <c r="A178" s="902"/>
      <c r="B178" s="578" t="s">
        <v>97</v>
      </c>
      <c r="C178" s="570">
        <v>16</v>
      </c>
      <c r="D178" s="570">
        <v>777</v>
      </c>
      <c r="E178" s="570">
        <v>48.6</v>
      </c>
      <c r="F178" s="604">
        <v>179418.2</v>
      </c>
    </row>
    <row r="179" spans="1:6" ht="15.75" thickBot="1">
      <c r="A179" s="902"/>
      <c r="B179" s="578" t="s">
        <v>98</v>
      </c>
      <c r="C179" s="570">
        <v>9</v>
      </c>
      <c r="D179" s="570">
        <v>283</v>
      </c>
      <c r="E179" s="570">
        <v>31.4</v>
      </c>
      <c r="F179" s="604">
        <v>63533.08</v>
      </c>
    </row>
    <row r="180" spans="1:6" ht="15.75" thickBot="1">
      <c r="A180" s="902"/>
      <c r="B180" s="578" t="s">
        <v>99</v>
      </c>
      <c r="C180" s="570">
        <v>9</v>
      </c>
      <c r="D180" s="570">
        <v>190</v>
      </c>
      <c r="E180" s="570">
        <v>21.1</v>
      </c>
      <c r="F180" s="604">
        <v>43638.34</v>
      </c>
    </row>
    <row r="181" spans="1:6" ht="15.75" thickBot="1">
      <c r="A181" s="902"/>
      <c r="B181" s="578" t="s">
        <v>100</v>
      </c>
      <c r="C181" s="570">
        <v>11</v>
      </c>
      <c r="D181" s="570">
        <v>411</v>
      </c>
      <c r="E181" s="570">
        <v>37.4</v>
      </c>
      <c r="F181" s="604">
        <v>86590.45</v>
      </c>
    </row>
    <row r="182" spans="1:6" ht="30.75" thickBot="1">
      <c r="A182" s="902"/>
      <c r="B182" s="578" t="s">
        <v>101</v>
      </c>
      <c r="C182" s="570">
        <v>1</v>
      </c>
      <c r="D182" s="570">
        <v>35</v>
      </c>
      <c r="E182" s="570">
        <v>35</v>
      </c>
      <c r="F182" s="604">
        <v>8255.52</v>
      </c>
    </row>
    <row r="183" spans="1:6" ht="15.75" thickBot="1">
      <c r="A183" s="902"/>
      <c r="B183" s="578" t="s">
        <v>102</v>
      </c>
      <c r="C183" s="570">
        <v>20</v>
      </c>
      <c r="D183" s="570">
        <v>836</v>
      </c>
      <c r="E183" s="570">
        <v>41.8</v>
      </c>
      <c r="F183" s="604">
        <v>185870.13</v>
      </c>
    </row>
    <row r="184" spans="1:6" ht="15.75" thickBot="1">
      <c r="A184" s="902"/>
      <c r="B184" s="578" t="s">
        <v>103</v>
      </c>
      <c r="C184" s="570">
        <v>12</v>
      </c>
      <c r="D184" s="570">
        <v>525</v>
      </c>
      <c r="E184" s="570">
        <v>43.8</v>
      </c>
      <c r="F184" s="604">
        <v>113796.95</v>
      </c>
    </row>
    <row r="185" spans="1:6" ht="15.75" thickBot="1">
      <c r="A185" s="902"/>
      <c r="B185" s="578" t="s">
        <v>104</v>
      </c>
      <c r="C185" s="570">
        <v>25</v>
      </c>
      <c r="D185" s="570">
        <v>772</v>
      </c>
      <c r="E185" s="570">
        <v>30.9</v>
      </c>
      <c r="F185" s="604">
        <v>177708.89</v>
      </c>
    </row>
    <row r="186" spans="1:6" ht="15.75" thickBot="1">
      <c r="A186" s="902"/>
      <c r="B186" s="578" t="s">
        <v>105</v>
      </c>
      <c r="C186" s="570">
        <v>10</v>
      </c>
      <c r="D186" s="570">
        <v>266</v>
      </c>
      <c r="E186" s="570">
        <v>26.6</v>
      </c>
      <c r="F186" s="604">
        <v>61562.559999999998</v>
      </c>
    </row>
    <row r="187" spans="1:6" ht="15.75" thickBot="1">
      <c r="A187" s="902"/>
      <c r="B187" s="578" t="s">
        <v>106</v>
      </c>
      <c r="C187" s="570">
        <v>6</v>
      </c>
      <c r="D187" s="570">
        <v>116</v>
      </c>
      <c r="E187" s="570">
        <v>19.3</v>
      </c>
      <c r="F187" s="604">
        <v>27536.83</v>
      </c>
    </row>
    <row r="188" spans="1:6" ht="15.75" thickBot="1">
      <c r="A188" s="902"/>
      <c r="B188" s="578" t="s">
        <v>107</v>
      </c>
      <c r="C188" s="570">
        <v>3</v>
      </c>
      <c r="D188" s="570">
        <v>85</v>
      </c>
      <c r="E188" s="570">
        <v>28.3</v>
      </c>
      <c r="F188" s="604">
        <v>18408.900000000001</v>
      </c>
    </row>
    <row r="189" spans="1:6" ht="15.75" thickBot="1">
      <c r="A189" s="902"/>
      <c r="B189" s="578" t="s">
        <v>24</v>
      </c>
      <c r="C189" s="570">
        <v>6</v>
      </c>
      <c r="D189" s="570">
        <v>155</v>
      </c>
      <c r="E189" s="570">
        <v>25.8</v>
      </c>
      <c r="F189" s="604">
        <v>33714.019999999997</v>
      </c>
    </row>
    <row r="190" spans="1:6" ht="15.75" thickBot="1">
      <c r="A190" s="902"/>
      <c r="B190" s="578" t="s">
        <v>25</v>
      </c>
      <c r="C190" s="570">
        <v>19</v>
      </c>
      <c r="D190" s="570">
        <v>544</v>
      </c>
      <c r="E190" s="570">
        <v>28.6</v>
      </c>
      <c r="F190" s="604">
        <v>126908.26</v>
      </c>
    </row>
    <row r="191" spans="1:6" ht="15.75" thickBot="1">
      <c r="A191" s="902"/>
      <c r="B191" s="578" t="s">
        <v>26</v>
      </c>
      <c r="C191" s="570">
        <v>22</v>
      </c>
      <c r="D191" s="570">
        <v>933</v>
      </c>
      <c r="E191" s="570">
        <v>42.4</v>
      </c>
      <c r="F191" s="604">
        <v>203916.6</v>
      </c>
    </row>
    <row r="192" spans="1:6" ht="15.75" thickBot="1">
      <c r="A192" s="903"/>
      <c r="B192" s="578" t="s">
        <v>27</v>
      </c>
      <c r="C192" s="570">
        <v>8</v>
      </c>
      <c r="D192" s="570">
        <v>403</v>
      </c>
      <c r="E192" s="570">
        <v>50.4</v>
      </c>
      <c r="F192" s="604">
        <v>90326.33</v>
      </c>
    </row>
    <row r="194" spans="1:5" ht="15.75" thickBot="1">
      <c r="A194" s="603" t="s">
        <v>1300</v>
      </c>
    </row>
    <row r="195" spans="1:5" ht="30.75" thickBot="1">
      <c r="A195" s="587" t="s">
        <v>1188</v>
      </c>
      <c r="B195" s="588" t="s">
        <v>1179</v>
      </c>
      <c r="C195" s="588" t="s">
        <v>1180</v>
      </c>
      <c r="D195" s="588" t="s">
        <v>1181</v>
      </c>
      <c r="E195" s="588" t="s">
        <v>1203</v>
      </c>
    </row>
    <row r="196" spans="1:5" ht="60.75" thickBot="1">
      <c r="A196" s="598" t="s">
        <v>1296</v>
      </c>
      <c r="B196" s="570">
        <v>4</v>
      </c>
      <c r="C196" s="570">
        <v>333</v>
      </c>
      <c r="D196" s="570">
        <v>83.25</v>
      </c>
      <c r="E196" s="604">
        <v>43939.22</v>
      </c>
    </row>
    <row r="198" spans="1:5" ht="15.75" thickBot="1">
      <c r="A198" s="603" t="s">
        <v>1301</v>
      </c>
    </row>
    <row r="199" spans="1:5" ht="30.75" thickBot="1">
      <c r="A199" s="587" t="s">
        <v>1201</v>
      </c>
      <c r="B199" s="588" t="s">
        <v>1179</v>
      </c>
      <c r="C199" s="588" t="s">
        <v>1180</v>
      </c>
      <c r="D199" s="588" t="s">
        <v>1181</v>
      </c>
      <c r="E199" s="588" t="s">
        <v>1203</v>
      </c>
    </row>
    <row r="200" spans="1:5" ht="15.75" thickBot="1">
      <c r="A200" s="580" t="s">
        <v>95</v>
      </c>
      <c r="B200" s="570">
        <v>1</v>
      </c>
      <c r="C200" s="570">
        <v>181</v>
      </c>
      <c r="D200" s="570">
        <v>181</v>
      </c>
      <c r="E200" s="604">
        <v>23999.21</v>
      </c>
    </row>
    <row r="201" spans="1:5" ht="15.75" thickBot="1">
      <c r="A201" s="580" t="s">
        <v>96</v>
      </c>
      <c r="B201" s="570">
        <v>1</v>
      </c>
      <c r="C201" s="570">
        <v>59</v>
      </c>
      <c r="D201" s="570">
        <v>59</v>
      </c>
      <c r="E201" s="604">
        <v>7723.1</v>
      </c>
    </row>
    <row r="202" spans="1:5" ht="15.75" thickBot="1">
      <c r="A202" s="580" t="s">
        <v>100</v>
      </c>
      <c r="B202" s="570">
        <v>1</v>
      </c>
      <c r="C202" s="570">
        <v>79</v>
      </c>
      <c r="D202" s="570">
        <v>79</v>
      </c>
      <c r="E202" s="604">
        <v>10347.65</v>
      </c>
    </row>
    <row r="203" spans="1:5" ht="15.75" thickBot="1">
      <c r="A203" s="580" t="s">
        <v>26</v>
      </c>
      <c r="B203" s="570">
        <v>1</v>
      </c>
      <c r="C203" s="570">
        <v>14</v>
      </c>
      <c r="D203" s="570">
        <v>14</v>
      </c>
      <c r="E203" s="604">
        <v>1869.25</v>
      </c>
    </row>
  </sheetData>
  <mergeCells count="9">
    <mergeCell ref="K4:L4"/>
    <mergeCell ref="A152:A164"/>
    <mergeCell ref="A168:A192"/>
    <mergeCell ref="A4:A6"/>
    <mergeCell ref="B4:D4"/>
    <mergeCell ref="B5:B6"/>
    <mergeCell ref="C5:D5"/>
    <mergeCell ref="A116:A120"/>
    <mergeCell ref="A124:A148"/>
  </mergeCells>
  <pageMargins left="0.7" right="0.7" top="0.75" bottom="0.75" header="0.3" footer="0.3"/>
  <pageSetup paperSize="9" orientation="portrait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223"/>
  <sheetViews>
    <sheetView zoomScaleNormal="100" workbookViewId="0"/>
  </sheetViews>
  <sheetFormatPr defaultColWidth="7.85546875" defaultRowHeight="11.25"/>
  <cols>
    <col min="1" max="1" width="5.5703125" style="543" customWidth="1"/>
    <col min="2" max="2" width="18.85546875" style="543" customWidth="1"/>
    <col min="3" max="3" width="17.140625" style="543" customWidth="1"/>
    <col min="4" max="16384" width="7.85546875" style="543"/>
  </cols>
  <sheetData>
    <row r="1" spans="1:3" ht="14.25">
      <c r="A1" s="410" t="s">
        <v>1028</v>
      </c>
    </row>
    <row r="2" spans="1:3" ht="12.75">
      <c r="A2" s="563" t="s">
        <v>1174</v>
      </c>
    </row>
    <row r="4" spans="1:3" s="566" customFormat="1" ht="34.5" customHeight="1">
      <c r="A4" s="564" t="s">
        <v>1042</v>
      </c>
      <c r="B4" s="565" t="s">
        <v>1175</v>
      </c>
      <c r="C4" s="565" t="s">
        <v>1176</v>
      </c>
    </row>
    <row r="5" spans="1:3" ht="15" customHeight="1">
      <c r="A5" s="1107" t="s">
        <v>354</v>
      </c>
      <c r="B5" s="1108"/>
      <c r="C5" s="1108"/>
    </row>
    <row r="6" spans="1:3" ht="12">
      <c r="A6" s="554">
        <v>1999</v>
      </c>
      <c r="B6" s="555" t="s">
        <v>1120</v>
      </c>
      <c r="C6" s="555" t="s">
        <v>1120</v>
      </c>
    </row>
    <row r="7" spans="1:3" ht="12">
      <c r="A7" s="554">
        <v>2000</v>
      </c>
      <c r="B7" s="555">
        <v>207</v>
      </c>
      <c r="C7" s="555">
        <v>14</v>
      </c>
    </row>
    <row r="8" spans="1:3" ht="12">
      <c r="A8" s="554">
        <v>2001</v>
      </c>
      <c r="B8" s="555">
        <v>224</v>
      </c>
      <c r="C8" s="555">
        <v>16</v>
      </c>
    </row>
    <row r="9" spans="1:3" ht="12">
      <c r="A9" s="554">
        <v>2002</v>
      </c>
      <c r="B9" s="555">
        <v>236</v>
      </c>
      <c r="C9" s="555">
        <v>15</v>
      </c>
    </row>
    <row r="10" spans="1:3" ht="12">
      <c r="A10" s="554">
        <v>2003</v>
      </c>
      <c r="B10" s="555">
        <v>246</v>
      </c>
      <c r="C10" s="555">
        <v>14</v>
      </c>
    </row>
    <row r="11" spans="1:3" ht="12">
      <c r="A11" s="554">
        <v>2004</v>
      </c>
      <c r="B11" s="555">
        <v>313</v>
      </c>
      <c r="C11" s="555">
        <v>16</v>
      </c>
    </row>
    <row r="12" spans="1:3" ht="12">
      <c r="A12" s="554">
        <v>2005</v>
      </c>
      <c r="B12" s="555">
        <v>349</v>
      </c>
      <c r="C12" s="555">
        <v>16</v>
      </c>
    </row>
    <row r="13" spans="1:3" ht="12">
      <c r="A13" s="554">
        <v>2006</v>
      </c>
      <c r="B13" s="555">
        <v>375</v>
      </c>
      <c r="C13" s="555">
        <v>18</v>
      </c>
    </row>
    <row r="14" spans="1:3" ht="12">
      <c r="A14" s="554">
        <v>2007</v>
      </c>
      <c r="B14" s="555">
        <v>379</v>
      </c>
      <c r="C14" s="555">
        <v>18</v>
      </c>
    </row>
    <row r="15" spans="1:3" ht="12">
      <c r="A15" s="554">
        <v>2008</v>
      </c>
      <c r="B15" s="555">
        <v>395</v>
      </c>
      <c r="C15" s="555">
        <v>16</v>
      </c>
    </row>
    <row r="16" spans="1:3" ht="12">
      <c r="A16" s="554">
        <v>2009</v>
      </c>
      <c r="B16" s="555">
        <v>406</v>
      </c>
      <c r="C16" s="555">
        <v>16</v>
      </c>
    </row>
    <row r="17" spans="1:3" ht="12">
      <c r="A17" s="554">
        <v>2010</v>
      </c>
      <c r="B17" s="555">
        <v>434</v>
      </c>
      <c r="C17" s="555">
        <v>14</v>
      </c>
    </row>
    <row r="18" spans="1:3" ht="12">
      <c r="A18" s="554">
        <v>2011</v>
      </c>
      <c r="B18" s="556">
        <v>445</v>
      </c>
      <c r="C18" s="556">
        <v>15</v>
      </c>
    </row>
    <row r="19" spans="1:3" ht="12">
      <c r="A19" s="554">
        <v>2012</v>
      </c>
      <c r="B19" s="557">
        <v>446</v>
      </c>
      <c r="C19" s="557">
        <v>17</v>
      </c>
    </row>
    <row r="20" spans="1:3" ht="12">
      <c r="A20" s="554">
        <v>2013</v>
      </c>
      <c r="B20" s="558">
        <v>457</v>
      </c>
      <c r="C20" s="558">
        <v>17</v>
      </c>
    </row>
    <row r="21" spans="1:3" ht="12">
      <c r="A21" s="554">
        <v>2014</v>
      </c>
      <c r="B21" s="558">
        <v>444</v>
      </c>
      <c r="C21" s="558">
        <v>24</v>
      </c>
    </row>
    <row r="22" spans="1:3" ht="12">
      <c r="A22" s="559">
        <v>2015</v>
      </c>
      <c r="B22" s="558">
        <v>449</v>
      </c>
      <c r="C22" s="558">
        <v>15</v>
      </c>
    </row>
    <row r="23" spans="1:3" s="560" customFormat="1" ht="12">
      <c r="A23" s="1109" t="s">
        <v>1161</v>
      </c>
      <c r="B23" s="1110"/>
      <c r="C23" s="1110"/>
    </row>
    <row r="24" spans="1:3" ht="12">
      <c r="A24" s="554">
        <v>1999</v>
      </c>
      <c r="B24" s="555" t="s">
        <v>1120</v>
      </c>
      <c r="C24" s="555" t="s">
        <v>1120</v>
      </c>
    </row>
    <row r="25" spans="1:3" ht="12">
      <c r="A25" s="554">
        <v>2000</v>
      </c>
      <c r="B25" s="555">
        <v>207</v>
      </c>
      <c r="C25" s="555">
        <v>14</v>
      </c>
    </row>
    <row r="26" spans="1:3" ht="12">
      <c r="A26" s="554">
        <v>2001</v>
      </c>
      <c r="B26" s="555">
        <v>224</v>
      </c>
      <c r="C26" s="555">
        <v>15</v>
      </c>
    </row>
    <row r="27" spans="1:3" ht="12">
      <c r="A27" s="554">
        <v>2002</v>
      </c>
      <c r="B27" s="555">
        <v>236</v>
      </c>
      <c r="C27" s="555">
        <v>15</v>
      </c>
    </row>
    <row r="28" spans="1:3" ht="12">
      <c r="A28" s="554">
        <v>2003</v>
      </c>
      <c r="B28" s="555">
        <v>246</v>
      </c>
      <c r="C28" s="555">
        <v>14</v>
      </c>
    </row>
    <row r="29" spans="1:3" ht="12">
      <c r="A29" s="554">
        <v>2004</v>
      </c>
      <c r="B29" s="555">
        <v>313</v>
      </c>
      <c r="C29" s="555">
        <v>15</v>
      </c>
    </row>
    <row r="30" spans="1:3" ht="12">
      <c r="A30" s="554">
        <v>2005</v>
      </c>
      <c r="B30" s="555">
        <v>349</v>
      </c>
      <c r="C30" s="555">
        <v>16</v>
      </c>
    </row>
    <row r="31" spans="1:3" ht="12">
      <c r="A31" s="554">
        <v>2006</v>
      </c>
      <c r="B31" s="555">
        <v>339</v>
      </c>
      <c r="C31" s="555">
        <v>18</v>
      </c>
    </row>
    <row r="32" spans="1:3" ht="12">
      <c r="A32" s="554">
        <v>2007</v>
      </c>
      <c r="B32" s="555">
        <v>338</v>
      </c>
      <c r="C32" s="555">
        <v>18</v>
      </c>
    </row>
    <row r="33" spans="1:3" ht="12">
      <c r="A33" s="554">
        <v>2008</v>
      </c>
      <c r="B33" s="555">
        <v>340</v>
      </c>
      <c r="C33" s="555">
        <v>16</v>
      </c>
    </row>
    <row r="34" spans="1:3" ht="12">
      <c r="A34" s="554">
        <v>2009</v>
      </c>
      <c r="B34" s="555">
        <v>350</v>
      </c>
      <c r="C34" s="555">
        <v>16</v>
      </c>
    </row>
    <row r="35" spans="1:3" ht="12">
      <c r="A35" s="554">
        <v>2010</v>
      </c>
      <c r="B35" s="555">
        <v>378</v>
      </c>
      <c r="C35" s="555">
        <v>14</v>
      </c>
    </row>
    <row r="36" spans="1:3" ht="12">
      <c r="A36" s="554">
        <v>2011</v>
      </c>
      <c r="B36" s="561">
        <v>390</v>
      </c>
      <c r="C36" s="561">
        <v>13</v>
      </c>
    </row>
    <row r="37" spans="1:3" ht="12">
      <c r="A37" s="554">
        <v>2012</v>
      </c>
      <c r="B37" s="557">
        <v>366</v>
      </c>
      <c r="C37" s="557">
        <v>15</v>
      </c>
    </row>
    <row r="38" spans="1:3" ht="12">
      <c r="A38" s="554">
        <v>2013</v>
      </c>
      <c r="B38" s="558">
        <v>369</v>
      </c>
      <c r="C38" s="558">
        <v>15</v>
      </c>
    </row>
    <row r="39" spans="1:3" ht="12">
      <c r="A39" s="554">
        <v>2014</v>
      </c>
      <c r="B39" s="558">
        <v>355</v>
      </c>
      <c r="C39" s="558">
        <v>14</v>
      </c>
    </row>
    <row r="40" spans="1:3" ht="12">
      <c r="A40" s="559">
        <v>2015</v>
      </c>
      <c r="B40" s="558">
        <v>354</v>
      </c>
      <c r="C40" s="558">
        <v>13</v>
      </c>
    </row>
    <row r="41" spans="1:3" s="560" customFormat="1" ht="15" customHeight="1">
      <c r="A41" s="1105" t="s">
        <v>1162</v>
      </c>
      <c r="B41" s="1106"/>
      <c r="C41" s="1106"/>
    </row>
    <row r="42" spans="1:3" ht="12">
      <c r="A42" s="554">
        <v>1999</v>
      </c>
      <c r="B42" s="555" t="s">
        <v>1053</v>
      </c>
      <c r="C42" s="555" t="s">
        <v>1053</v>
      </c>
    </row>
    <row r="43" spans="1:3" ht="12">
      <c r="A43" s="554">
        <v>2000</v>
      </c>
      <c r="B43" s="555" t="s">
        <v>1053</v>
      </c>
      <c r="C43" s="555" t="s">
        <v>1053</v>
      </c>
    </row>
    <row r="44" spans="1:3" ht="12">
      <c r="A44" s="554">
        <v>2001</v>
      </c>
      <c r="B44" s="555" t="s">
        <v>1053</v>
      </c>
      <c r="C44" s="555" t="s">
        <v>1120</v>
      </c>
    </row>
    <row r="45" spans="1:3" ht="12">
      <c r="A45" s="554">
        <v>2002</v>
      </c>
      <c r="B45" s="555" t="s">
        <v>1053</v>
      </c>
      <c r="C45" s="555" t="s">
        <v>1120</v>
      </c>
    </row>
    <row r="46" spans="1:3" ht="12">
      <c r="A46" s="554">
        <v>2003</v>
      </c>
      <c r="B46" s="555" t="s">
        <v>1053</v>
      </c>
      <c r="C46" s="555" t="s">
        <v>1120</v>
      </c>
    </row>
    <row r="47" spans="1:3" ht="12">
      <c r="A47" s="554">
        <v>2004</v>
      </c>
      <c r="B47" s="555" t="s">
        <v>1053</v>
      </c>
      <c r="C47" s="555" t="s">
        <v>1120</v>
      </c>
    </row>
    <row r="48" spans="1:3" ht="12">
      <c r="A48" s="554">
        <v>2005</v>
      </c>
      <c r="B48" s="555" t="s">
        <v>1053</v>
      </c>
      <c r="C48" s="555" t="s">
        <v>1163</v>
      </c>
    </row>
    <row r="49" spans="1:3" ht="12">
      <c r="A49" s="554">
        <v>2006</v>
      </c>
      <c r="B49" s="555">
        <v>36</v>
      </c>
      <c r="C49" s="555" t="s">
        <v>1163</v>
      </c>
    </row>
    <row r="50" spans="1:3" ht="12">
      <c r="A50" s="554">
        <v>2007</v>
      </c>
      <c r="B50" s="555">
        <v>41</v>
      </c>
      <c r="C50" s="555" t="s">
        <v>1163</v>
      </c>
    </row>
    <row r="51" spans="1:3" ht="12">
      <c r="A51" s="554">
        <v>2008</v>
      </c>
      <c r="B51" s="555">
        <v>55</v>
      </c>
      <c r="C51" s="555" t="s">
        <v>1163</v>
      </c>
    </row>
    <row r="52" spans="1:3" ht="12">
      <c r="A52" s="554">
        <v>2009</v>
      </c>
      <c r="B52" s="555">
        <v>56</v>
      </c>
      <c r="C52" s="555" t="s">
        <v>1163</v>
      </c>
    </row>
    <row r="53" spans="1:3" ht="12">
      <c r="A53" s="554">
        <v>2010</v>
      </c>
      <c r="B53" s="555">
        <v>56</v>
      </c>
      <c r="C53" s="555" t="s">
        <v>1163</v>
      </c>
    </row>
    <row r="54" spans="1:3" ht="12">
      <c r="A54" s="554">
        <v>2011</v>
      </c>
      <c r="B54" s="561">
        <v>55</v>
      </c>
      <c r="C54" s="561">
        <v>2</v>
      </c>
    </row>
    <row r="55" spans="1:3" ht="12">
      <c r="A55" s="554">
        <v>2012</v>
      </c>
      <c r="B55" s="557">
        <v>80</v>
      </c>
      <c r="C55" s="557">
        <v>2</v>
      </c>
    </row>
    <row r="56" spans="1:3" ht="12">
      <c r="A56" s="554">
        <v>2013</v>
      </c>
      <c r="B56" s="558">
        <v>88</v>
      </c>
      <c r="C56" s="558">
        <v>2</v>
      </c>
    </row>
    <row r="57" spans="1:3" ht="12">
      <c r="A57" s="554">
        <v>2014</v>
      </c>
      <c r="B57" s="558">
        <v>89</v>
      </c>
      <c r="C57" s="558">
        <v>10</v>
      </c>
    </row>
    <row r="58" spans="1:3" ht="12">
      <c r="A58" s="559">
        <v>2015</v>
      </c>
      <c r="B58" s="558">
        <v>95</v>
      </c>
      <c r="C58" s="558">
        <v>2</v>
      </c>
    </row>
    <row r="59" spans="1:3" s="560" customFormat="1" ht="15" customHeight="1">
      <c r="A59" s="1107" t="s">
        <v>1164</v>
      </c>
      <c r="B59" s="1108"/>
      <c r="C59" s="1108"/>
    </row>
    <row r="60" spans="1:3" ht="12">
      <c r="A60" s="554">
        <v>1999</v>
      </c>
      <c r="B60" s="555" t="s">
        <v>1120</v>
      </c>
      <c r="C60" s="555" t="s">
        <v>1120</v>
      </c>
    </row>
    <row r="61" spans="1:3" ht="12">
      <c r="A61" s="554">
        <v>2000</v>
      </c>
      <c r="B61" s="555" t="s">
        <v>1120</v>
      </c>
      <c r="C61" s="555" t="s">
        <v>1120</v>
      </c>
    </row>
    <row r="62" spans="1:3" ht="12">
      <c r="A62" s="554">
        <v>2001</v>
      </c>
      <c r="B62" s="555">
        <v>124</v>
      </c>
      <c r="C62" s="555">
        <v>14</v>
      </c>
    </row>
    <row r="63" spans="1:3" ht="12">
      <c r="A63" s="554">
        <v>2002</v>
      </c>
      <c r="B63" s="555">
        <v>110</v>
      </c>
      <c r="C63" s="555">
        <v>12</v>
      </c>
    </row>
    <row r="64" spans="1:3" ht="12">
      <c r="A64" s="554">
        <v>2003</v>
      </c>
      <c r="B64" s="555">
        <v>103</v>
      </c>
      <c r="C64" s="555">
        <v>13</v>
      </c>
    </row>
    <row r="65" spans="1:3" ht="12">
      <c r="A65" s="554">
        <v>2004</v>
      </c>
      <c r="B65" s="555">
        <v>112</v>
      </c>
      <c r="C65" s="555">
        <v>11</v>
      </c>
    </row>
    <row r="66" spans="1:3" ht="12">
      <c r="A66" s="554">
        <v>2005</v>
      </c>
      <c r="B66" s="555">
        <v>112</v>
      </c>
      <c r="C66" s="555">
        <v>13</v>
      </c>
    </row>
    <row r="67" spans="1:3" ht="12">
      <c r="A67" s="554">
        <v>2006</v>
      </c>
      <c r="B67" s="555">
        <v>125</v>
      </c>
      <c r="C67" s="555">
        <v>13</v>
      </c>
    </row>
    <row r="68" spans="1:3" ht="12">
      <c r="A68" s="554">
        <v>2007</v>
      </c>
      <c r="B68" s="555">
        <v>110</v>
      </c>
      <c r="C68" s="555">
        <v>12</v>
      </c>
    </row>
    <row r="69" spans="1:3" ht="12">
      <c r="A69" s="554">
        <v>2008</v>
      </c>
      <c r="B69" s="555">
        <v>116</v>
      </c>
      <c r="C69" s="555">
        <v>11</v>
      </c>
    </row>
    <row r="70" spans="1:3" ht="12">
      <c r="A70" s="554">
        <v>2009</v>
      </c>
      <c r="B70" s="555">
        <v>110</v>
      </c>
      <c r="C70" s="555">
        <v>10</v>
      </c>
    </row>
    <row r="71" spans="1:3" ht="12">
      <c r="A71" s="554">
        <v>2010</v>
      </c>
      <c r="B71" s="555">
        <v>102</v>
      </c>
      <c r="C71" s="555">
        <v>8</v>
      </c>
    </row>
    <row r="72" spans="1:3" ht="12">
      <c r="A72" s="554">
        <v>2011</v>
      </c>
      <c r="B72" s="561">
        <v>102</v>
      </c>
      <c r="C72" s="561">
        <v>9</v>
      </c>
    </row>
    <row r="73" spans="1:3" ht="12">
      <c r="A73" s="554">
        <v>2012</v>
      </c>
      <c r="B73" s="557">
        <v>94</v>
      </c>
      <c r="C73" s="557">
        <v>10</v>
      </c>
    </row>
    <row r="74" spans="1:3" ht="12">
      <c r="A74" s="554">
        <v>2013</v>
      </c>
      <c r="B74" s="558">
        <v>99</v>
      </c>
      <c r="C74" s="558">
        <v>9</v>
      </c>
    </row>
    <row r="75" spans="1:3" ht="12">
      <c r="A75" s="554">
        <v>2014</v>
      </c>
      <c r="B75" s="558">
        <v>100</v>
      </c>
      <c r="C75" s="558">
        <v>9</v>
      </c>
    </row>
    <row r="76" spans="1:3" ht="12">
      <c r="A76" s="559">
        <v>2015</v>
      </c>
      <c r="B76" s="558">
        <v>104</v>
      </c>
      <c r="C76" s="558">
        <v>8</v>
      </c>
    </row>
    <row r="77" spans="1:3" s="560" customFormat="1" ht="15" customHeight="1">
      <c r="A77" s="1105" t="s">
        <v>1165</v>
      </c>
      <c r="B77" s="1106"/>
      <c r="C77" s="1106"/>
    </row>
    <row r="78" spans="1:3" ht="12">
      <c r="A78" s="554">
        <v>1999</v>
      </c>
      <c r="B78" s="555" t="s">
        <v>1120</v>
      </c>
      <c r="C78" s="555" t="s">
        <v>1120</v>
      </c>
    </row>
    <row r="79" spans="1:3" ht="12">
      <c r="A79" s="554">
        <v>2000</v>
      </c>
      <c r="B79" s="555" t="s">
        <v>1120</v>
      </c>
      <c r="C79" s="555" t="s">
        <v>1120</v>
      </c>
    </row>
    <row r="80" spans="1:3" ht="12">
      <c r="A80" s="554">
        <v>2001</v>
      </c>
      <c r="B80" s="555">
        <v>124</v>
      </c>
      <c r="C80" s="555">
        <v>13</v>
      </c>
    </row>
    <row r="81" spans="1:3" ht="12">
      <c r="A81" s="554">
        <v>2002</v>
      </c>
      <c r="B81" s="555">
        <v>110</v>
      </c>
      <c r="C81" s="555">
        <v>12</v>
      </c>
    </row>
    <row r="82" spans="1:3" ht="12">
      <c r="A82" s="554">
        <v>2003</v>
      </c>
      <c r="B82" s="555">
        <v>103</v>
      </c>
      <c r="C82" s="555">
        <v>13</v>
      </c>
    </row>
    <row r="83" spans="1:3" ht="12">
      <c r="A83" s="554">
        <v>2004</v>
      </c>
      <c r="B83" s="555">
        <v>112</v>
      </c>
      <c r="C83" s="555">
        <v>11</v>
      </c>
    </row>
    <row r="84" spans="1:3" ht="12">
      <c r="A84" s="554">
        <v>2005</v>
      </c>
      <c r="B84" s="555">
        <v>112</v>
      </c>
      <c r="C84" s="555">
        <v>13</v>
      </c>
    </row>
    <row r="85" spans="1:3" ht="12">
      <c r="A85" s="554">
        <v>2006</v>
      </c>
      <c r="B85" s="555">
        <v>117</v>
      </c>
      <c r="C85" s="555">
        <v>13</v>
      </c>
    </row>
    <row r="86" spans="1:3" ht="12">
      <c r="A86" s="554">
        <v>2007</v>
      </c>
      <c r="B86" s="555">
        <v>96</v>
      </c>
      <c r="C86" s="555">
        <v>12</v>
      </c>
    </row>
    <row r="87" spans="1:3" ht="12">
      <c r="A87" s="554">
        <v>2008</v>
      </c>
      <c r="B87" s="555">
        <v>97</v>
      </c>
      <c r="C87" s="555">
        <v>11</v>
      </c>
    </row>
    <row r="88" spans="1:3" ht="12">
      <c r="A88" s="554">
        <v>2009</v>
      </c>
      <c r="B88" s="555">
        <v>94</v>
      </c>
      <c r="C88" s="555">
        <v>10</v>
      </c>
    </row>
    <row r="89" spans="1:3" ht="12">
      <c r="A89" s="554">
        <v>2010</v>
      </c>
      <c r="B89" s="555">
        <v>88</v>
      </c>
      <c r="C89" s="555">
        <v>8</v>
      </c>
    </row>
    <row r="90" spans="1:3" ht="12">
      <c r="A90" s="554">
        <v>2011</v>
      </c>
      <c r="B90" s="561">
        <v>88</v>
      </c>
      <c r="C90" s="561">
        <v>8</v>
      </c>
    </row>
    <row r="91" spans="1:3" ht="12">
      <c r="A91" s="554">
        <v>2012</v>
      </c>
      <c r="B91" s="557">
        <v>78</v>
      </c>
      <c r="C91" s="557">
        <v>9</v>
      </c>
    </row>
    <row r="92" spans="1:3" ht="12">
      <c r="A92" s="554">
        <v>2013</v>
      </c>
      <c r="B92" s="558">
        <v>80</v>
      </c>
      <c r="C92" s="558">
        <v>8</v>
      </c>
    </row>
    <row r="93" spans="1:3" ht="12">
      <c r="A93" s="554">
        <v>2014</v>
      </c>
      <c r="B93" s="558">
        <v>78</v>
      </c>
      <c r="C93" s="558">
        <v>7</v>
      </c>
    </row>
    <row r="94" spans="1:3" ht="12">
      <c r="A94" s="559">
        <v>2015</v>
      </c>
      <c r="B94" s="558">
        <v>87</v>
      </c>
      <c r="C94" s="558">
        <v>6</v>
      </c>
    </row>
    <row r="95" spans="1:3" s="560" customFormat="1" ht="15" customHeight="1">
      <c r="A95" s="1105" t="s">
        <v>1166</v>
      </c>
      <c r="B95" s="1106"/>
      <c r="C95" s="1106"/>
    </row>
    <row r="96" spans="1:3" ht="12">
      <c r="A96" s="554">
        <v>1999</v>
      </c>
      <c r="B96" s="555" t="s">
        <v>1053</v>
      </c>
      <c r="C96" s="555" t="s">
        <v>1053</v>
      </c>
    </row>
    <row r="97" spans="1:3" ht="12">
      <c r="A97" s="554">
        <v>2000</v>
      </c>
      <c r="B97" s="555" t="s">
        <v>1053</v>
      </c>
      <c r="C97" s="555" t="s">
        <v>1053</v>
      </c>
    </row>
    <row r="98" spans="1:3" ht="12">
      <c r="A98" s="554">
        <v>2001</v>
      </c>
      <c r="B98" s="555" t="s">
        <v>1053</v>
      </c>
      <c r="C98" s="555" t="s">
        <v>1120</v>
      </c>
    </row>
    <row r="99" spans="1:3" ht="12">
      <c r="A99" s="554">
        <v>2002</v>
      </c>
      <c r="B99" s="555" t="s">
        <v>1053</v>
      </c>
      <c r="C99" s="555" t="s">
        <v>1120</v>
      </c>
    </row>
    <row r="100" spans="1:3" ht="12">
      <c r="A100" s="554">
        <v>2003</v>
      </c>
      <c r="B100" s="555" t="s">
        <v>1053</v>
      </c>
      <c r="C100" s="555" t="s">
        <v>1120</v>
      </c>
    </row>
    <row r="101" spans="1:3" ht="12">
      <c r="A101" s="554">
        <v>2004</v>
      </c>
      <c r="B101" s="555" t="s">
        <v>1053</v>
      </c>
      <c r="C101" s="555" t="s">
        <v>1120</v>
      </c>
    </row>
    <row r="102" spans="1:3" ht="12">
      <c r="A102" s="554">
        <v>2005</v>
      </c>
      <c r="B102" s="555" t="s">
        <v>1053</v>
      </c>
      <c r="C102" s="555" t="s">
        <v>1163</v>
      </c>
    </row>
    <row r="103" spans="1:3" ht="12">
      <c r="A103" s="554">
        <v>2006</v>
      </c>
      <c r="B103" s="555">
        <v>8</v>
      </c>
      <c r="C103" s="555" t="s">
        <v>1163</v>
      </c>
    </row>
    <row r="104" spans="1:3" ht="12">
      <c r="A104" s="554">
        <v>2007</v>
      </c>
      <c r="B104" s="555">
        <v>14</v>
      </c>
      <c r="C104" s="555" t="s">
        <v>1163</v>
      </c>
    </row>
    <row r="105" spans="1:3" ht="12">
      <c r="A105" s="554">
        <v>2008</v>
      </c>
      <c r="B105" s="555">
        <v>19</v>
      </c>
      <c r="C105" s="555" t="s">
        <v>1163</v>
      </c>
    </row>
    <row r="106" spans="1:3" ht="12">
      <c r="A106" s="554">
        <v>2009</v>
      </c>
      <c r="B106" s="555">
        <v>16</v>
      </c>
      <c r="C106" s="555" t="s">
        <v>1163</v>
      </c>
    </row>
    <row r="107" spans="1:3" ht="12">
      <c r="A107" s="554">
        <v>2010</v>
      </c>
      <c r="B107" s="555">
        <v>14</v>
      </c>
      <c r="C107" s="555" t="s">
        <v>1163</v>
      </c>
    </row>
    <row r="108" spans="1:3" ht="12">
      <c r="A108" s="554">
        <v>2011</v>
      </c>
      <c r="B108" s="561">
        <v>14</v>
      </c>
      <c r="C108" s="561">
        <v>1</v>
      </c>
    </row>
    <row r="109" spans="1:3" ht="12">
      <c r="A109" s="554">
        <v>2012</v>
      </c>
      <c r="B109" s="557">
        <v>16</v>
      </c>
      <c r="C109" s="557">
        <v>1</v>
      </c>
    </row>
    <row r="110" spans="1:3" ht="12">
      <c r="A110" s="554">
        <v>2013</v>
      </c>
      <c r="B110" s="558">
        <v>19</v>
      </c>
      <c r="C110" s="558">
        <v>1</v>
      </c>
    </row>
    <row r="111" spans="1:3" ht="12">
      <c r="A111" s="554">
        <v>2014</v>
      </c>
      <c r="B111" s="558">
        <v>22</v>
      </c>
      <c r="C111" s="558">
        <v>2</v>
      </c>
    </row>
    <row r="112" spans="1:3" ht="12">
      <c r="A112" s="559">
        <v>2015</v>
      </c>
      <c r="B112" s="558">
        <v>17</v>
      </c>
      <c r="C112" s="558">
        <v>2</v>
      </c>
    </row>
    <row r="113" spans="1:3" s="560" customFormat="1" ht="15" customHeight="1">
      <c r="A113" s="1107" t="s">
        <v>1167</v>
      </c>
      <c r="B113" s="1108"/>
      <c r="C113" s="1108"/>
    </row>
    <row r="114" spans="1:3" ht="12">
      <c r="A114" s="554">
        <v>1999</v>
      </c>
      <c r="B114" s="555" t="s">
        <v>1120</v>
      </c>
      <c r="C114" s="555" t="s">
        <v>1120</v>
      </c>
    </row>
    <row r="115" spans="1:3" ht="12">
      <c r="A115" s="554">
        <v>2000</v>
      </c>
      <c r="B115" s="555" t="s">
        <v>1120</v>
      </c>
      <c r="C115" s="555" t="s">
        <v>1120</v>
      </c>
    </row>
    <row r="116" spans="1:3" ht="12">
      <c r="A116" s="554">
        <v>2001</v>
      </c>
      <c r="B116" s="555">
        <v>89</v>
      </c>
      <c r="C116" s="555">
        <v>2</v>
      </c>
    </row>
    <row r="117" spans="1:3" ht="12">
      <c r="A117" s="554">
        <v>2002</v>
      </c>
      <c r="B117" s="555">
        <v>111</v>
      </c>
      <c r="C117" s="555">
        <v>3</v>
      </c>
    </row>
    <row r="118" spans="1:3" ht="12">
      <c r="A118" s="554">
        <v>2003</v>
      </c>
      <c r="B118" s="555">
        <v>129</v>
      </c>
      <c r="C118" s="555">
        <v>1</v>
      </c>
    </row>
    <row r="119" spans="1:3" ht="12">
      <c r="A119" s="554">
        <v>2004</v>
      </c>
      <c r="B119" s="555">
        <v>180</v>
      </c>
      <c r="C119" s="555">
        <v>4</v>
      </c>
    </row>
    <row r="120" spans="1:3" ht="12">
      <c r="A120" s="554">
        <v>2005</v>
      </c>
      <c r="B120" s="555">
        <v>214</v>
      </c>
      <c r="C120" s="555">
        <v>3</v>
      </c>
    </row>
    <row r="121" spans="1:3" ht="12">
      <c r="A121" s="554">
        <v>2006</v>
      </c>
      <c r="B121" s="555">
        <v>226</v>
      </c>
      <c r="C121" s="555">
        <v>5</v>
      </c>
    </row>
    <row r="122" spans="1:3" ht="12">
      <c r="A122" s="554">
        <v>2007</v>
      </c>
      <c r="B122" s="555">
        <v>245</v>
      </c>
      <c r="C122" s="555">
        <v>6</v>
      </c>
    </row>
    <row r="123" spans="1:3" ht="12">
      <c r="A123" s="554">
        <v>2008</v>
      </c>
      <c r="B123" s="555">
        <v>258</v>
      </c>
      <c r="C123" s="555">
        <v>5</v>
      </c>
    </row>
    <row r="124" spans="1:3" ht="12">
      <c r="A124" s="554">
        <v>2009</v>
      </c>
      <c r="B124" s="555">
        <v>273</v>
      </c>
      <c r="C124" s="555">
        <v>6</v>
      </c>
    </row>
    <row r="125" spans="1:3" ht="12">
      <c r="A125" s="554">
        <v>2010</v>
      </c>
      <c r="B125" s="555">
        <v>304</v>
      </c>
      <c r="C125" s="555">
        <v>6</v>
      </c>
    </row>
    <row r="126" spans="1:3" ht="12">
      <c r="A126" s="554">
        <v>2011</v>
      </c>
      <c r="B126" s="561">
        <v>320</v>
      </c>
      <c r="C126" s="561">
        <v>6</v>
      </c>
    </row>
    <row r="127" spans="1:3" ht="12">
      <c r="A127" s="554">
        <v>2012</v>
      </c>
      <c r="B127" s="557">
        <v>333</v>
      </c>
      <c r="C127" s="557">
        <v>6</v>
      </c>
    </row>
    <row r="128" spans="1:3" ht="12">
      <c r="A128" s="554">
        <v>2013</v>
      </c>
      <c r="B128" s="558">
        <v>341</v>
      </c>
      <c r="C128" s="558">
        <v>7</v>
      </c>
    </row>
    <row r="129" spans="1:3" ht="12">
      <c r="A129" s="554">
        <v>2014</v>
      </c>
      <c r="B129" s="558">
        <v>334</v>
      </c>
      <c r="C129" s="558">
        <v>15</v>
      </c>
    </row>
    <row r="130" spans="1:3" ht="12">
      <c r="A130" s="559">
        <v>2015</v>
      </c>
      <c r="B130" s="558">
        <v>327</v>
      </c>
      <c r="C130" s="558">
        <v>6</v>
      </c>
    </row>
    <row r="131" spans="1:3" s="560" customFormat="1" ht="15" customHeight="1">
      <c r="A131" s="1105" t="s">
        <v>1168</v>
      </c>
      <c r="B131" s="1106"/>
      <c r="C131" s="1106"/>
    </row>
    <row r="132" spans="1:3" ht="12">
      <c r="A132" s="554">
        <v>1999</v>
      </c>
      <c r="B132" s="555" t="s">
        <v>1120</v>
      </c>
      <c r="C132" s="555" t="s">
        <v>1120</v>
      </c>
    </row>
    <row r="133" spans="1:3" ht="12">
      <c r="A133" s="554">
        <v>2000</v>
      </c>
      <c r="B133" s="555" t="s">
        <v>1120</v>
      </c>
      <c r="C133" s="555" t="s">
        <v>1120</v>
      </c>
    </row>
    <row r="134" spans="1:3" ht="12">
      <c r="A134" s="554">
        <v>2001</v>
      </c>
      <c r="B134" s="555">
        <v>89</v>
      </c>
      <c r="C134" s="555">
        <v>2</v>
      </c>
    </row>
    <row r="135" spans="1:3" ht="12">
      <c r="A135" s="554">
        <v>2002</v>
      </c>
      <c r="B135" s="555">
        <v>111</v>
      </c>
      <c r="C135" s="555">
        <v>3</v>
      </c>
    </row>
    <row r="136" spans="1:3" ht="12">
      <c r="A136" s="554">
        <v>2003</v>
      </c>
      <c r="B136" s="555">
        <v>129</v>
      </c>
      <c r="C136" s="555">
        <v>1</v>
      </c>
    </row>
    <row r="137" spans="1:3" ht="12">
      <c r="A137" s="554">
        <v>2004</v>
      </c>
      <c r="B137" s="555">
        <v>180</v>
      </c>
      <c r="C137" s="555">
        <v>3</v>
      </c>
    </row>
    <row r="138" spans="1:3" ht="12">
      <c r="A138" s="554">
        <v>2005</v>
      </c>
      <c r="B138" s="555">
        <v>214</v>
      </c>
      <c r="C138" s="555">
        <v>3</v>
      </c>
    </row>
    <row r="139" spans="1:3" ht="12">
      <c r="A139" s="554">
        <v>2006</v>
      </c>
      <c r="B139" s="555">
        <v>204</v>
      </c>
      <c r="C139" s="555">
        <v>5</v>
      </c>
    </row>
    <row r="140" spans="1:3" ht="12">
      <c r="A140" s="554">
        <v>2007</v>
      </c>
      <c r="B140" s="555">
        <v>218</v>
      </c>
      <c r="C140" s="555">
        <v>6</v>
      </c>
    </row>
    <row r="141" spans="1:3" ht="12">
      <c r="A141" s="554">
        <v>2008</v>
      </c>
      <c r="B141" s="555">
        <v>223</v>
      </c>
      <c r="C141" s="555">
        <v>5</v>
      </c>
    </row>
    <row r="142" spans="1:3" ht="12">
      <c r="A142" s="554">
        <v>2009</v>
      </c>
      <c r="B142" s="555">
        <v>235</v>
      </c>
      <c r="C142" s="555">
        <v>6</v>
      </c>
    </row>
    <row r="143" spans="1:3" ht="12">
      <c r="A143" s="554">
        <v>2010</v>
      </c>
      <c r="B143" s="555">
        <v>264</v>
      </c>
      <c r="C143" s="555">
        <v>6</v>
      </c>
    </row>
    <row r="144" spans="1:3" ht="12">
      <c r="A144" s="554">
        <v>2011</v>
      </c>
      <c r="B144" s="561">
        <v>280</v>
      </c>
      <c r="C144" s="561">
        <v>5</v>
      </c>
    </row>
    <row r="145" spans="1:3" ht="12">
      <c r="A145" s="554">
        <v>2012</v>
      </c>
      <c r="B145" s="557">
        <v>269</v>
      </c>
      <c r="C145" s="557">
        <v>5</v>
      </c>
    </row>
    <row r="146" spans="1:3" ht="12">
      <c r="A146" s="554">
        <v>2013</v>
      </c>
      <c r="B146" s="558">
        <v>272</v>
      </c>
      <c r="C146" s="558">
        <v>6</v>
      </c>
    </row>
    <row r="147" spans="1:3" ht="12">
      <c r="A147" s="554">
        <v>2014</v>
      </c>
      <c r="B147" s="558">
        <v>268</v>
      </c>
      <c r="C147" s="558">
        <v>7</v>
      </c>
    </row>
    <row r="148" spans="1:3" ht="12">
      <c r="A148" s="559">
        <v>2015</v>
      </c>
      <c r="B148" s="558">
        <v>253</v>
      </c>
      <c r="C148" s="558">
        <v>6</v>
      </c>
    </row>
    <row r="149" spans="1:3" s="560" customFormat="1" ht="15" customHeight="1">
      <c r="A149" s="1105" t="s">
        <v>1169</v>
      </c>
      <c r="B149" s="1106"/>
      <c r="C149" s="1106"/>
    </row>
    <row r="150" spans="1:3" ht="12">
      <c r="A150" s="554">
        <v>1999</v>
      </c>
      <c r="B150" s="555" t="s">
        <v>1053</v>
      </c>
      <c r="C150" s="555" t="s">
        <v>1053</v>
      </c>
    </row>
    <row r="151" spans="1:3" ht="12">
      <c r="A151" s="554">
        <v>2000</v>
      </c>
      <c r="B151" s="555" t="s">
        <v>1053</v>
      </c>
      <c r="C151" s="555" t="s">
        <v>1053</v>
      </c>
    </row>
    <row r="152" spans="1:3" ht="12">
      <c r="A152" s="554">
        <v>2001</v>
      </c>
      <c r="B152" s="555" t="s">
        <v>1053</v>
      </c>
      <c r="C152" s="555" t="s">
        <v>1120</v>
      </c>
    </row>
    <row r="153" spans="1:3" ht="12">
      <c r="A153" s="554">
        <v>2002</v>
      </c>
      <c r="B153" s="555" t="s">
        <v>1053</v>
      </c>
      <c r="C153" s="555" t="s">
        <v>1120</v>
      </c>
    </row>
    <row r="154" spans="1:3" ht="12">
      <c r="A154" s="554">
        <v>2003</v>
      </c>
      <c r="B154" s="555" t="s">
        <v>1053</v>
      </c>
      <c r="C154" s="555" t="s">
        <v>1120</v>
      </c>
    </row>
    <row r="155" spans="1:3" ht="12">
      <c r="A155" s="554">
        <v>2004</v>
      </c>
      <c r="B155" s="555" t="s">
        <v>1053</v>
      </c>
      <c r="C155" s="555" t="s">
        <v>1120</v>
      </c>
    </row>
    <row r="156" spans="1:3" ht="12">
      <c r="A156" s="554">
        <v>2005</v>
      </c>
      <c r="B156" s="555" t="s">
        <v>1053</v>
      </c>
      <c r="C156" s="555" t="s">
        <v>1163</v>
      </c>
    </row>
    <row r="157" spans="1:3" ht="12">
      <c r="A157" s="554">
        <v>2006</v>
      </c>
      <c r="B157" s="555">
        <v>22</v>
      </c>
      <c r="C157" s="555" t="s">
        <v>1163</v>
      </c>
    </row>
    <row r="158" spans="1:3" ht="12">
      <c r="A158" s="554">
        <v>2007</v>
      </c>
      <c r="B158" s="555">
        <v>27</v>
      </c>
      <c r="C158" s="555" t="s">
        <v>1163</v>
      </c>
    </row>
    <row r="159" spans="1:3" ht="12">
      <c r="A159" s="554">
        <v>2008</v>
      </c>
      <c r="B159" s="555">
        <v>35</v>
      </c>
      <c r="C159" s="555" t="s">
        <v>1163</v>
      </c>
    </row>
    <row r="160" spans="1:3" ht="12">
      <c r="A160" s="554">
        <v>2009</v>
      </c>
      <c r="B160" s="555">
        <v>38</v>
      </c>
      <c r="C160" s="555" t="s">
        <v>1163</v>
      </c>
    </row>
    <row r="161" spans="1:3" ht="12">
      <c r="A161" s="554">
        <v>2010</v>
      </c>
      <c r="B161" s="555">
        <v>40</v>
      </c>
      <c r="C161" s="555" t="s">
        <v>1163</v>
      </c>
    </row>
    <row r="162" spans="1:3" ht="12">
      <c r="A162" s="554">
        <v>2011</v>
      </c>
      <c r="B162" s="561">
        <v>40</v>
      </c>
      <c r="C162" s="561">
        <v>1</v>
      </c>
    </row>
    <row r="163" spans="1:3" ht="12">
      <c r="A163" s="554">
        <v>2012</v>
      </c>
      <c r="B163" s="557">
        <v>64</v>
      </c>
      <c r="C163" s="557">
        <v>1</v>
      </c>
    </row>
    <row r="164" spans="1:3" ht="12">
      <c r="A164" s="554">
        <v>2013</v>
      </c>
      <c r="B164" s="558">
        <v>69</v>
      </c>
      <c r="C164" s="558">
        <v>1</v>
      </c>
    </row>
    <row r="165" spans="1:3" ht="12">
      <c r="A165" s="559">
        <v>2014</v>
      </c>
      <c r="B165" s="558">
        <v>66</v>
      </c>
      <c r="C165" s="558">
        <v>8</v>
      </c>
    </row>
    <row r="166" spans="1:3" ht="12">
      <c r="A166" s="559">
        <v>2015</v>
      </c>
      <c r="B166" s="558">
        <v>74</v>
      </c>
      <c r="C166" s="558" t="s">
        <v>438</v>
      </c>
    </row>
    <row r="167" spans="1:3" s="560" customFormat="1" ht="15" customHeight="1">
      <c r="A167" s="1107" t="s">
        <v>1170</v>
      </c>
      <c r="B167" s="1108"/>
      <c r="C167" s="1108"/>
    </row>
    <row r="168" spans="1:3" ht="12">
      <c r="A168" s="554">
        <v>1999</v>
      </c>
      <c r="B168" s="555" t="s">
        <v>1120</v>
      </c>
      <c r="C168" s="555" t="s">
        <v>1120</v>
      </c>
    </row>
    <row r="169" spans="1:3" ht="12">
      <c r="A169" s="554">
        <v>2000</v>
      </c>
      <c r="B169" s="555" t="s">
        <v>1120</v>
      </c>
      <c r="C169" s="555" t="s">
        <v>1120</v>
      </c>
    </row>
    <row r="170" spans="1:3" ht="12">
      <c r="A170" s="554">
        <v>2001</v>
      </c>
      <c r="B170" s="555">
        <v>11</v>
      </c>
      <c r="C170" s="555" t="s">
        <v>1163</v>
      </c>
    </row>
    <row r="171" spans="1:3" ht="12">
      <c r="A171" s="554">
        <v>2002</v>
      </c>
      <c r="B171" s="555">
        <v>15</v>
      </c>
      <c r="C171" s="555" t="s">
        <v>1163</v>
      </c>
    </row>
    <row r="172" spans="1:3" ht="12">
      <c r="A172" s="554">
        <v>2003</v>
      </c>
      <c r="B172" s="555">
        <v>14</v>
      </c>
      <c r="C172" s="555" t="s">
        <v>1163</v>
      </c>
    </row>
    <row r="173" spans="1:3" ht="12">
      <c r="A173" s="554">
        <v>2004</v>
      </c>
      <c r="B173" s="555">
        <v>21</v>
      </c>
      <c r="C173" s="555">
        <v>1</v>
      </c>
    </row>
    <row r="174" spans="1:3" ht="12">
      <c r="A174" s="554">
        <v>2005</v>
      </c>
      <c r="B174" s="555">
        <v>23</v>
      </c>
      <c r="C174" s="555" t="s">
        <v>1163</v>
      </c>
    </row>
    <row r="175" spans="1:3" ht="12">
      <c r="A175" s="554">
        <v>2006</v>
      </c>
      <c r="B175" s="555">
        <v>24</v>
      </c>
      <c r="C175" s="555" t="s">
        <v>1163</v>
      </c>
    </row>
    <row r="176" spans="1:3" ht="12">
      <c r="A176" s="554">
        <v>2007</v>
      </c>
      <c r="B176" s="555">
        <v>24</v>
      </c>
      <c r="C176" s="555" t="s">
        <v>1163</v>
      </c>
    </row>
    <row r="177" spans="1:3" ht="12">
      <c r="A177" s="554">
        <v>2008</v>
      </c>
      <c r="B177" s="555">
        <v>21</v>
      </c>
      <c r="C177" s="555" t="s">
        <v>1163</v>
      </c>
    </row>
    <row r="178" spans="1:3" ht="12">
      <c r="A178" s="554">
        <v>2009</v>
      </c>
      <c r="B178" s="555">
        <v>23</v>
      </c>
      <c r="C178" s="555" t="s">
        <v>1163</v>
      </c>
    </row>
    <row r="179" spans="1:3" ht="12">
      <c r="A179" s="554">
        <v>2010</v>
      </c>
      <c r="B179" s="555">
        <v>28</v>
      </c>
      <c r="C179" s="555" t="s">
        <v>1163</v>
      </c>
    </row>
    <row r="180" spans="1:3" ht="12">
      <c r="A180" s="554">
        <v>2011</v>
      </c>
      <c r="B180" s="561">
        <v>23</v>
      </c>
      <c r="C180" s="555" t="s">
        <v>1163</v>
      </c>
    </row>
    <row r="181" spans="1:3" ht="12">
      <c r="A181" s="554">
        <v>2012</v>
      </c>
      <c r="B181" s="557">
        <v>19</v>
      </c>
      <c r="C181" s="557">
        <v>1</v>
      </c>
    </row>
    <row r="182" spans="1:3" ht="12">
      <c r="A182" s="554">
        <v>2013</v>
      </c>
      <c r="B182" s="558">
        <v>17</v>
      </c>
      <c r="C182" s="558">
        <v>1</v>
      </c>
    </row>
    <row r="183" spans="1:3" ht="12">
      <c r="A183" s="554">
        <v>2014</v>
      </c>
      <c r="B183" s="558">
        <v>10</v>
      </c>
      <c r="C183" s="558" t="s">
        <v>1163</v>
      </c>
    </row>
    <row r="184" spans="1:3" ht="12">
      <c r="A184" s="559">
        <v>2015</v>
      </c>
      <c r="B184" s="558">
        <v>18</v>
      </c>
      <c r="C184" s="558">
        <v>1</v>
      </c>
    </row>
    <row r="185" spans="1:3" s="560" customFormat="1" ht="15" customHeight="1">
      <c r="A185" s="1105" t="s">
        <v>1171</v>
      </c>
      <c r="B185" s="1106"/>
      <c r="C185" s="1106"/>
    </row>
    <row r="186" spans="1:3" ht="12">
      <c r="A186" s="554">
        <v>1999</v>
      </c>
      <c r="B186" s="555" t="s">
        <v>1120</v>
      </c>
      <c r="C186" s="555" t="s">
        <v>1120</v>
      </c>
    </row>
    <row r="187" spans="1:3" ht="12">
      <c r="A187" s="554">
        <v>2000</v>
      </c>
      <c r="B187" s="555" t="s">
        <v>1120</v>
      </c>
      <c r="C187" s="555" t="s">
        <v>1120</v>
      </c>
    </row>
    <row r="188" spans="1:3" ht="12">
      <c r="A188" s="554">
        <v>2001</v>
      </c>
      <c r="B188" s="555">
        <v>11</v>
      </c>
      <c r="C188" s="555" t="s">
        <v>1163</v>
      </c>
    </row>
    <row r="189" spans="1:3" ht="12">
      <c r="A189" s="554">
        <v>2002</v>
      </c>
      <c r="B189" s="555">
        <v>15</v>
      </c>
      <c r="C189" s="555" t="s">
        <v>1163</v>
      </c>
    </row>
    <row r="190" spans="1:3" ht="12">
      <c r="A190" s="554">
        <v>2003</v>
      </c>
      <c r="B190" s="555">
        <v>14</v>
      </c>
      <c r="C190" s="555" t="s">
        <v>1163</v>
      </c>
    </row>
    <row r="191" spans="1:3" ht="12">
      <c r="A191" s="554">
        <v>2004</v>
      </c>
      <c r="B191" s="555">
        <v>21</v>
      </c>
      <c r="C191" s="555">
        <v>1</v>
      </c>
    </row>
    <row r="192" spans="1:3" ht="12">
      <c r="A192" s="554">
        <v>2005</v>
      </c>
      <c r="B192" s="555">
        <v>23</v>
      </c>
      <c r="C192" s="555" t="s">
        <v>1163</v>
      </c>
    </row>
    <row r="193" spans="1:3" ht="12">
      <c r="A193" s="554">
        <v>2006</v>
      </c>
      <c r="B193" s="555">
        <v>18</v>
      </c>
      <c r="C193" s="555" t="s">
        <v>1163</v>
      </c>
    </row>
    <row r="194" spans="1:3" ht="12">
      <c r="A194" s="554">
        <v>2007</v>
      </c>
      <c r="B194" s="555">
        <v>24</v>
      </c>
      <c r="C194" s="555" t="s">
        <v>1163</v>
      </c>
    </row>
    <row r="195" spans="1:3" ht="12">
      <c r="A195" s="554">
        <v>2008</v>
      </c>
      <c r="B195" s="555">
        <v>20</v>
      </c>
      <c r="C195" s="555" t="s">
        <v>1163</v>
      </c>
    </row>
    <row r="196" spans="1:3" ht="12">
      <c r="A196" s="554">
        <v>2009</v>
      </c>
      <c r="B196" s="555">
        <v>21</v>
      </c>
      <c r="C196" s="555" t="s">
        <v>1163</v>
      </c>
    </row>
    <row r="197" spans="1:3" ht="12">
      <c r="A197" s="554">
        <v>2010</v>
      </c>
      <c r="B197" s="555">
        <v>26</v>
      </c>
      <c r="C197" s="555" t="s">
        <v>1163</v>
      </c>
    </row>
    <row r="198" spans="1:3" ht="12">
      <c r="A198" s="554">
        <v>2011</v>
      </c>
      <c r="B198" s="561">
        <v>22</v>
      </c>
      <c r="C198" s="555" t="s">
        <v>1163</v>
      </c>
    </row>
    <row r="199" spans="1:3" ht="12">
      <c r="A199" s="554">
        <v>2012</v>
      </c>
      <c r="B199" s="557">
        <v>19</v>
      </c>
      <c r="C199" s="557">
        <v>1</v>
      </c>
    </row>
    <row r="200" spans="1:3" ht="12">
      <c r="A200" s="554">
        <v>2013</v>
      </c>
      <c r="B200" s="558">
        <v>17</v>
      </c>
      <c r="C200" s="558">
        <v>1</v>
      </c>
    </row>
    <row r="201" spans="1:3" ht="12">
      <c r="A201" s="554">
        <v>2014</v>
      </c>
      <c r="B201" s="558">
        <v>9</v>
      </c>
      <c r="C201" s="558" t="s">
        <v>1163</v>
      </c>
    </row>
    <row r="202" spans="1:3" ht="12">
      <c r="A202" s="559">
        <v>2015</v>
      </c>
      <c r="B202" s="558">
        <v>14</v>
      </c>
      <c r="C202" s="558">
        <v>1</v>
      </c>
    </row>
    <row r="203" spans="1:3" s="560" customFormat="1" ht="15" customHeight="1">
      <c r="A203" s="1105" t="s">
        <v>1172</v>
      </c>
      <c r="B203" s="1106"/>
      <c r="C203" s="1106"/>
    </row>
    <row r="204" spans="1:3" ht="12">
      <c r="A204" s="554">
        <v>1999</v>
      </c>
      <c r="B204" s="555" t="s">
        <v>1053</v>
      </c>
      <c r="C204" s="555" t="s">
        <v>1053</v>
      </c>
    </row>
    <row r="205" spans="1:3" ht="12">
      <c r="A205" s="554">
        <v>2000</v>
      </c>
      <c r="B205" s="555" t="s">
        <v>1053</v>
      </c>
      <c r="C205" s="555" t="s">
        <v>1053</v>
      </c>
    </row>
    <row r="206" spans="1:3" ht="12">
      <c r="A206" s="554">
        <v>2001</v>
      </c>
      <c r="B206" s="555" t="s">
        <v>1053</v>
      </c>
      <c r="C206" s="555" t="s">
        <v>1120</v>
      </c>
    </row>
    <row r="207" spans="1:3" ht="12">
      <c r="A207" s="554">
        <v>2002</v>
      </c>
      <c r="B207" s="555" t="s">
        <v>1053</v>
      </c>
      <c r="C207" s="555" t="s">
        <v>1120</v>
      </c>
    </row>
    <row r="208" spans="1:3" ht="12">
      <c r="A208" s="554">
        <v>2003</v>
      </c>
      <c r="B208" s="555" t="s">
        <v>1053</v>
      </c>
      <c r="C208" s="555" t="s">
        <v>1120</v>
      </c>
    </row>
    <row r="209" spans="1:3" ht="12">
      <c r="A209" s="554">
        <v>2004</v>
      </c>
      <c r="B209" s="555" t="s">
        <v>1053</v>
      </c>
      <c r="C209" s="555" t="s">
        <v>1120</v>
      </c>
    </row>
    <row r="210" spans="1:3" ht="12">
      <c r="A210" s="554">
        <v>2005</v>
      </c>
      <c r="B210" s="555" t="s">
        <v>1053</v>
      </c>
      <c r="C210" s="555" t="s">
        <v>1163</v>
      </c>
    </row>
    <row r="211" spans="1:3" ht="12">
      <c r="A211" s="554">
        <v>2006</v>
      </c>
      <c r="B211" s="555">
        <v>6</v>
      </c>
      <c r="C211" s="555" t="s">
        <v>1163</v>
      </c>
    </row>
    <row r="212" spans="1:3" ht="12">
      <c r="A212" s="554">
        <v>2007</v>
      </c>
      <c r="B212" s="555" t="s">
        <v>1163</v>
      </c>
      <c r="C212" s="555" t="s">
        <v>1163</v>
      </c>
    </row>
    <row r="213" spans="1:3" ht="12">
      <c r="A213" s="554">
        <v>2008</v>
      </c>
      <c r="B213" s="555">
        <v>1</v>
      </c>
      <c r="C213" s="555" t="s">
        <v>1163</v>
      </c>
    </row>
    <row r="214" spans="1:3" ht="12">
      <c r="A214" s="554">
        <v>2009</v>
      </c>
      <c r="B214" s="555">
        <v>2</v>
      </c>
      <c r="C214" s="555" t="s">
        <v>1163</v>
      </c>
    </row>
    <row r="215" spans="1:3" ht="12">
      <c r="A215" s="554">
        <v>2010</v>
      </c>
      <c r="B215" s="555">
        <v>2</v>
      </c>
      <c r="C215" s="555" t="s">
        <v>1163</v>
      </c>
    </row>
    <row r="216" spans="1:3" ht="12">
      <c r="A216" s="554">
        <v>2011</v>
      </c>
      <c r="B216" s="561">
        <v>1</v>
      </c>
      <c r="C216" s="555" t="s">
        <v>1163</v>
      </c>
    </row>
    <row r="217" spans="1:3" ht="12">
      <c r="A217" s="554">
        <v>2012</v>
      </c>
      <c r="B217" s="555" t="s">
        <v>1163</v>
      </c>
      <c r="C217" s="555" t="s">
        <v>1163</v>
      </c>
    </row>
    <row r="218" spans="1:3" ht="12">
      <c r="A218" s="554">
        <v>2013</v>
      </c>
      <c r="B218" s="555" t="s">
        <v>1163</v>
      </c>
      <c r="C218" s="555" t="s">
        <v>1163</v>
      </c>
    </row>
    <row r="219" spans="1:3" ht="12">
      <c r="A219" s="559">
        <v>2014</v>
      </c>
      <c r="B219" s="558">
        <v>1</v>
      </c>
      <c r="C219" s="558" t="s">
        <v>1163</v>
      </c>
    </row>
    <row r="220" spans="1:3" ht="12">
      <c r="A220" s="559">
        <v>2015</v>
      </c>
      <c r="B220" s="558">
        <v>4</v>
      </c>
      <c r="C220" s="558" t="s">
        <v>438</v>
      </c>
    </row>
    <row r="223" spans="1:3">
      <c r="A223" s="562" t="s">
        <v>1173</v>
      </c>
    </row>
  </sheetData>
  <mergeCells count="12">
    <mergeCell ref="A203:C203"/>
    <mergeCell ref="A5:C5"/>
    <mergeCell ref="A23:C23"/>
    <mergeCell ref="A41:C41"/>
    <mergeCell ref="A59:C59"/>
    <mergeCell ref="A77:C77"/>
    <mergeCell ref="A95:C95"/>
    <mergeCell ref="A113:C113"/>
    <mergeCell ref="A131:C131"/>
    <mergeCell ref="A149:C149"/>
    <mergeCell ref="A167:C167"/>
    <mergeCell ref="A185:C185"/>
  </mergeCells>
  <hyperlinks>
    <hyperlink ref="A1" r:id="rId1" display="https://bdoz.rzeszow.uw.gov.pl/"/>
  </hyperlinks>
  <pageMargins left="0.7" right="0.7" top="0.75" bottom="0.75" header="0.3" footer="0.3"/>
  <pageSetup paperSize="9" orientation="portrait"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7" sqref="C7"/>
    </sheetView>
  </sheetViews>
  <sheetFormatPr defaultRowHeight="15"/>
  <cols>
    <col min="1" max="1" width="19.28515625" customWidth="1"/>
    <col min="2" max="2" width="18.42578125" customWidth="1"/>
    <col min="3" max="3" width="32.85546875" customWidth="1"/>
  </cols>
  <sheetData>
    <row r="1" spans="1:2">
      <c r="A1" t="s">
        <v>1231</v>
      </c>
    </row>
    <row r="3" spans="1:2" ht="15.75" thickBot="1">
      <c r="A3" s="589" t="s">
        <v>1223</v>
      </c>
    </row>
    <row r="4" spans="1:2" ht="15.75" thickBot="1">
      <c r="A4" s="587" t="s">
        <v>1224</v>
      </c>
      <c r="B4" s="588" t="s">
        <v>1225</v>
      </c>
    </row>
    <row r="5" spans="1:2" ht="15.75" thickBot="1">
      <c r="A5" s="580" t="s">
        <v>1111</v>
      </c>
      <c r="B5" s="570">
        <v>202</v>
      </c>
    </row>
    <row r="6" spans="1:2" ht="15.75" thickBot="1">
      <c r="A6" s="580" t="s">
        <v>1226</v>
      </c>
      <c r="B6" s="570">
        <v>245</v>
      </c>
    </row>
    <row r="7" spans="1:2" ht="15.75" thickBot="1">
      <c r="A7" s="580" t="s">
        <v>1227</v>
      </c>
      <c r="B7" s="570">
        <v>66</v>
      </c>
    </row>
    <row r="8" spans="1:2" ht="30.75" thickBot="1">
      <c r="A8" s="580" t="s">
        <v>1228</v>
      </c>
      <c r="B8" s="570">
        <v>42</v>
      </c>
    </row>
    <row r="9" spans="1:2" ht="15.75" thickBot="1">
      <c r="A9" s="580" t="s">
        <v>1229</v>
      </c>
      <c r="B9" s="570">
        <v>617</v>
      </c>
    </row>
    <row r="10" spans="1:2" ht="15.75" thickBot="1">
      <c r="A10" s="580" t="s">
        <v>1117</v>
      </c>
      <c r="B10" s="570">
        <v>78</v>
      </c>
    </row>
    <row r="11" spans="1:2" ht="15.75" thickBot="1">
      <c r="A11" s="580" t="s">
        <v>1230</v>
      </c>
      <c r="B11" s="570">
        <v>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D154"/>
  <sheetViews>
    <sheetView topLeftCell="A148" zoomScaleNormal="100" workbookViewId="0">
      <selection activeCell="X7" sqref="X7:X33"/>
    </sheetView>
  </sheetViews>
  <sheetFormatPr defaultRowHeight="15"/>
  <cols>
    <col min="1" max="1" width="9.5703125" style="17" customWidth="1"/>
    <col min="2" max="2" width="19.42578125" style="6" customWidth="1"/>
    <col min="3" max="3" width="7.85546875" style="6" customWidth="1"/>
    <col min="4" max="4" width="15.42578125" style="6" customWidth="1"/>
    <col min="5" max="6" width="19.42578125" style="6" customWidth="1"/>
    <col min="7" max="7" width="7.85546875" style="6" customWidth="1"/>
    <col min="8" max="8" width="15.28515625" style="6" customWidth="1"/>
    <col min="9" max="9" width="19.140625" style="6" customWidth="1"/>
    <col min="10" max="10" width="17.42578125" style="6" customWidth="1"/>
    <col min="11" max="11" width="9.140625" style="6"/>
    <col min="12" max="12" width="15.7109375" style="6" customWidth="1"/>
    <col min="13" max="13" width="15.28515625" style="6" customWidth="1"/>
    <col min="14" max="14" width="14.42578125" style="6" customWidth="1"/>
    <col min="15" max="15" width="9.140625" style="6"/>
    <col min="16" max="16" width="11.42578125" style="6" customWidth="1"/>
    <col min="17" max="17" width="14.28515625" style="6" customWidth="1"/>
    <col min="18" max="18" width="13.42578125" style="6" customWidth="1"/>
    <col min="19" max="19" width="9.140625" style="6"/>
    <col min="20" max="20" width="15.42578125" style="6" customWidth="1"/>
    <col min="21" max="21" width="15.5703125" style="6" customWidth="1"/>
    <col min="22" max="22" width="19.42578125" style="6" customWidth="1"/>
    <col min="23" max="23" width="9.140625" style="6"/>
    <col min="24" max="24" width="10.42578125" style="6" customWidth="1"/>
    <col min="25" max="25" width="14" style="6" customWidth="1"/>
    <col min="26" max="26" width="13.140625" style="6" customWidth="1"/>
    <col min="27" max="27" width="9.140625" style="6"/>
    <col min="28" max="28" width="12.7109375" style="6" customWidth="1"/>
    <col min="29" max="29" width="15.7109375" style="6" customWidth="1"/>
    <col min="30" max="30" width="17.7109375" style="6" customWidth="1"/>
    <col min="31" max="31" width="9.140625" style="6"/>
    <col min="32" max="32" width="11.42578125" style="6" customWidth="1"/>
    <col min="33" max="33" width="12.140625" style="6" customWidth="1"/>
    <col min="34" max="34" width="12" style="6" customWidth="1"/>
    <col min="35" max="16384" width="9.140625" style="6"/>
  </cols>
  <sheetData>
    <row r="1" spans="1:30">
      <c r="B1" s="6" t="s">
        <v>1677</v>
      </c>
    </row>
    <row r="3" spans="1:30">
      <c r="B3" s="6" t="s">
        <v>1707</v>
      </c>
    </row>
    <row r="5" spans="1:30">
      <c r="A5" s="159" t="s">
        <v>337</v>
      </c>
      <c r="D5" s="40" t="s">
        <v>338</v>
      </c>
      <c r="H5" s="40" t="s">
        <v>115</v>
      </c>
      <c r="L5" s="40" t="s">
        <v>137</v>
      </c>
      <c r="P5" s="40" t="s">
        <v>142</v>
      </c>
      <c r="T5" s="40" t="s">
        <v>144</v>
      </c>
      <c r="X5" s="40" t="s">
        <v>147</v>
      </c>
      <c r="AB5" s="160"/>
      <c r="AC5" s="160"/>
      <c r="AD5" s="160"/>
    </row>
    <row r="6" spans="1:30">
      <c r="AB6" s="160"/>
      <c r="AC6" s="160"/>
      <c r="AD6" s="160"/>
    </row>
    <row r="7" spans="1:30">
      <c r="A7" s="14" t="s">
        <v>330</v>
      </c>
      <c r="B7" s="4" t="s">
        <v>258</v>
      </c>
      <c r="C7" s="136"/>
      <c r="D7" s="761" t="s">
        <v>181</v>
      </c>
      <c r="E7" s="14" t="s">
        <v>259</v>
      </c>
      <c r="F7" s="14" t="s">
        <v>2</v>
      </c>
      <c r="G7" s="136"/>
      <c r="H7" s="761" t="s">
        <v>181</v>
      </c>
      <c r="I7" s="14" t="s">
        <v>259</v>
      </c>
      <c r="J7" s="14" t="s">
        <v>2</v>
      </c>
      <c r="L7" s="761" t="s">
        <v>181</v>
      </c>
      <c r="M7" s="14" t="s">
        <v>259</v>
      </c>
      <c r="N7" s="14" t="s">
        <v>2</v>
      </c>
      <c r="P7" s="761" t="s">
        <v>181</v>
      </c>
      <c r="Q7" s="14" t="s">
        <v>259</v>
      </c>
      <c r="R7" s="14" t="s">
        <v>2</v>
      </c>
      <c r="T7" s="761" t="s">
        <v>181</v>
      </c>
      <c r="U7" s="14" t="s">
        <v>259</v>
      </c>
      <c r="V7" s="14" t="s">
        <v>2</v>
      </c>
      <c r="X7" s="761" t="s">
        <v>181</v>
      </c>
      <c r="Y7" s="14" t="s">
        <v>259</v>
      </c>
      <c r="Z7" s="14" t="s">
        <v>2</v>
      </c>
      <c r="AB7" s="158"/>
      <c r="AC7" s="158"/>
      <c r="AD7" s="158"/>
    </row>
    <row r="8" spans="1:30">
      <c r="A8" s="10" t="s">
        <v>82</v>
      </c>
      <c r="B8" s="3" t="s">
        <v>3</v>
      </c>
      <c r="C8" s="161"/>
      <c r="D8" s="765">
        <v>3302.2080000000001</v>
      </c>
      <c r="E8" s="162">
        <v>512859.19999999995</v>
      </c>
      <c r="F8" s="162">
        <v>516161.40799999994</v>
      </c>
      <c r="G8" s="161"/>
      <c r="H8" s="765"/>
      <c r="I8" s="162">
        <v>391245.576</v>
      </c>
      <c r="J8" s="162">
        <v>391245.576</v>
      </c>
      <c r="L8" s="765">
        <v>3302.2080000000001</v>
      </c>
      <c r="M8" s="162"/>
      <c r="N8" s="162">
        <v>3302.2080000000001</v>
      </c>
      <c r="P8" s="765"/>
      <c r="Q8" s="162">
        <v>285.60000000000002</v>
      </c>
      <c r="R8" s="162">
        <v>285.60000000000002</v>
      </c>
      <c r="T8" s="765"/>
      <c r="U8" s="162">
        <v>27837.72</v>
      </c>
      <c r="V8" s="162">
        <v>27837.72</v>
      </c>
      <c r="X8" s="765"/>
      <c r="Y8" s="162">
        <v>93490.304000000004</v>
      </c>
      <c r="Z8" s="162">
        <v>93490.304000000004</v>
      </c>
      <c r="AB8" s="163"/>
      <c r="AC8" s="163"/>
      <c r="AD8" s="163"/>
    </row>
    <row r="9" spans="1:30">
      <c r="A9" s="10" t="s">
        <v>4</v>
      </c>
      <c r="B9" s="3" t="s">
        <v>88</v>
      </c>
      <c r="C9" s="161"/>
      <c r="D9" s="765">
        <v>43318.8</v>
      </c>
      <c r="E9" s="162">
        <v>858755.9047999999</v>
      </c>
      <c r="F9" s="162">
        <v>902074.70479999995</v>
      </c>
      <c r="G9" s="161"/>
      <c r="H9" s="765"/>
      <c r="I9" s="162">
        <v>763928.22</v>
      </c>
      <c r="J9" s="162">
        <v>763928.22</v>
      </c>
      <c r="L9" s="765">
        <v>43318.8</v>
      </c>
      <c r="M9" s="162"/>
      <c r="N9" s="162">
        <v>43318.8</v>
      </c>
      <c r="P9" s="765"/>
      <c r="Q9" s="162"/>
      <c r="R9" s="162"/>
      <c r="T9" s="765"/>
      <c r="U9" s="162">
        <v>11301.72</v>
      </c>
      <c r="V9" s="162">
        <v>11301.72</v>
      </c>
      <c r="X9" s="765"/>
      <c r="Y9" s="162">
        <v>83525.964800000002</v>
      </c>
      <c r="Z9" s="162">
        <v>83525.964800000002</v>
      </c>
      <c r="AB9" s="163"/>
      <c r="AC9" s="163"/>
      <c r="AD9" s="163"/>
    </row>
    <row r="10" spans="1:30">
      <c r="A10" s="10" t="s">
        <v>5</v>
      </c>
      <c r="B10" s="3" t="s">
        <v>89</v>
      </c>
      <c r="C10" s="161"/>
      <c r="D10" s="765">
        <v>66572.731200000009</v>
      </c>
      <c r="E10" s="162">
        <v>2269917.9624000001</v>
      </c>
      <c r="F10" s="162">
        <v>2336490.6935999999</v>
      </c>
      <c r="G10" s="161"/>
      <c r="H10" s="765">
        <v>6996</v>
      </c>
      <c r="I10" s="162">
        <v>2250635.46</v>
      </c>
      <c r="J10" s="162">
        <v>2257631.46</v>
      </c>
      <c r="L10" s="765">
        <v>59576.731200000002</v>
      </c>
      <c r="M10" s="162"/>
      <c r="N10" s="162">
        <v>59576.731200000002</v>
      </c>
      <c r="P10" s="765"/>
      <c r="Q10" s="162"/>
      <c r="R10" s="162"/>
      <c r="T10" s="765"/>
      <c r="U10" s="162"/>
      <c r="V10" s="162"/>
      <c r="X10" s="765"/>
      <c r="Y10" s="162">
        <v>19282.502400000001</v>
      </c>
      <c r="Z10" s="162">
        <v>19282.502400000001</v>
      </c>
      <c r="AB10" s="163"/>
      <c r="AC10" s="163"/>
      <c r="AD10" s="163"/>
    </row>
    <row r="11" spans="1:30">
      <c r="A11" s="10" t="s">
        <v>6</v>
      </c>
      <c r="B11" s="3" t="s">
        <v>90</v>
      </c>
      <c r="C11" s="161"/>
      <c r="D11" s="765">
        <v>106078.728</v>
      </c>
      <c r="E11" s="162">
        <v>5129445.8500000006</v>
      </c>
      <c r="F11" s="162">
        <v>5235524.5780000007</v>
      </c>
      <c r="G11" s="161"/>
      <c r="H11" s="765">
        <v>14313.18</v>
      </c>
      <c r="I11" s="162">
        <v>3371138.67</v>
      </c>
      <c r="J11" s="162">
        <v>3385451.85</v>
      </c>
      <c r="L11" s="765">
        <v>91765.547999999995</v>
      </c>
      <c r="M11" s="162"/>
      <c r="N11" s="162">
        <v>91765.547999999995</v>
      </c>
      <c r="P11" s="765"/>
      <c r="Q11" s="162">
        <v>624313.03200000001</v>
      </c>
      <c r="R11" s="162">
        <v>624313.03200000001</v>
      </c>
      <c r="T11" s="765"/>
      <c r="U11" s="162">
        <v>49760.004000000001</v>
      </c>
      <c r="V11" s="162">
        <v>49760.004000000001</v>
      </c>
      <c r="X11" s="765"/>
      <c r="Y11" s="162">
        <v>1084234.1440000001</v>
      </c>
      <c r="Z11" s="162">
        <v>1084234.1440000001</v>
      </c>
      <c r="AB11" s="163"/>
      <c r="AC11" s="163"/>
      <c r="AD11" s="163"/>
    </row>
    <row r="12" spans="1:30">
      <c r="A12" s="10" t="s">
        <v>7</v>
      </c>
      <c r="B12" s="3" t="s">
        <v>91</v>
      </c>
      <c r="C12" s="161"/>
      <c r="D12" s="765">
        <v>99089.863200000007</v>
      </c>
      <c r="E12" s="162">
        <v>1436143.65</v>
      </c>
      <c r="F12" s="162">
        <v>1535233.5131999999</v>
      </c>
      <c r="G12" s="161"/>
      <c r="H12" s="765">
        <v>5853.7439999999997</v>
      </c>
      <c r="I12" s="162">
        <v>1426679.97</v>
      </c>
      <c r="J12" s="162">
        <v>1432533.7139999999</v>
      </c>
      <c r="L12" s="765">
        <v>93236.119200000001</v>
      </c>
      <c r="M12" s="162"/>
      <c r="N12" s="162">
        <v>93236.119200000001</v>
      </c>
      <c r="P12" s="765"/>
      <c r="Q12" s="162"/>
      <c r="R12" s="162"/>
      <c r="T12" s="765"/>
      <c r="U12" s="162"/>
      <c r="V12" s="162"/>
      <c r="X12" s="765"/>
      <c r="Y12" s="162">
        <v>9463.68</v>
      </c>
      <c r="Z12" s="162">
        <v>9463.68</v>
      </c>
      <c r="AB12" s="163"/>
      <c r="AC12" s="163"/>
      <c r="AD12" s="163"/>
    </row>
    <row r="13" spans="1:30">
      <c r="A13" s="10" t="s">
        <v>8</v>
      </c>
      <c r="B13" s="3" t="s">
        <v>92</v>
      </c>
      <c r="C13" s="161"/>
      <c r="D13" s="765">
        <v>93229.288800000009</v>
      </c>
      <c r="E13" s="162">
        <v>1356875.1783999999</v>
      </c>
      <c r="F13" s="162">
        <v>1450104.4671999998</v>
      </c>
      <c r="G13" s="161"/>
      <c r="H13" s="765">
        <v>20357.088</v>
      </c>
      <c r="I13" s="162">
        <v>1294114.3559999999</v>
      </c>
      <c r="J13" s="162">
        <v>1314471.4439999999</v>
      </c>
      <c r="L13" s="765">
        <v>72872.200800000006</v>
      </c>
      <c r="M13" s="162"/>
      <c r="N13" s="162">
        <v>72872.200800000006</v>
      </c>
      <c r="P13" s="765"/>
      <c r="Q13" s="162">
        <v>26619.062399999999</v>
      </c>
      <c r="R13" s="162">
        <v>26619.062399999999</v>
      </c>
      <c r="T13" s="765"/>
      <c r="U13" s="162"/>
      <c r="V13" s="162"/>
      <c r="X13" s="765"/>
      <c r="Y13" s="162">
        <v>36141.760000000002</v>
      </c>
      <c r="Z13" s="162">
        <v>36141.760000000002</v>
      </c>
      <c r="AB13" s="163"/>
      <c r="AC13" s="163"/>
      <c r="AD13" s="163"/>
    </row>
    <row r="14" spans="1:30">
      <c r="A14" s="10" t="s">
        <v>9</v>
      </c>
      <c r="B14" s="3" t="s">
        <v>93</v>
      </c>
      <c r="C14" s="161"/>
      <c r="D14" s="765">
        <v>31245.96</v>
      </c>
      <c r="E14" s="162">
        <v>1269853.97</v>
      </c>
      <c r="F14" s="162">
        <v>1301099.93</v>
      </c>
      <c r="G14" s="161"/>
      <c r="H14" s="765">
        <v>10335</v>
      </c>
      <c r="I14" s="162">
        <v>1165926.966</v>
      </c>
      <c r="J14" s="162">
        <v>1176261.966</v>
      </c>
      <c r="L14" s="765">
        <v>20910.96</v>
      </c>
      <c r="M14" s="162"/>
      <c r="N14" s="162">
        <v>20910.96</v>
      </c>
      <c r="P14" s="765"/>
      <c r="Q14" s="162">
        <v>25912.488000000001</v>
      </c>
      <c r="R14" s="162">
        <v>25912.488000000001</v>
      </c>
      <c r="T14" s="765"/>
      <c r="U14" s="162">
        <v>23630.58</v>
      </c>
      <c r="V14" s="162">
        <v>23630.58</v>
      </c>
      <c r="X14" s="765"/>
      <c r="Y14" s="162">
        <v>54383.936000000002</v>
      </c>
      <c r="Z14" s="162">
        <v>54383.936000000002</v>
      </c>
      <c r="AB14" s="163"/>
      <c r="AC14" s="163"/>
      <c r="AD14" s="163"/>
    </row>
    <row r="15" spans="1:30">
      <c r="A15" s="10" t="s">
        <v>11</v>
      </c>
      <c r="B15" s="3" t="s">
        <v>94</v>
      </c>
      <c r="C15" s="161"/>
      <c r="D15" s="765">
        <v>37154.375999999997</v>
      </c>
      <c r="E15" s="162">
        <v>1833212.976</v>
      </c>
      <c r="F15" s="162">
        <v>1870367.352</v>
      </c>
      <c r="G15" s="161"/>
      <c r="H15" s="765"/>
      <c r="I15" s="162">
        <v>1747132.7039999999</v>
      </c>
      <c r="J15" s="162">
        <v>1747132.7039999999</v>
      </c>
      <c r="L15" s="765">
        <v>37154.375999999997</v>
      </c>
      <c r="M15" s="162"/>
      <c r="N15" s="162">
        <v>37154.375999999997</v>
      </c>
      <c r="P15" s="765"/>
      <c r="Q15" s="162">
        <v>57719.76</v>
      </c>
      <c r="R15" s="162">
        <v>57719.76</v>
      </c>
      <c r="T15" s="765"/>
      <c r="U15" s="162"/>
      <c r="V15" s="162"/>
      <c r="X15" s="765"/>
      <c r="Y15" s="162">
        <v>28360.511999999999</v>
      </c>
      <c r="Z15" s="162">
        <v>28360.511999999999</v>
      </c>
      <c r="AB15" s="163"/>
      <c r="AC15" s="163"/>
      <c r="AD15" s="163"/>
    </row>
    <row r="16" spans="1:30">
      <c r="A16" s="10" t="s">
        <v>12</v>
      </c>
      <c r="B16" s="3" t="s">
        <v>95</v>
      </c>
      <c r="C16" s="161"/>
      <c r="D16" s="765">
        <v>67686.239999999991</v>
      </c>
      <c r="E16" s="162">
        <v>1559145.0103999998</v>
      </c>
      <c r="F16" s="162">
        <v>1626831.2503999998</v>
      </c>
      <c r="G16" s="161"/>
      <c r="H16" s="765">
        <v>6042</v>
      </c>
      <c r="I16" s="162">
        <v>1245893.79</v>
      </c>
      <c r="J16" s="162">
        <v>1251935.79</v>
      </c>
      <c r="L16" s="765">
        <v>61644.24</v>
      </c>
      <c r="M16" s="162"/>
      <c r="N16" s="162">
        <v>61644.24</v>
      </c>
      <c r="P16" s="765"/>
      <c r="Q16" s="162">
        <v>64987.7088</v>
      </c>
      <c r="R16" s="162">
        <v>64987.7088</v>
      </c>
      <c r="T16" s="765"/>
      <c r="U16" s="162">
        <v>28437.15</v>
      </c>
      <c r="V16" s="162">
        <v>28437.15</v>
      </c>
      <c r="X16" s="765"/>
      <c r="Y16" s="162">
        <v>219826.3616</v>
      </c>
      <c r="Z16" s="162">
        <v>219826.3616</v>
      </c>
      <c r="AB16" s="163"/>
      <c r="AC16" s="163"/>
      <c r="AD16" s="163"/>
    </row>
    <row r="17" spans="1:30">
      <c r="A17" s="10" t="s">
        <v>13</v>
      </c>
      <c r="B17" s="3" t="s">
        <v>96</v>
      </c>
      <c r="C17" s="161"/>
      <c r="D17" s="765">
        <v>159771.52799999999</v>
      </c>
      <c r="E17" s="162">
        <v>1333372.7127999999</v>
      </c>
      <c r="F17" s="162">
        <v>1493144.2407999998</v>
      </c>
      <c r="G17" s="161"/>
      <c r="H17" s="765"/>
      <c r="I17" s="162">
        <v>1155577.02</v>
      </c>
      <c r="J17" s="162">
        <v>1155577.02</v>
      </c>
      <c r="L17" s="765">
        <v>159771.52799999999</v>
      </c>
      <c r="M17" s="162"/>
      <c r="N17" s="162">
        <v>159771.52799999999</v>
      </c>
      <c r="P17" s="765"/>
      <c r="Q17" s="162">
        <v>85398.969599999997</v>
      </c>
      <c r="R17" s="162">
        <v>85398.969599999997</v>
      </c>
      <c r="T17" s="765"/>
      <c r="U17" s="162"/>
      <c r="V17" s="162"/>
      <c r="X17" s="765"/>
      <c r="Y17" s="162">
        <v>92396.723199999993</v>
      </c>
      <c r="Z17" s="162">
        <v>92396.723199999993</v>
      </c>
      <c r="AB17" s="163"/>
      <c r="AC17" s="163"/>
      <c r="AD17" s="163"/>
    </row>
    <row r="18" spans="1:30">
      <c r="A18" s="10" t="s">
        <v>14</v>
      </c>
      <c r="B18" s="3" t="s">
        <v>97</v>
      </c>
      <c r="C18" s="161"/>
      <c r="D18" s="765">
        <v>133249.8768</v>
      </c>
      <c r="E18" s="162">
        <v>1605221.52</v>
      </c>
      <c r="F18" s="162">
        <v>1738471.3968000002</v>
      </c>
      <c r="G18" s="161"/>
      <c r="H18" s="765">
        <v>3230.88</v>
      </c>
      <c r="I18" s="162">
        <v>1592178.936</v>
      </c>
      <c r="J18" s="162">
        <v>1595409.8160000001</v>
      </c>
      <c r="L18" s="765">
        <v>130018.99679999999</v>
      </c>
      <c r="M18" s="162"/>
      <c r="N18" s="162">
        <v>130018.99679999999</v>
      </c>
      <c r="P18" s="765"/>
      <c r="Q18" s="162">
        <v>3570</v>
      </c>
      <c r="R18" s="162">
        <v>3570</v>
      </c>
      <c r="T18" s="765"/>
      <c r="U18" s="162">
        <v>9472.5840000000007</v>
      </c>
      <c r="V18" s="162">
        <v>9472.5840000000007</v>
      </c>
      <c r="X18" s="765"/>
      <c r="Y18" s="162"/>
      <c r="Z18" s="162"/>
      <c r="AB18" s="163"/>
      <c r="AC18" s="163"/>
      <c r="AD18" s="163"/>
    </row>
    <row r="19" spans="1:30">
      <c r="A19" s="10" t="s">
        <v>15</v>
      </c>
      <c r="B19" s="3" t="s">
        <v>98</v>
      </c>
      <c r="C19" s="161"/>
      <c r="D19" s="765">
        <v>55972.480799999998</v>
      </c>
      <c r="E19" s="162">
        <v>859184.31600000011</v>
      </c>
      <c r="F19" s="162">
        <v>915156.79679999989</v>
      </c>
      <c r="G19" s="161"/>
      <c r="H19" s="765">
        <v>3943.2</v>
      </c>
      <c r="I19" s="162">
        <v>840637.45200000005</v>
      </c>
      <c r="J19" s="162">
        <v>844580.652</v>
      </c>
      <c r="L19" s="765">
        <v>52029.2808</v>
      </c>
      <c r="M19" s="162"/>
      <c r="N19" s="162">
        <v>52029.2808</v>
      </c>
      <c r="P19" s="765"/>
      <c r="Q19" s="162">
        <v>18546.864000000001</v>
      </c>
      <c r="R19" s="162">
        <v>18546.864000000001</v>
      </c>
      <c r="T19" s="765"/>
      <c r="U19" s="162"/>
      <c r="V19" s="162"/>
      <c r="X19" s="765"/>
      <c r="Y19" s="162"/>
      <c r="Z19" s="162"/>
      <c r="AB19" s="163"/>
      <c r="AC19" s="163"/>
      <c r="AD19" s="163"/>
    </row>
    <row r="20" spans="1:30">
      <c r="A20" s="10" t="s">
        <v>16</v>
      </c>
      <c r="B20" s="3" t="s">
        <v>99</v>
      </c>
      <c r="C20" s="161"/>
      <c r="D20" s="765">
        <v>50442.336000000003</v>
      </c>
      <c r="E20" s="162">
        <v>2315177.7275999999</v>
      </c>
      <c r="F20" s="162">
        <v>2365620.0636</v>
      </c>
      <c r="G20" s="161"/>
      <c r="H20" s="765">
        <v>13356</v>
      </c>
      <c r="I20" s="162">
        <v>1580376.6839999999</v>
      </c>
      <c r="J20" s="162">
        <v>1593732.6839999999</v>
      </c>
      <c r="L20" s="765">
        <v>37086.336000000003</v>
      </c>
      <c r="M20" s="162"/>
      <c r="N20" s="162">
        <v>37086.336000000003</v>
      </c>
      <c r="P20" s="765"/>
      <c r="Q20" s="162">
        <v>33118.461600000002</v>
      </c>
      <c r="R20" s="162">
        <v>33118.461600000002</v>
      </c>
      <c r="T20" s="765"/>
      <c r="U20" s="162">
        <v>456013.59</v>
      </c>
      <c r="V20" s="162">
        <v>456013.59</v>
      </c>
      <c r="X20" s="765"/>
      <c r="Y20" s="162">
        <v>245668.992</v>
      </c>
      <c r="Z20" s="162">
        <v>245668.992</v>
      </c>
      <c r="AB20" s="163"/>
      <c r="AC20" s="163"/>
      <c r="AD20" s="163"/>
    </row>
    <row r="21" spans="1:30">
      <c r="A21" s="10" t="s">
        <v>17</v>
      </c>
      <c r="B21" s="3" t="s">
        <v>100</v>
      </c>
      <c r="C21" s="161"/>
      <c r="D21" s="765">
        <v>90492.607199999999</v>
      </c>
      <c r="E21" s="162">
        <v>2771354.2391999997</v>
      </c>
      <c r="F21" s="162">
        <v>2861846.8463999997</v>
      </c>
      <c r="G21" s="161"/>
      <c r="H21" s="765">
        <v>7721.04</v>
      </c>
      <c r="I21" s="162">
        <v>2175226.2119999998</v>
      </c>
      <c r="J21" s="162">
        <v>2182947.2519999999</v>
      </c>
      <c r="L21" s="765">
        <v>82771.567200000005</v>
      </c>
      <c r="M21" s="162"/>
      <c r="N21" s="162">
        <v>82771.567200000005</v>
      </c>
      <c r="P21" s="765"/>
      <c r="Q21" s="162">
        <v>356647.56959999999</v>
      </c>
      <c r="R21" s="162">
        <v>356647.56959999999</v>
      </c>
      <c r="T21" s="765"/>
      <c r="U21" s="162">
        <v>9222</v>
      </c>
      <c r="V21" s="162">
        <v>9222</v>
      </c>
      <c r="X21" s="765"/>
      <c r="Y21" s="162">
        <v>230258.45759999999</v>
      </c>
      <c r="Z21" s="162">
        <v>230258.45759999999</v>
      </c>
      <c r="AB21" s="163"/>
      <c r="AC21" s="163"/>
      <c r="AD21" s="163"/>
    </row>
    <row r="22" spans="1:30">
      <c r="A22" s="10" t="s">
        <v>18</v>
      </c>
      <c r="B22" s="3" t="s">
        <v>101</v>
      </c>
      <c r="C22" s="161"/>
      <c r="D22" s="765">
        <v>13807.8</v>
      </c>
      <c r="E22" s="162">
        <v>1187398.2707999998</v>
      </c>
      <c r="F22" s="162">
        <v>1201206.0707999999</v>
      </c>
      <c r="G22" s="161"/>
      <c r="H22" s="765">
        <v>5552.28</v>
      </c>
      <c r="I22" s="162">
        <v>1132470.8219999999</v>
      </c>
      <c r="J22" s="162">
        <v>1138023.102</v>
      </c>
      <c r="L22" s="765">
        <v>8255.52</v>
      </c>
      <c r="M22" s="162"/>
      <c r="N22" s="162">
        <v>8255.52</v>
      </c>
      <c r="P22" s="765"/>
      <c r="Q22" s="162">
        <v>54927.448799999998</v>
      </c>
      <c r="R22" s="162">
        <v>54927.448799999998</v>
      </c>
      <c r="T22" s="765"/>
      <c r="U22" s="162"/>
      <c r="V22" s="162"/>
      <c r="X22" s="765"/>
      <c r="Y22" s="162"/>
      <c r="Z22" s="162"/>
      <c r="AB22" s="163"/>
      <c r="AC22" s="163"/>
      <c r="AD22" s="163"/>
    </row>
    <row r="23" spans="1:30">
      <c r="A23" s="10" t="s">
        <v>19</v>
      </c>
      <c r="B23" s="3" t="s">
        <v>102</v>
      </c>
      <c r="C23" s="161"/>
      <c r="D23" s="765">
        <v>140871.0852</v>
      </c>
      <c r="E23" s="162">
        <v>2232833.9179999996</v>
      </c>
      <c r="F23" s="162">
        <v>2373705.0031999997</v>
      </c>
      <c r="G23" s="161"/>
      <c r="H23" s="765">
        <v>9453.1859999999997</v>
      </c>
      <c r="I23" s="162">
        <v>1809618.75</v>
      </c>
      <c r="J23" s="162">
        <v>1819071.936</v>
      </c>
      <c r="L23" s="765">
        <v>131417.89920000001</v>
      </c>
      <c r="M23" s="162"/>
      <c r="N23" s="162">
        <v>131417.89920000001</v>
      </c>
      <c r="P23" s="765"/>
      <c r="Q23" s="162">
        <v>130427.5224</v>
      </c>
      <c r="R23" s="162">
        <v>130427.5224</v>
      </c>
      <c r="T23" s="765"/>
      <c r="U23" s="162">
        <v>41949.923999999999</v>
      </c>
      <c r="V23" s="162">
        <v>41949.923999999999</v>
      </c>
      <c r="X23" s="765"/>
      <c r="Y23" s="162">
        <v>250837.72159999999</v>
      </c>
      <c r="Z23" s="162">
        <v>250837.72159999999</v>
      </c>
      <c r="AB23" s="163"/>
      <c r="AC23" s="163"/>
      <c r="AD23" s="163"/>
    </row>
    <row r="24" spans="1:30">
      <c r="A24" s="10" t="s">
        <v>20</v>
      </c>
      <c r="B24" s="3" t="s">
        <v>103</v>
      </c>
      <c r="C24" s="161"/>
      <c r="D24" s="765">
        <v>112696.67039999999</v>
      </c>
      <c r="E24" s="162">
        <v>948341.9776000001</v>
      </c>
      <c r="F24" s="162">
        <v>1061038.648</v>
      </c>
      <c r="G24" s="161"/>
      <c r="H24" s="765">
        <v>14259.12</v>
      </c>
      <c r="I24" s="162">
        <v>772281.44400000002</v>
      </c>
      <c r="J24" s="162">
        <v>786540.56400000001</v>
      </c>
      <c r="L24" s="765">
        <v>98437.550399999993</v>
      </c>
      <c r="M24" s="162"/>
      <c r="N24" s="162">
        <v>98437.550399999993</v>
      </c>
      <c r="P24" s="765"/>
      <c r="Q24" s="162">
        <v>36730.444799999997</v>
      </c>
      <c r="R24" s="162">
        <v>36730.444799999997</v>
      </c>
      <c r="T24" s="765"/>
      <c r="U24" s="162">
        <v>36445.980000000003</v>
      </c>
      <c r="V24" s="162">
        <v>36445.980000000003</v>
      </c>
      <c r="X24" s="765"/>
      <c r="Y24" s="162">
        <v>102884.1088</v>
      </c>
      <c r="Z24" s="162">
        <v>102884.1088</v>
      </c>
      <c r="AB24" s="163"/>
      <c r="AC24" s="163"/>
      <c r="AD24" s="163"/>
    </row>
    <row r="25" spans="1:30">
      <c r="A25" s="10" t="s">
        <v>21</v>
      </c>
      <c r="B25" s="3" t="s">
        <v>104</v>
      </c>
      <c r="C25" s="161"/>
      <c r="D25" s="765">
        <v>143536.7928</v>
      </c>
      <c r="E25" s="162">
        <v>1968399.452</v>
      </c>
      <c r="F25" s="162">
        <v>2111936.2448</v>
      </c>
      <c r="G25" s="161"/>
      <c r="H25" s="765">
        <v>25284.18</v>
      </c>
      <c r="I25" s="162">
        <v>1910292.3559999999</v>
      </c>
      <c r="J25" s="162">
        <v>1935576.5360000001</v>
      </c>
      <c r="L25" s="765">
        <v>118252.6128</v>
      </c>
      <c r="M25" s="162"/>
      <c r="N25" s="162">
        <v>118252.6128</v>
      </c>
      <c r="P25" s="765"/>
      <c r="Q25" s="162">
        <v>48480.6</v>
      </c>
      <c r="R25" s="162">
        <v>48480.6</v>
      </c>
      <c r="T25" s="765"/>
      <c r="U25" s="162"/>
      <c r="V25" s="162"/>
      <c r="X25" s="765"/>
      <c r="Y25" s="162">
        <v>9626.4959999999992</v>
      </c>
      <c r="Z25" s="162">
        <v>9626.4959999999992</v>
      </c>
      <c r="AB25" s="163"/>
      <c r="AC25" s="163"/>
      <c r="AD25" s="163"/>
    </row>
    <row r="26" spans="1:30">
      <c r="A26" s="10" t="s">
        <v>22</v>
      </c>
      <c r="B26" s="3" t="s">
        <v>105</v>
      </c>
      <c r="C26" s="161"/>
      <c r="D26" s="765">
        <v>21976.92</v>
      </c>
      <c r="E26" s="162">
        <v>747364.03600000008</v>
      </c>
      <c r="F26" s="162">
        <v>769340.95600000012</v>
      </c>
      <c r="G26" s="161"/>
      <c r="H26" s="765"/>
      <c r="I26" s="162">
        <v>645859.90800000005</v>
      </c>
      <c r="J26" s="162">
        <v>645859.90800000005</v>
      </c>
      <c r="L26" s="765">
        <v>21976.92</v>
      </c>
      <c r="M26" s="162"/>
      <c r="N26" s="162">
        <v>21976.92</v>
      </c>
      <c r="P26" s="765"/>
      <c r="Q26" s="162">
        <v>57211.392</v>
      </c>
      <c r="R26" s="162">
        <v>57211.392</v>
      </c>
      <c r="T26" s="765"/>
      <c r="U26" s="162"/>
      <c r="V26" s="162"/>
      <c r="X26" s="765"/>
      <c r="Y26" s="162">
        <v>44292.735999999997</v>
      </c>
      <c r="Z26" s="162">
        <v>44292.735999999997</v>
      </c>
      <c r="AB26" s="163"/>
      <c r="AC26" s="163"/>
      <c r="AD26" s="163"/>
    </row>
    <row r="27" spans="1:30">
      <c r="A27" s="10" t="s">
        <v>23</v>
      </c>
      <c r="B27" s="3" t="s">
        <v>106</v>
      </c>
      <c r="C27" s="161"/>
      <c r="D27" s="765">
        <v>21578.712</v>
      </c>
      <c r="E27" s="162">
        <v>1618700.892</v>
      </c>
      <c r="F27" s="162">
        <v>1640279.6040000001</v>
      </c>
      <c r="G27" s="161"/>
      <c r="H27" s="765">
        <v>9050.2800000000007</v>
      </c>
      <c r="I27" s="162">
        <v>1546555.476</v>
      </c>
      <c r="J27" s="162">
        <v>1555605.7560000001</v>
      </c>
      <c r="L27" s="765">
        <v>12528.432000000001</v>
      </c>
      <c r="M27" s="162"/>
      <c r="N27" s="162">
        <v>12528.432000000001</v>
      </c>
      <c r="P27" s="765"/>
      <c r="Q27" s="162">
        <v>72145.415999999997</v>
      </c>
      <c r="R27" s="162">
        <v>72145.415999999997</v>
      </c>
      <c r="T27" s="765"/>
      <c r="U27" s="162"/>
      <c r="V27" s="162"/>
      <c r="X27" s="765"/>
      <c r="Y27" s="162"/>
      <c r="Z27" s="162"/>
      <c r="AB27" s="163"/>
      <c r="AC27" s="163"/>
      <c r="AD27" s="163"/>
    </row>
    <row r="28" spans="1:30">
      <c r="A28" s="10" t="s">
        <v>10</v>
      </c>
      <c r="B28" s="3" t="s">
        <v>107</v>
      </c>
      <c r="C28" s="161"/>
      <c r="D28" s="765">
        <v>18408.902399999999</v>
      </c>
      <c r="E28" s="162">
        <v>448810.55440000002</v>
      </c>
      <c r="F28" s="162">
        <v>467219.45680000004</v>
      </c>
      <c r="G28" s="161"/>
      <c r="H28" s="765"/>
      <c r="I28" s="162">
        <v>401319.18</v>
      </c>
      <c r="J28" s="162">
        <v>401319.18</v>
      </c>
      <c r="L28" s="765">
        <v>18408.902399999999</v>
      </c>
      <c r="M28" s="162"/>
      <c r="N28" s="162">
        <v>18408.902399999999</v>
      </c>
      <c r="P28" s="765"/>
      <c r="Q28" s="162">
        <v>31180.094400000002</v>
      </c>
      <c r="R28" s="162">
        <v>31180.094400000002</v>
      </c>
      <c r="T28" s="765"/>
      <c r="U28" s="162">
        <v>2912.88</v>
      </c>
      <c r="V28" s="162">
        <v>2912.88</v>
      </c>
      <c r="X28" s="765"/>
      <c r="Y28" s="162">
        <v>13398.4</v>
      </c>
      <c r="Z28" s="162">
        <v>13398.4</v>
      </c>
      <c r="AB28" s="163"/>
      <c r="AC28" s="163"/>
      <c r="AD28" s="163"/>
    </row>
    <row r="29" spans="1:30">
      <c r="A29" s="10" t="s">
        <v>229</v>
      </c>
      <c r="B29" s="3" t="s">
        <v>24</v>
      </c>
      <c r="C29" s="161"/>
      <c r="D29" s="765">
        <v>22249.533599999999</v>
      </c>
      <c r="E29" s="162">
        <v>864656.65720000013</v>
      </c>
      <c r="F29" s="162">
        <v>886906.1908000001</v>
      </c>
      <c r="G29" s="161"/>
      <c r="H29" s="765"/>
      <c r="I29" s="162">
        <v>790459.27800000005</v>
      </c>
      <c r="J29" s="162">
        <v>790459.27800000005</v>
      </c>
      <c r="L29" s="765">
        <v>22249.533599999999</v>
      </c>
      <c r="M29" s="162"/>
      <c r="N29" s="162">
        <v>22249.533599999999</v>
      </c>
      <c r="P29" s="765"/>
      <c r="Q29" s="162">
        <v>7211.4</v>
      </c>
      <c r="R29" s="162">
        <v>7211.4</v>
      </c>
      <c r="T29" s="765"/>
      <c r="U29" s="162">
        <v>17633.736000000001</v>
      </c>
      <c r="V29" s="162">
        <v>17633.736000000001</v>
      </c>
      <c r="X29" s="765"/>
      <c r="Y29" s="162">
        <v>49352.243199999997</v>
      </c>
      <c r="Z29" s="162">
        <v>49352.243199999997</v>
      </c>
      <c r="AB29" s="163"/>
      <c r="AC29" s="163"/>
      <c r="AD29" s="163"/>
    </row>
    <row r="30" spans="1:30">
      <c r="A30" s="10" t="s">
        <v>230</v>
      </c>
      <c r="B30" s="3" t="s">
        <v>25</v>
      </c>
      <c r="C30" s="161"/>
      <c r="D30" s="765">
        <v>97594.070400000011</v>
      </c>
      <c r="E30" s="162">
        <v>3030432.4024</v>
      </c>
      <c r="F30" s="162">
        <v>3128026.4728000001</v>
      </c>
      <c r="G30" s="161"/>
      <c r="H30" s="765">
        <v>11081.664000000001</v>
      </c>
      <c r="I30" s="162">
        <v>1843777.6740000001</v>
      </c>
      <c r="J30" s="162">
        <v>1854859.338</v>
      </c>
      <c r="L30" s="765">
        <v>86512.406400000007</v>
      </c>
      <c r="M30" s="162"/>
      <c r="N30" s="162">
        <v>86512.406400000007</v>
      </c>
      <c r="P30" s="765"/>
      <c r="Q30" s="162">
        <v>126754.1352</v>
      </c>
      <c r="R30" s="162">
        <v>126754.1352</v>
      </c>
      <c r="T30" s="765"/>
      <c r="U30" s="162">
        <v>745865.50199999998</v>
      </c>
      <c r="V30" s="162">
        <v>745865.50199999998</v>
      </c>
      <c r="X30" s="765"/>
      <c r="Y30" s="162">
        <v>314035.09120000002</v>
      </c>
      <c r="Z30" s="162">
        <v>314035.09120000002</v>
      </c>
      <c r="AB30" s="163"/>
      <c r="AC30" s="163"/>
      <c r="AD30" s="163"/>
    </row>
    <row r="31" spans="1:30">
      <c r="A31" s="10" t="s">
        <v>231</v>
      </c>
      <c r="B31" s="3" t="s">
        <v>26</v>
      </c>
      <c r="C31" s="161"/>
      <c r="D31" s="765">
        <v>224732.94</v>
      </c>
      <c r="E31" s="162">
        <v>2405189.7379999999</v>
      </c>
      <c r="F31" s="162">
        <v>2629922.6779999998</v>
      </c>
      <c r="G31" s="161"/>
      <c r="H31" s="765">
        <v>33653.94</v>
      </c>
      <c r="I31" s="162">
        <v>2024760.378</v>
      </c>
      <c r="J31" s="162">
        <v>2058414.318</v>
      </c>
      <c r="L31" s="765">
        <v>191079</v>
      </c>
      <c r="M31" s="162"/>
      <c r="N31" s="162">
        <v>191079</v>
      </c>
      <c r="P31" s="765"/>
      <c r="Q31" s="162">
        <v>105159.0624</v>
      </c>
      <c r="R31" s="162">
        <v>105159.0624</v>
      </c>
      <c r="T31" s="765"/>
      <c r="U31" s="162">
        <v>8797.152</v>
      </c>
      <c r="V31" s="162">
        <v>8797.152</v>
      </c>
      <c r="X31" s="765"/>
      <c r="Y31" s="162">
        <v>266473.14559999999</v>
      </c>
      <c r="Z31" s="162">
        <v>266473.14559999999</v>
      </c>
      <c r="AB31" s="163"/>
      <c r="AC31" s="163"/>
      <c r="AD31" s="163"/>
    </row>
    <row r="32" spans="1:30">
      <c r="A32" s="10" t="s">
        <v>232</v>
      </c>
      <c r="B32" s="3" t="s">
        <v>27</v>
      </c>
      <c r="C32" s="161"/>
      <c r="D32" s="765">
        <v>60164.596799999999</v>
      </c>
      <c r="E32" s="162">
        <v>1330236.5399999998</v>
      </c>
      <c r="F32" s="162">
        <v>1390401.1367999997</v>
      </c>
      <c r="G32" s="161"/>
      <c r="H32" s="765"/>
      <c r="I32" s="162">
        <v>1223866.2479999999</v>
      </c>
      <c r="J32" s="162">
        <v>1223866.2479999999</v>
      </c>
      <c r="L32" s="765">
        <v>60164.596799999999</v>
      </c>
      <c r="M32" s="162"/>
      <c r="N32" s="162">
        <v>60164.596799999999</v>
      </c>
      <c r="P32" s="765"/>
      <c r="Q32" s="162">
        <v>106370.292</v>
      </c>
      <c r="R32" s="162">
        <v>106370.292</v>
      </c>
      <c r="T32" s="765"/>
      <c r="U32" s="162"/>
      <c r="V32" s="162"/>
      <c r="X32" s="765"/>
      <c r="Y32" s="162"/>
      <c r="Z32" s="162"/>
      <c r="AB32" s="163"/>
      <c r="AC32" s="163"/>
      <c r="AD32" s="163"/>
    </row>
    <row r="33" spans="1:30">
      <c r="A33" s="10" t="s">
        <v>233</v>
      </c>
      <c r="B33" s="3" t="s">
        <v>108</v>
      </c>
      <c r="C33" s="161"/>
      <c r="D33" s="765">
        <v>133086.07440000001</v>
      </c>
      <c r="E33" s="162">
        <v>2202388.4500000007</v>
      </c>
      <c r="F33" s="162">
        <v>2335474.5244000005</v>
      </c>
      <c r="G33" s="161"/>
      <c r="H33" s="765">
        <v>15697.116</v>
      </c>
      <c r="I33" s="162">
        <v>2017796.8140000007</v>
      </c>
      <c r="J33" s="162">
        <v>2033493.9300000006</v>
      </c>
      <c r="L33" s="765">
        <v>117388.9584</v>
      </c>
      <c r="M33" s="162"/>
      <c r="N33" s="162">
        <v>117388.9584</v>
      </c>
      <c r="P33" s="765"/>
      <c r="Q33" s="162">
        <v>53355.791999999994</v>
      </c>
      <c r="R33" s="162">
        <v>53355.791999999994</v>
      </c>
      <c r="T33" s="765"/>
      <c r="U33" s="162">
        <v>50411.268000000004</v>
      </c>
      <c r="V33" s="162">
        <v>50411.268000000004</v>
      </c>
      <c r="X33" s="765"/>
      <c r="Y33" s="162">
        <v>80824.576000000001</v>
      </c>
      <c r="Z33" s="162">
        <v>80824.576000000001</v>
      </c>
      <c r="AB33" s="163"/>
      <c r="AC33" s="163"/>
      <c r="AD33" s="163"/>
    </row>
    <row r="34" spans="1:30">
      <c r="C34" s="161"/>
      <c r="D34" s="161"/>
      <c r="E34" s="161"/>
      <c r="F34" s="161"/>
      <c r="G34" s="161"/>
    </row>
    <row r="36" spans="1:30">
      <c r="A36" s="159" t="s">
        <v>339</v>
      </c>
      <c r="D36" s="6" t="s">
        <v>340</v>
      </c>
      <c r="H36" s="40" t="s">
        <v>341</v>
      </c>
      <c r="L36" s="40" t="s">
        <v>342</v>
      </c>
      <c r="P36" s="40" t="s">
        <v>343</v>
      </c>
      <c r="T36" s="40" t="s">
        <v>344</v>
      </c>
      <c r="X36" s="40" t="s">
        <v>345</v>
      </c>
      <c r="AB36" s="40" t="s">
        <v>346</v>
      </c>
    </row>
    <row r="37" spans="1:30">
      <c r="A37" s="133"/>
      <c r="B37" s="164"/>
      <c r="C37" s="164"/>
    </row>
    <row r="38" spans="1:30">
      <c r="A38" s="14" t="s">
        <v>330</v>
      </c>
      <c r="B38" s="4" t="s">
        <v>331</v>
      </c>
      <c r="C38" s="136"/>
      <c r="D38" s="14" t="s">
        <v>181</v>
      </c>
      <c r="E38" s="14" t="s">
        <v>259</v>
      </c>
      <c r="F38" s="14" t="s">
        <v>2</v>
      </c>
      <c r="H38" s="14" t="s">
        <v>181</v>
      </c>
      <c r="I38" s="14" t="s">
        <v>259</v>
      </c>
      <c r="J38" s="14" t="s">
        <v>2</v>
      </c>
      <c r="L38" s="14" t="s">
        <v>181</v>
      </c>
      <c r="M38" s="14" t="s">
        <v>259</v>
      </c>
      <c r="N38" s="14" t="s">
        <v>2</v>
      </c>
      <c r="P38" s="14" t="s">
        <v>181</v>
      </c>
      <c r="Q38" s="14" t="s">
        <v>259</v>
      </c>
      <c r="R38" s="14" t="s">
        <v>2</v>
      </c>
      <c r="T38" s="14" t="s">
        <v>181</v>
      </c>
      <c r="U38" s="14" t="s">
        <v>259</v>
      </c>
      <c r="V38" s="14" t="s">
        <v>2</v>
      </c>
      <c r="X38" s="14" t="s">
        <v>181</v>
      </c>
      <c r="Y38" s="14" t="s">
        <v>259</v>
      </c>
      <c r="Z38" s="14" t="s">
        <v>2</v>
      </c>
      <c r="AB38" s="14" t="s">
        <v>181</v>
      </c>
      <c r="AC38" s="14" t="s">
        <v>259</v>
      </c>
      <c r="AD38" s="14" t="s">
        <v>2</v>
      </c>
    </row>
    <row r="39" spans="1:30">
      <c r="A39" s="10" t="s">
        <v>82</v>
      </c>
      <c r="B39" s="3" t="s">
        <v>3</v>
      </c>
      <c r="D39" s="162">
        <v>0</v>
      </c>
      <c r="E39" s="162">
        <v>26408.9928</v>
      </c>
      <c r="F39" s="162">
        <v>26408.9928</v>
      </c>
      <c r="H39" s="162"/>
      <c r="I39" s="162">
        <v>22992.124800000001</v>
      </c>
      <c r="J39" s="162">
        <v>22992.124800000001</v>
      </c>
      <c r="L39" s="162"/>
      <c r="M39" s="162">
        <v>3416.8679999999999</v>
      </c>
      <c r="N39" s="162">
        <v>3416.8679999999999</v>
      </c>
      <c r="P39" s="162"/>
      <c r="Q39" s="162"/>
      <c r="R39" s="162"/>
      <c r="T39" s="162"/>
      <c r="U39" s="162"/>
      <c r="V39" s="162"/>
      <c r="X39" s="162"/>
      <c r="Y39" s="162"/>
      <c r="Z39" s="162"/>
      <c r="AB39" s="162"/>
      <c r="AC39" s="162"/>
      <c r="AD39" s="162"/>
    </row>
    <row r="40" spans="1:30">
      <c r="A40" s="10" t="s">
        <v>4</v>
      </c>
      <c r="B40" s="3" t="s">
        <v>88</v>
      </c>
      <c r="D40" s="162">
        <v>3561.5160000000001</v>
      </c>
      <c r="E40" s="162">
        <v>364296.36</v>
      </c>
      <c r="F40" s="162">
        <v>367857.87599999999</v>
      </c>
      <c r="H40" s="162"/>
      <c r="I40" s="162">
        <v>361171.39199999999</v>
      </c>
      <c r="J40" s="162">
        <v>361171.39199999999</v>
      </c>
      <c r="L40" s="162">
        <v>3561.5160000000001</v>
      </c>
      <c r="M40" s="162"/>
      <c r="N40" s="162">
        <v>3561.5160000000001</v>
      </c>
      <c r="P40" s="162"/>
      <c r="Q40" s="162"/>
      <c r="R40" s="162"/>
      <c r="T40" s="162"/>
      <c r="U40" s="162"/>
      <c r="V40" s="162"/>
      <c r="X40" s="162"/>
      <c r="Y40" s="162"/>
      <c r="Z40" s="162"/>
      <c r="AB40" s="162"/>
      <c r="AC40" s="162">
        <v>3124.9679999999998</v>
      </c>
      <c r="AD40" s="162">
        <v>3124.9679999999998</v>
      </c>
    </row>
    <row r="41" spans="1:30">
      <c r="A41" s="10" t="s">
        <v>5</v>
      </c>
      <c r="B41" s="3" t="s">
        <v>89</v>
      </c>
      <c r="D41" s="162">
        <v>3572.4920000000002</v>
      </c>
      <c r="E41" s="162">
        <v>113322.288</v>
      </c>
      <c r="F41" s="162">
        <v>116894.78</v>
      </c>
      <c r="H41" s="162"/>
      <c r="I41" s="162">
        <v>112557.216</v>
      </c>
      <c r="J41" s="162">
        <v>112557.216</v>
      </c>
      <c r="L41" s="162">
        <v>3572.4920000000002</v>
      </c>
      <c r="M41" s="162"/>
      <c r="N41" s="162">
        <v>3572.4920000000002</v>
      </c>
      <c r="P41" s="162"/>
      <c r="Q41" s="162"/>
      <c r="R41" s="162"/>
      <c r="T41" s="162"/>
      <c r="U41" s="162"/>
      <c r="V41" s="162"/>
      <c r="X41" s="162"/>
      <c r="Y41" s="162"/>
      <c r="Z41" s="162"/>
      <c r="AB41" s="162"/>
      <c r="AC41" s="162">
        <v>765.072</v>
      </c>
      <c r="AD41" s="162">
        <v>765.072</v>
      </c>
    </row>
    <row r="42" spans="1:30">
      <c r="A42" s="10" t="s">
        <v>6</v>
      </c>
      <c r="B42" s="3" t="s">
        <v>90</v>
      </c>
      <c r="D42" s="162">
        <v>73395.146999999997</v>
      </c>
      <c r="E42" s="162">
        <v>639823.43999999994</v>
      </c>
      <c r="F42" s="162">
        <v>713218.58699999994</v>
      </c>
      <c r="H42" s="162"/>
      <c r="I42" s="162">
        <v>631786.07999999996</v>
      </c>
      <c r="J42" s="162">
        <v>631786.07999999996</v>
      </c>
      <c r="L42" s="162">
        <v>69214.361999999994</v>
      </c>
      <c r="M42" s="162"/>
      <c r="N42" s="162">
        <v>69214.361999999994</v>
      </c>
      <c r="P42" s="162">
        <v>4180.7849999999999</v>
      </c>
      <c r="Q42" s="162"/>
      <c r="R42" s="162">
        <v>4180.7849999999999</v>
      </c>
      <c r="T42" s="162"/>
      <c r="U42" s="162">
        <v>8037.36</v>
      </c>
      <c r="V42" s="162">
        <v>8037.36</v>
      </c>
      <c r="X42" s="162"/>
      <c r="Y42" s="162"/>
      <c r="Z42" s="162"/>
      <c r="AB42" s="162"/>
      <c r="AC42" s="162"/>
      <c r="AD42" s="162"/>
    </row>
    <row r="43" spans="1:30">
      <c r="A43" s="10" t="s">
        <v>7</v>
      </c>
      <c r="B43" s="3" t="s">
        <v>91</v>
      </c>
      <c r="D43" s="162">
        <v>0</v>
      </c>
      <c r="E43" s="162">
        <v>328040.0208</v>
      </c>
      <c r="F43" s="162">
        <v>328040.0208</v>
      </c>
      <c r="H43" s="162"/>
      <c r="I43" s="162">
        <v>315465.79200000002</v>
      </c>
      <c r="J43" s="162">
        <v>315465.79200000002</v>
      </c>
      <c r="L43" s="162"/>
      <c r="M43" s="162"/>
      <c r="N43" s="162"/>
      <c r="P43" s="162"/>
      <c r="Q43" s="162"/>
      <c r="R43" s="162"/>
      <c r="T43" s="162"/>
      <c r="U43" s="162"/>
      <c r="V43" s="162"/>
      <c r="X43" s="162"/>
      <c r="Y43" s="162"/>
      <c r="Z43" s="162"/>
      <c r="AB43" s="162"/>
      <c r="AC43" s="162">
        <v>12574.228800000001</v>
      </c>
      <c r="AD43" s="162">
        <v>12574.228800000001</v>
      </c>
    </row>
    <row r="44" spans="1:30">
      <c r="A44" s="10" t="s">
        <v>8</v>
      </c>
      <c r="B44" s="3" t="s">
        <v>92</v>
      </c>
      <c r="D44" s="162">
        <v>6579.9160000000002</v>
      </c>
      <c r="E44" s="162">
        <v>497043.59039999999</v>
      </c>
      <c r="F44" s="162">
        <v>503623.50640000001</v>
      </c>
      <c r="H44" s="162"/>
      <c r="I44" s="162">
        <v>492861.59039999999</v>
      </c>
      <c r="J44" s="162">
        <v>492861.59039999999</v>
      </c>
      <c r="L44" s="162">
        <v>6579.9160000000002</v>
      </c>
      <c r="M44" s="162"/>
      <c r="N44" s="162">
        <v>6579.9160000000002</v>
      </c>
      <c r="P44" s="162"/>
      <c r="Q44" s="162"/>
      <c r="R44" s="162"/>
      <c r="T44" s="162"/>
      <c r="U44" s="162"/>
      <c r="V44" s="162"/>
      <c r="X44" s="162"/>
      <c r="Y44" s="162">
        <v>4182</v>
      </c>
      <c r="Z44" s="162">
        <v>4182</v>
      </c>
      <c r="AB44" s="162"/>
      <c r="AC44" s="162"/>
      <c r="AD44" s="162"/>
    </row>
    <row r="45" spans="1:30">
      <c r="A45" s="10" t="s">
        <v>9</v>
      </c>
      <c r="B45" s="3" t="s">
        <v>93</v>
      </c>
      <c r="D45" s="162">
        <v>3831.364</v>
      </c>
      <c r="E45" s="162">
        <v>262167.22039999999</v>
      </c>
      <c r="F45" s="162">
        <v>265998.58439999999</v>
      </c>
      <c r="H45" s="162">
        <v>1987.2</v>
      </c>
      <c r="I45" s="162">
        <v>154794.71040000001</v>
      </c>
      <c r="J45" s="162">
        <v>156781.91039999999</v>
      </c>
      <c r="L45" s="162">
        <v>1844.164</v>
      </c>
      <c r="M45" s="162"/>
      <c r="N45" s="162">
        <v>1844.164</v>
      </c>
      <c r="P45" s="162"/>
      <c r="Q45" s="162"/>
      <c r="R45" s="162"/>
      <c r="T45" s="162"/>
      <c r="U45" s="162"/>
      <c r="V45" s="162"/>
      <c r="X45" s="162"/>
      <c r="Y45" s="162"/>
      <c r="Z45" s="162"/>
      <c r="AB45" s="162"/>
      <c r="AC45" s="162">
        <v>107372.51</v>
      </c>
      <c r="AD45" s="162">
        <v>107372.51</v>
      </c>
    </row>
    <row r="46" spans="1:30">
      <c r="A46" s="10" t="s">
        <v>11</v>
      </c>
      <c r="B46" s="3" t="s">
        <v>94</v>
      </c>
      <c r="D46" s="162">
        <v>0</v>
      </c>
      <c r="E46" s="162">
        <v>37162.360999999997</v>
      </c>
      <c r="F46" s="162">
        <v>37162.360999999997</v>
      </c>
      <c r="H46" s="162"/>
      <c r="I46" s="162">
        <v>14451.36</v>
      </c>
      <c r="J46" s="162">
        <v>14451.36</v>
      </c>
      <c r="L46" s="162"/>
      <c r="M46" s="162"/>
      <c r="N46" s="162"/>
      <c r="P46" s="162"/>
      <c r="Q46" s="162"/>
      <c r="R46" s="162"/>
      <c r="T46" s="162"/>
      <c r="U46" s="162">
        <v>16234.56</v>
      </c>
      <c r="V46" s="162">
        <v>16234.56</v>
      </c>
      <c r="X46" s="162"/>
      <c r="Y46" s="162"/>
      <c r="Z46" s="162"/>
      <c r="AB46" s="162"/>
      <c r="AC46" s="162">
        <v>6476.4409999999998</v>
      </c>
      <c r="AD46" s="162">
        <v>6476.4409999999998</v>
      </c>
    </row>
    <row r="47" spans="1:30">
      <c r="A47" s="10" t="s">
        <v>12</v>
      </c>
      <c r="B47" s="3" t="s">
        <v>95</v>
      </c>
      <c r="D47" s="162">
        <v>0</v>
      </c>
      <c r="E47" s="162">
        <v>9101.3760000000002</v>
      </c>
      <c r="F47" s="162">
        <v>9101.3760000000002</v>
      </c>
      <c r="H47" s="162"/>
      <c r="I47" s="162">
        <v>9101.3760000000002</v>
      </c>
      <c r="J47" s="162">
        <v>9101.3760000000002</v>
      </c>
      <c r="L47" s="162"/>
      <c r="M47" s="162"/>
      <c r="N47" s="162"/>
      <c r="P47" s="162"/>
      <c r="Q47" s="162"/>
      <c r="R47" s="162"/>
      <c r="T47" s="162"/>
      <c r="U47" s="162"/>
      <c r="V47" s="162"/>
      <c r="X47" s="162"/>
      <c r="Y47" s="162"/>
      <c r="Z47" s="162"/>
      <c r="AB47" s="162"/>
      <c r="AC47" s="162"/>
      <c r="AD47" s="162"/>
    </row>
    <row r="48" spans="1:30">
      <c r="A48" s="10" t="s">
        <v>13</v>
      </c>
      <c r="B48" s="3" t="s">
        <v>96</v>
      </c>
      <c r="D48" s="162">
        <v>416274.50199999998</v>
      </c>
      <c r="E48" s="162">
        <v>83686.251000000004</v>
      </c>
      <c r="F48" s="162">
        <v>499960.75299999997</v>
      </c>
      <c r="H48" s="162"/>
      <c r="I48" s="162">
        <v>28337.472000000002</v>
      </c>
      <c r="J48" s="162">
        <v>28337.472000000002</v>
      </c>
      <c r="L48" s="162">
        <v>416274.50199999998</v>
      </c>
      <c r="M48" s="162"/>
      <c r="N48" s="162">
        <v>416274.50199999998</v>
      </c>
      <c r="P48" s="162"/>
      <c r="Q48" s="162"/>
      <c r="R48" s="162"/>
      <c r="T48" s="162"/>
      <c r="U48" s="162">
        <v>31955.040000000001</v>
      </c>
      <c r="V48" s="162">
        <v>31955.040000000001</v>
      </c>
      <c r="X48" s="162"/>
      <c r="Y48" s="162"/>
      <c r="Z48" s="162"/>
      <c r="AB48" s="162"/>
      <c r="AC48" s="162">
        <v>23393.739000000001</v>
      </c>
      <c r="AD48" s="162">
        <v>23393.739000000001</v>
      </c>
    </row>
    <row r="49" spans="1:30">
      <c r="A49" s="10" t="s">
        <v>14</v>
      </c>
      <c r="B49" s="3" t="s">
        <v>97</v>
      </c>
      <c r="D49" s="162">
        <v>0</v>
      </c>
      <c r="E49" s="162">
        <v>33370.077400000002</v>
      </c>
      <c r="F49" s="162">
        <v>33370.077400000002</v>
      </c>
      <c r="H49" s="162"/>
      <c r="I49" s="162">
        <v>23996.544000000002</v>
      </c>
      <c r="J49" s="162">
        <v>23996.544000000002</v>
      </c>
      <c r="L49" s="162"/>
      <c r="M49" s="162"/>
      <c r="N49" s="162"/>
      <c r="P49" s="162"/>
      <c r="Q49" s="162"/>
      <c r="R49" s="162"/>
      <c r="T49" s="162"/>
      <c r="U49" s="162"/>
      <c r="V49" s="162"/>
      <c r="X49" s="162"/>
      <c r="Y49" s="162"/>
      <c r="Z49" s="162"/>
      <c r="AB49" s="162"/>
      <c r="AC49" s="162">
        <v>9373.5334000000003</v>
      </c>
      <c r="AD49" s="162">
        <v>9373.5334000000003</v>
      </c>
    </row>
    <row r="50" spans="1:30">
      <c r="A50" s="10" t="s">
        <v>15</v>
      </c>
      <c r="B50" s="3" t="s">
        <v>98</v>
      </c>
      <c r="D50" s="162">
        <v>26668.25</v>
      </c>
      <c r="E50" s="162">
        <v>86341.785600000003</v>
      </c>
      <c r="F50" s="162">
        <v>113010.0356</v>
      </c>
      <c r="H50" s="162"/>
      <c r="I50" s="162">
        <v>85048.185599999997</v>
      </c>
      <c r="J50" s="162">
        <v>85048.185599999997</v>
      </c>
      <c r="L50" s="162">
        <v>26668.25</v>
      </c>
      <c r="M50" s="162">
        <v>1293.5999999999999</v>
      </c>
      <c r="N50" s="162">
        <v>27961.85</v>
      </c>
      <c r="P50" s="162"/>
      <c r="Q50" s="162"/>
      <c r="R50" s="162"/>
      <c r="T50" s="162"/>
      <c r="U50" s="162"/>
      <c r="V50" s="162"/>
      <c r="X50" s="162"/>
      <c r="Y50" s="162"/>
      <c r="Z50" s="162"/>
      <c r="AB50" s="162"/>
      <c r="AC50" s="162"/>
      <c r="AD50" s="162"/>
    </row>
    <row r="51" spans="1:30">
      <c r="A51" s="10" t="s">
        <v>16</v>
      </c>
      <c r="B51" s="3" t="s">
        <v>99</v>
      </c>
      <c r="D51" s="162">
        <v>18805.738000000001</v>
      </c>
      <c r="E51" s="162">
        <v>313611.07199999999</v>
      </c>
      <c r="F51" s="162">
        <v>332416.81</v>
      </c>
      <c r="H51" s="162">
        <v>2318.4</v>
      </c>
      <c r="I51" s="162">
        <v>313611.07199999999</v>
      </c>
      <c r="J51" s="162">
        <v>315929.47200000001</v>
      </c>
      <c r="L51" s="162">
        <v>12162.388000000001</v>
      </c>
      <c r="M51" s="162"/>
      <c r="N51" s="162">
        <v>12162.388000000001</v>
      </c>
      <c r="P51" s="162">
        <v>4324.95</v>
      </c>
      <c r="Q51" s="162"/>
      <c r="R51" s="162">
        <v>4324.95</v>
      </c>
      <c r="T51" s="162"/>
      <c r="U51" s="162"/>
      <c r="V51" s="162"/>
      <c r="X51" s="162"/>
      <c r="Y51" s="162"/>
      <c r="Z51" s="162"/>
      <c r="AB51" s="162"/>
      <c r="AC51" s="162"/>
      <c r="AD51" s="162"/>
    </row>
    <row r="52" spans="1:30">
      <c r="A52" s="10" t="s">
        <v>17</v>
      </c>
      <c r="B52" s="3" t="s">
        <v>100</v>
      </c>
      <c r="D52" s="162">
        <v>46357.038</v>
      </c>
      <c r="E52" s="162">
        <v>88931.73599999999</v>
      </c>
      <c r="F52" s="162">
        <v>135288.774</v>
      </c>
      <c r="H52" s="162"/>
      <c r="I52" s="162">
        <v>80026.751999999993</v>
      </c>
      <c r="J52" s="162">
        <v>80026.751999999993</v>
      </c>
      <c r="L52" s="162">
        <v>46357.038</v>
      </c>
      <c r="M52" s="162"/>
      <c r="N52" s="162">
        <v>46357.038</v>
      </c>
      <c r="P52" s="162"/>
      <c r="Q52" s="162"/>
      <c r="R52" s="162"/>
      <c r="T52" s="162"/>
      <c r="U52" s="162"/>
      <c r="V52" s="162"/>
      <c r="X52" s="162"/>
      <c r="Y52" s="162"/>
      <c r="Z52" s="162"/>
      <c r="AB52" s="162"/>
      <c r="AC52" s="162">
        <v>8904.9840000000004</v>
      </c>
      <c r="AD52" s="162">
        <v>8904.9840000000004</v>
      </c>
    </row>
    <row r="53" spans="1:30">
      <c r="A53" s="10" t="s">
        <v>18</v>
      </c>
      <c r="B53" s="3" t="s">
        <v>101</v>
      </c>
      <c r="D53" s="162">
        <v>14339.262000000001</v>
      </c>
      <c r="E53" s="162">
        <v>56697.634400000003</v>
      </c>
      <c r="F53" s="162">
        <v>71036.896399999998</v>
      </c>
      <c r="H53" s="162"/>
      <c r="I53" s="162">
        <v>34723.008000000002</v>
      </c>
      <c r="J53" s="162">
        <v>34723.008000000002</v>
      </c>
      <c r="L53" s="162">
        <v>14339.262000000001</v>
      </c>
      <c r="M53" s="162"/>
      <c r="N53" s="162">
        <v>14339.262000000001</v>
      </c>
      <c r="P53" s="162"/>
      <c r="Q53" s="162"/>
      <c r="R53" s="162"/>
      <c r="T53" s="162"/>
      <c r="U53" s="162">
        <v>9454.32</v>
      </c>
      <c r="V53" s="162">
        <v>9454.32</v>
      </c>
      <c r="X53" s="162"/>
      <c r="Y53" s="162"/>
      <c r="Z53" s="162"/>
      <c r="AB53" s="162"/>
      <c r="AC53" s="162">
        <v>12520.306399999999</v>
      </c>
      <c r="AD53" s="162">
        <v>12520.306399999999</v>
      </c>
    </row>
    <row r="54" spans="1:30">
      <c r="A54" s="10" t="s">
        <v>19</v>
      </c>
      <c r="B54" s="3" t="s">
        <v>102</v>
      </c>
      <c r="D54" s="162">
        <v>230577.63399999999</v>
      </c>
      <c r="E54" s="162">
        <v>265171.40740000003</v>
      </c>
      <c r="F54" s="162">
        <v>495749.04139999999</v>
      </c>
      <c r="H54" s="162"/>
      <c r="I54" s="162">
        <v>152841.2928</v>
      </c>
      <c r="J54" s="162">
        <v>152841.2928</v>
      </c>
      <c r="L54" s="162">
        <v>230577.63399999999</v>
      </c>
      <c r="M54" s="162"/>
      <c r="N54" s="162">
        <v>230577.63399999999</v>
      </c>
      <c r="P54" s="162"/>
      <c r="Q54" s="162"/>
      <c r="R54" s="162"/>
      <c r="T54" s="162"/>
      <c r="U54" s="162">
        <v>64841.04</v>
      </c>
      <c r="V54" s="162">
        <v>64841.04</v>
      </c>
      <c r="X54" s="162"/>
      <c r="Y54" s="162">
        <v>14688</v>
      </c>
      <c r="Z54" s="162">
        <v>14688</v>
      </c>
      <c r="AB54" s="162"/>
      <c r="AC54" s="162">
        <v>32801.0746</v>
      </c>
      <c r="AD54" s="162">
        <v>32801.0746</v>
      </c>
    </row>
    <row r="55" spans="1:30">
      <c r="A55" s="10" t="s">
        <v>20</v>
      </c>
      <c r="B55" s="3" t="s">
        <v>103</v>
      </c>
      <c r="D55" s="162">
        <v>9777.4599999999991</v>
      </c>
      <c r="E55" s="162">
        <v>178157.06880000001</v>
      </c>
      <c r="F55" s="162">
        <v>187934.5288</v>
      </c>
      <c r="H55" s="162"/>
      <c r="I55" s="162">
        <v>176747.3088</v>
      </c>
      <c r="J55" s="162">
        <v>176747.3088</v>
      </c>
      <c r="L55" s="162">
        <v>9777.4599999999991</v>
      </c>
      <c r="M55" s="162"/>
      <c r="N55" s="162">
        <v>9777.4599999999991</v>
      </c>
      <c r="P55" s="162"/>
      <c r="Q55" s="162"/>
      <c r="R55" s="162"/>
      <c r="T55" s="162"/>
      <c r="U55" s="162"/>
      <c r="V55" s="162"/>
      <c r="X55" s="162"/>
      <c r="Y55" s="162"/>
      <c r="Z55" s="162"/>
      <c r="AB55" s="162"/>
      <c r="AC55" s="162">
        <v>1409.76</v>
      </c>
      <c r="AD55" s="162">
        <v>1409.76</v>
      </c>
    </row>
    <row r="56" spans="1:30">
      <c r="A56" s="10" t="s">
        <v>21</v>
      </c>
      <c r="B56" s="3" t="s">
        <v>104</v>
      </c>
      <c r="D56" s="162">
        <v>34847.156000000003</v>
      </c>
      <c r="E56" s="162">
        <v>287560.63380000001</v>
      </c>
      <c r="F56" s="162">
        <v>322407.78980000003</v>
      </c>
      <c r="H56" s="162">
        <v>2252.16</v>
      </c>
      <c r="I56" s="162">
        <v>275823.5808</v>
      </c>
      <c r="J56" s="162">
        <v>278075.74080000003</v>
      </c>
      <c r="L56" s="162">
        <v>32594.995999999999</v>
      </c>
      <c r="M56" s="162"/>
      <c r="N56" s="162">
        <v>32594.995999999999</v>
      </c>
      <c r="P56" s="162"/>
      <c r="Q56" s="162"/>
      <c r="R56" s="162"/>
      <c r="T56" s="162"/>
      <c r="U56" s="162"/>
      <c r="V56" s="162"/>
      <c r="X56" s="162"/>
      <c r="Y56" s="162"/>
      <c r="Z56" s="162"/>
      <c r="AB56" s="162"/>
      <c r="AC56" s="162">
        <v>11737.053</v>
      </c>
      <c r="AD56" s="162">
        <v>11737.053</v>
      </c>
    </row>
    <row r="57" spans="1:30">
      <c r="A57" s="10" t="s">
        <v>22</v>
      </c>
      <c r="B57" s="3" t="s">
        <v>105</v>
      </c>
      <c r="D57" s="162">
        <v>24710.112000000001</v>
      </c>
      <c r="E57" s="162">
        <v>51030.04</v>
      </c>
      <c r="F57" s="162">
        <v>75740.152000000002</v>
      </c>
      <c r="H57" s="162"/>
      <c r="I57" s="162">
        <v>29370.815999999999</v>
      </c>
      <c r="J57" s="162">
        <v>29370.815999999999</v>
      </c>
      <c r="L57" s="162">
        <v>24710.112000000001</v>
      </c>
      <c r="M57" s="162"/>
      <c r="N57" s="162">
        <v>24710.112000000001</v>
      </c>
      <c r="P57" s="162"/>
      <c r="Q57" s="162"/>
      <c r="R57" s="162"/>
      <c r="T57" s="162"/>
      <c r="U57" s="162">
        <v>16956</v>
      </c>
      <c r="V57" s="162">
        <v>16956</v>
      </c>
      <c r="X57" s="162"/>
      <c r="Y57" s="162"/>
      <c r="Z57" s="162"/>
      <c r="AB57" s="162"/>
      <c r="AC57" s="162">
        <v>4703.2240000000002</v>
      </c>
      <c r="AD57" s="162">
        <v>4703.2240000000002</v>
      </c>
    </row>
    <row r="58" spans="1:30">
      <c r="A58" s="10" t="s">
        <v>23</v>
      </c>
      <c r="B58" s="3" t="s">
        <v>106</v>
      </c>
      <c r="D58" s="162">
        <v>1306.3399999999999</v>
      </c>
      <c r="E58" s="162">
        <v>396389.10719999997</v>
      </c>
      <c r="F58" s="162">
        <v>397695.4472</v>
      </c>
      <c r="H58" s="162"/>
      <c r="I58" s="162">
        <v>391044.30719999998</v>
      </c>
      <c r="J58" s="162">
        <v>391044.30719999998</v>
      </c>
      <c r="L58" s="162">
        <v>1306.3399999999999</v>
      </c>
      <c r="M58" s="162"/>
      <c r="N58" s="162">
        <v>1306.3399999999999</v>
      </c>
      <c r="P58" s="162"/>
      <c r="Q58" s="162"/>
      <c r="R58" s="162"/>
      <c r="T58" s="162"/>
      <c r="U58" s="162"/>
      <c r="V58" s="162"/>
      <c r="X58" s="162"/>
      <c r="Y58" s="162">
        <v>5344.8</v>
      </c>
      <c r="Z58" s="162">
        <v>5344.8</v>
      </c>
      <c r="AB58" s="162"/>
      <c r="AC58" s="162"/>
      <c r="AD58" s="162"/>
    </row>
    <row r="59" spans="1:30">
      <c r="A59" s="10" t="s">
        <v>10</v>
      </c>
      <c r="B59" s="3" t="s">
        <v>107</v>
      </c>
      <c r="D59" s="162">
        <v>2037.9839999999999</v>
      </c>
      <c r="E59" s="162">
        <v>203146.59839999999</v>
      </c>
      <c r="F59" s="162">
        <v>205184.58240000001</v>
      </c>
      <c r="H59" s="162">
        <v>2037.9839999999999</v>
      </c>
      <c r="I59" s="162">
        <v>203146.59839999999</v>
      </c>
      <c r="J59" s="162">
        <v>205184.58240000001</v>
      </c>
      <c r="L59" s="162"/>
      <c r="M59" s="162"/>
      <c r="N59" s="162"/>
      <c r="P59" s="162"/>
      <c r="Q59" s="162"/>
      <c r="R59" s="162"/>
      <c r="T59" s="162"/>
      <c r="U59" s="162"/>
      <c r="V59" s="162"/>
      <c r="X59" s="162"/>
      <c r="Y59" s="162"/>
      <c r="Z59" s="162"/>
      <c r="AB59" s="162"/>
      <c r="AC59" s="162"/>
      <c r="AD59" s="162"/>
    </row>
    <row r="60" spans="1:30">
      <c r="A60" s="10" t="s">
        <v>229</v>
      </c>
      <c r="B60" s="3" t="s">
        <v>24</v>
      </c>
      <c r="D60" s="162">
        <v>0</v>
      </c>
      <c r="E60" s="162">
        <v>321108.81699999998</v>
      </c>
      <c r="F60" s="162">
        <v>321108.81699999998</v>
      </c>
      <c r="H60" s="162"/>
      <c r="I60" s="162">
        <v>210987.8688</v>
      </c>
      <c r="J60" s="162">
        <v>210987.8688</v>
      </c>
      <c r="L60" s="162"/>
      <c r="M60" s="162"/>
      <c r="N60" s="162"/>
      <c r="P60" s="162"/>
      <c r="Q60" s="162"/>
      <c r="R60" s="162"/>
      <c r="T60" s="162"/>
      <c r="U60" s="162"/>
      <c r="V60" s="162"/>
      <c r="X60" s="162"/>
      <c r="Y60" s="162"/>
      <c r="Z60" s="162"/>
      <c r="AB60" s="162"/>
      <c r="AC60" s="162">
        <v>110120.9482</v>
      </c>
      <c r="AD60" s="162">
        <v>110120.9482</v>
      </c>
    </row>
    <row r="61" spans="1:30">
      <c r="A61" s="10" t="s">
        <v>230</v>
      </c>
      <c r="B61" s="3" t="s">
        <v>25</v>
      </c>
      <c r="D61" s="162">
        <v>27187.248</v>
      </c>
      <c r="E61" s="162">
        <v>514161.50400000002</v>
      </c>
      <c r="F61" s="162">
        <v>541348.75199999998</v>
      </c>
      <c r="H61" s="162">
        <v>1033.3440000000001</v>
      </c>
      <c r="I61" s="162">
        <v>514161.50400000002</v>
      </c>
      <c r="J61" s="162">
        <v>515194.848</v>
      </c>
      <c r="L61" s="162">
        <v>6835.7939999999999</v>
      </c>
      <c r="M61" s="162"/>
      <c r="N61" s="162">
        <v>6835.7939999999999</v>
      </c>
      <c r="P61" s="162">
        <v>19318.11</v>
      </c>
      <c r="Q61" s="162"/>
      <c r="R61" s="162">
        <v>19318.11</v>
      </c>
      <c r="T61" s="162"/>
      <c r="U61" s="162"/>
      <c r="V61" s="162"/>
      <c r="X61" s="162"/>
      <c r="Y61" s="162"/>
      <c r="Z61" s="162"/>
      <c r="AB61" s="162"/>
      <c r="AC61" s="162"/>
      <c r="AD61" s="162"/>
    </row>
    <row r="62" spans="1:30">
      <c r="A62" s="10" t="s">
        <v>231</v>
      </c>
      <c r="B62" s="3" t="s">
        <v>26</v>
      </c>
      <c r="D62" s="162">
        <v>503940.27679999999</v>
      </c>
      <c r="E62" s="162">
        <v>800792.19819999998</v>
      </c>
      <c r="F62" s="162">
        <v>1304732.4750000001</v>
      </c>
      <c r="H62" s="162">
        <v>225.21600000000001</v>
      </c>
      <c r="I62" s="162">
        <v>360784.99200000003</v>
      </c>
      <c r="J62" s="162">
        <v>361010.20799999998</v>
      </c>
      <c r="L62" s="162">
        <v>503715.06079999998</v>
      </c>
      <c r="M62" s="162"/>
      <c r="N62" s="162">
        <v>503715.06079999998</v>
      </c>
      <c r="P62" s="162"/>
      <c r="Q62" s="162"/>
      <c r="R62" s="162"/>
      <c r="T62" s="162"/>
      <c r="U62" s="162">
        <v>283815.36</v>
      </c>
      <c r="V62" s="162">
        <v>283815.36</v>
      </c>
      <c r="X62" s="162"/>
      <c r="Y62" s="162">
        <v>70269.84</v>
      </c>
      <c r="Z62" s="162">
        <v>70269.84</v>
      </c>
      <c r="AB62" s="162"/>
      <c r="AC62" s="162">
        <v>85922.006200000003</v>
      </c>
      <c r="AD62" s="162">
        <v>85922.006200000003</v>
      </c>
    </row>
    <row r="63" spans="1:30">
      <c r="A63" s="10" t="s">
        <v>232</v>
      </c>
      <c r="B63" s="3" t="s">
        <v>27</v>
      </c>
      <c r="D63" s="162">
        <v>4198.1239999999998</v>
      </c>
      <c r="E63" s="162">
        <v>128629.0224</v>
      </c>
      <c r="F63" s="162">
        <v>132827.1464</v>
      </c>
      <c r="H63" s="162"/>
      <c r="I63" s="162">
        <v>46937.222399999999</v>
      </c>
      <c r="J63" s="162">
        <v>46937.222399999999</v>
      </c>
      <c r="L63" s="162">
        <v>4198.1239999999998</v>
      </c>
      <c r="M63" s="162"/>
      <c r="N63" s="162">
        <v>4198.1239999999998</v>
      </c>
      <c r="P63" s="162"/>
      <c r="Q63" s="162"/>
      <c r="R63" s="162"/>
      <c r="T63" s="162"/>
      <c r="U63" s="162"/>
      <c r="V63" s="162"/>
      <c r="X63" s="162"/>
      <c r="Y63" s="162">
        <v>81691.8</v>
      </c>
      <c r="Z63" s="162">
        <v>81691.8</v>
      </c>
      <c r="AB63" s="3"/>
      <c r="AC63" s="3"/>
      <c r="AD63" s="3"/>
    </row>
    <row r="64" spans="1:30">
      <c r="A64" s="10" t="s">
        <v>233</v>
      </c>
      <c r="B64" s="3" t="s">
        <v>108</v>
      </c>
      <c r="D64" s="162">
        <v>38028.606</v>
      </c>
      <c r="E64" s="162">
        <v>130849.60799999998</v>
      </c>
      <c r="F64" s="162">
        <v>168878.21399999998</v>
      </c>
      <c r="H64" s="162"/>
      <c r="I64" s="162">
        <v>106074.52799999999</v>
      </c>
      <c r="J64" s="162">
        <v>106074.52799999999</v>
      </c>
      <c r="L64" s="162">
        <v>38028.606</v>
      </c>
      <c r="M64" s="162">
        <v>4915.68</v>
      </c>
      <c r="N64" s="162">
        <v>42944.286</v>
      </c>
      <c r="P64" s="162"/>
      <c r="Q64" s="162"/>
      <c r="R64" s="162"/>
      <c r="T64" s="162"/>
      <c r="U64" s="162"/>
      <c r="V64" s="162"/>
      <c r="X64" s="162"/>
      <c r="Y64" s="162">
        <v>19859.399999999998</v>
      </c>
      <c r="Z64" s="162">
        <v>19859.399999999998</v>
      </c>
      <c r="AB64" s="3"/>
      <c r="AC64" s="3"/>
      <c r="AD64" s="3"/>
    </row>
    <row r="66" spans="1:30">
      <c r="A66" s="159" t="s">
        <v>347</v>
      </c>
      <c r="D66" s="40" t="s">
        <v>348</v>
      </c>
      <c r="H66" s="40" t="s">
        <v>186</v>
      </c>
      <c r="L66" s="40" t="s">
        <v>188</v>
      </c>
      <c r="P66" s="40" t="s">
        <v>190</v>
      </c>
      <c r="T66" s="40" t="s">
        <v>192</v>
      </c>
      <c r="X66" s="40" t="s">
        <v>206</v>
      </c>
      <c r="AB66" s="6" t="s">
        <v>349</v>
      </c>
    </row>
    <row r="68" spans="1:30">
      <c r="A68" s="14" t="s">
        <v>350</v>
      </c>
      <c r="B68" s="4" t="s">
        <v>331</v>
      </c>
      <c r="C68" s="136"/>
      <c r="D68" s="14" t="s">
        <v>181</v>
      </c>
      <c r="E68" s="14" t="s">
        <v>259</v>
      </c>
      <c r="F68" s="14" t="s">
        <v>2</v>
      </c>
      <c r="H68" s="165" t="s">
        <v>181</v>
      </c>
      <c r="I68" s="165" t="s">
        <v>259</v>
      </c>
      <c r="J68" s="165" t="s">
        <v>2</v>
      </c>
      <c r="L68" s="165" t="s">
        <v>181</v>
      </c>
      <c r="M68" s="165" t="s">
        <v>259</v>
      </c>
      <c r="N68" s="165" t="s">
        <v>2</v>
      </c>
      <c r="P68" s="165" t="s">
        <v>181</v>
      </c>
      <c r="Q68" s="165" t="s">
        <v>259</v>
      </c>
      <c r="R68" s="165" t="s">
        <v>2</v>
      </c>
      <c r="T68" s="165" t="s">
        <v>181</v>
      </c>
      <c r="U68" s="165" t="s">
        <v>259</v>
      </c>
      <c r="V68" s="165" t="s">
        <v>2</v>
      </c>
      <c r="X68" s="165" t="s">
        <v>181</v>
      </c>
      <c r="Y68" s="165" t="s">
        <v>259</v>
      </c>
      <c r="Z68" s="165" t="s">
        <v>2</v>
      </c>
      <c r="AB68" s="166" t="s">
        <v>181</v>
      </c>
      <c r="AC68" s="166" t="s">
        <v>259</v>
      </c>
      <c r="AD68" s="166" t="s">
        <v>2</v>
      </c>
    </row>
    <row r="69" spans="1:30">
      <c r="A69" s="10" t="s">
        <v>82</v>
      </c>
      <c r="B69" s="3" t="s">
        <v>3</v>
      </c>
      <c r="D69" s="162">
        <v>15961.931</v>
      </c>
      <c r="E69" s="162">
        <v>240873.14600000001</v>
      </c>
      <c r="F69" s="162">
        <v>256835.07699999999</v>
      </c>
      <c r="H69" s="162">
        <v>9490.616</v>
      </c>
      <c r="I69" s="162">
        <v>233124.05</v>
      </c>
      <c r="J69" s="162">
        <v>242614.666</v>
      </c>
      <c r="L69" s="162">
        <v>4845.7259999999997</v>
      </c>
      <c r="M69" s="162"/>
      <c r="N69" s="162">
        <v>4845.7259999999997</v>
      </c>
      <c r="P69" s="162"/>
      <c r="Q69" s="162">
        <v>537.99599999999998</v>
      </c>
      <c r="R69" s="162">
        <v>537.99599999999998</v>
      </c>
      <c r="T69" s="162">
        <v>1512.8430000000001</v>
      </c>
      <c r="U69" s="162"/>
      <c r="V69" s="162">
        <v>1512.8430000000001</v>
      </c>
      <c r="X69" s="162">
        <v>112.746</v>
      </c>
      <c r="Y69" s="162">
        <v>7211.1</v>
      </c>
      <c r="Z69" s="162">
        <v>7323.8459999999995</v>
      </c>
      <c r="AB69" s="162">
        <f t="shared" ref="AB69:AD94" si="0">SUM(H69+L69+P69+T69+X69)</f>
        <v>15961.931</v>
      </c>
      <c r="AC69" s="162">
        <f t="shared" si="0"/>
        <v>240873.14600000001</v>
      </c>
      <c r="AD69" s="162">
        <f t="shared" si="0"/>
        <v>256835.07699999999</v>
      </c>
    </row>
    <row r="70" spans="1:30">
      <c r="A70" s="10" t="s">
        <v>4</v>
      </c>
      <c r="B70" s="3" t="s">
        <v>88</v>
      </c>
      <c r="D70" s="162">
        <v>57378.633999999998</v>
      </c>
      <c r="E70" s="162">
        <v>365531.91300000006</v>
      </c>
      <c r="F70" s="162">
        <v>422910.54700000008</v>
      </c>
      <c r="H70" s="162">
        <v>14171.596</v>
      </c>
      <c r="I70" s="162">
        <v>328659.804</v>
      </c>
      <c r="J70" s="162">
        <v>342831.4</v>
      </c>
      <c r="L70" s="162">
        <v>18932.418000000001</v>
      </c>
      <c r="M70" s="162">
        <v>289.36200000000002</v>
      </c>
      <c r="N70" s="162">
        <v>19221.78</v>
      </c>
      <c r="P70" s="162">
        <v>361.2</v>
      </c>
      <c r="Q70" s="162">
        <v>19552.683000000001</v>
      </c>
      <c r="R70" s="162">
        <v>19913.883000000002</v>
      </c>
      <c r="T70" s="162">
        <v>21525.887999999999</v>
      </c>
      <c r="U70" s="162"/>
      <c r="V70" s="162">
        <v>21525.887999999999</v>
      </c>
      <c r="X70" s="162">
        <v>2387.5320000000002</v>
      </c>
      <c r="Y70" s="162">
        <v>17030.063999999998</v>
      </c>
      <c r="Z70" s="162">
        <v>19417.596000000001</v>
      </c>
      <c r="AB70" s="162">
        <f t="shared" si="0"/>
        <v>57378.633999999998</v>
      </c>
      <c r="AC70" s="162">
        <f t="shared" si="0"/>
        <v>365531.91300000006</v>
      </c>
      <c r="AD70" s="162">
        <f t="shared" si="0"/>
        <v>422910.54700000008</v>
      </c>
    </row>
    <row r="71" spans="1:30">
      <c r="A71" s="10" t="s">
        <v>5</v>
      </c>
      <c r="B71" s="3" t="s">
        <v>89</v>
      </c>
      <c r="D71" s="162">
        <v>70706.922999999995</v>
      </c>
      <c r="E71" s="162">
        <v>533469.84</v>
      </c>
      <c r="F71" s="162">
        <v>604176.76300000004</v>
      </c>
      <c r="H71" s="162">
        <v>6488.674</v>
      </c>
      <c r="I71" s="162">
        <v>512978.42599999998</v>
      </c>
      <c r="J71" s="162">
        <v>519467.1</v>
      </c>
      <c r="L71" s="162">
        <v>29056.695</v>
      </c>
      <c r="M71" s="162">
        <v>58.551000000000002</v>
      </c>
      <c r="N71" s="162">
        <v>29115.245999999999</v>
      </c>
      <c r="P71" s="162"/>
      <c r="Q71" s="162">
        <v>3480.1990000000001</v>
      </c>
      <c r="R71" s="162">
        <v>3480.1990000000001</v>
      </c>
      <c r="T71" s="162">
        <v>34845.762000000002</v>
      </c>
      <c r="U71" s="162"/>
      <c r="V71" s="162">
        <v>34845.762000000002</v>
      </c>
      <c r="X71" s="162">
        <v>315.79199999999997</v>
      </c>
      <c r="Y71" s="162">
        <v>16952.664000000001</v>
      </c>
      <c r="Z71" s="162">
        <v>17268.455999999998</v>
      </c>
      <c r="AB71" s="162">
        <f t="shared" si="0"/>
        <v>70706.922999999995</v>
      </c>
      <c r="AC71" s="162">
        <f t="shared" si="0"/>
        <v>533469.84</v>
      </c>
      <c r="AD71" s="162">
        <f t="shared" si="0"/>
        <v>604176.76300000004</v>
      </c>
    </row>
    <row r="72" spans="1:30">
      <c r="A72" s="10" t="s">
        <v>6</v>
      </c>
      <c r="B72" s="3" t="s">
        <v>90</v>
      </c>
      <c r="D72" s="162">
        <v>126832.425</v>
      </c>
      <c r="E72" s="162">
        <v>662160.28899999987</v>
      </c>
      <c r="F72" s="162">
        <v>788992.71399999992</v>
      </c>
      <c r="H72" s="162">
        <v>7525.0680000000002</v>
      </c>
      <c r="I72" s="162">
        <v>646623.96299999999</v>
      </c>
      <c r="J72" s="162">
        <v>654149.03099999996</v>
      </c>
      <c r="L72" s="162">
        <v>58997.31</v>
      </c>
      <c r="M72" s="162">
        <v>270.22199999999998</v>
      </c>
      <c r="N72" s="162">
        <v>59267.531999999999</v>
      </c>
      <c r="P72" s="162"/>
      <c r="Q72" s="162">
        <v>1368.5039999999999</v>
      </c>
      <c r="R72" s="162">
        <v>1368.5039999999999</v>
      </c>
      <c r="T72" s="162">
        <v>60219.747000000003</v>
      </c>
      <c r="U72" s="162"/>
      <c r="V72" s="162">
        <v>60219.747000000003</v>
      </c>
      <c r="X72" s="162">
        <v>90.3</v>
      </c>
      <c r="Y72" s="162">
        <v>13897.6</v>
      </c>
      <c r="Z72" s="162">
        <v>13987.9</v>
      </c>
      <c r="AB72" s="162">
        <f t="shared" si="0"/>
        <v>126832.425</v>
      </c>
      <c r="AC72" s="162">
        <f t="shared" si="0"/>
        <v>662160.28899999987</v>
      </c>
      <c r="AD72" s="162">
        <f t="shared" si="0"/>
        <v>788992.71399999992</v>
      </c>
    </row>
    <row r="73" spans="1:30">
      <c r="A73" s="10" t="s">
        <v>7</v>
      </c>
      <c r="B73" s="3" t="s">
        <v>91</v>
      </c>
      <c r="D73" s="162">
        <v>88005.878000000012</v>
      </c>
      <c r="E73" s="162">
        <v>722550.68099999998</v>
      </c>
      <c r="F73" s="162">
        <v>810556.55899999989</v>
      </c>
      <c r="H73" s="162">
        <v>52713.73</v>
      </c>
      <c r="I73" s="162">
        <v>645547.31299999997</v>
      </c>
      <c r="J73" s="162">
        <v>698261.04299999995</v>
      </c>
      <c r="L73" s="162">
        <v>19314.522000000001</v>
      </c>
      <c r="M73" s="162"/>
      <c r="N73" s="162">
        <v>19314.522000000001</v>
      </c>
      <c r="P73" s="162">
        <v>1773.4059999999999</v>
      </c>
      <c r="Q73" s="162">
        <v>66537.683999999994</v>
      </c>
      <c r="R73" s="162">
        <v>68311.09</v>
      </c>
      <c r="T73" s="162">
        <v>10402.59</v>
      </c>
      <c r="U73" s="162"/>
      <c r="V73" s="162">
        <v>10402.59</v>
      </c>
      <c r="X73" s="162">
        <v>3801.63</v>
      </c>
      <c r="Y73" s="162">
        <v>10465.683999999999</v>
      </c>
      <c r="Z73" s="162">
        <v>14267.314</v>
      </c>
      <c r="AB73" s="162">
        <f t="shared" si="0"/>
        <v>88005.878000000012</v>
      </c>
      <c r="AC73" s="162">
        <f t="shared" si="0"/>
        <v>722550.68099999998</v>
      </c>
      <c r="AD73" s="162">
        <f t="shared" si="0"/>
        <v>810556.55899999989</v>
      </c>
    </row>
    <row r="74" spans="1:30">
      <c r="A74" s="10" t="s">
        <v>8</v>
      </c>
      <c r="B74" s="3" t="s">
        <v>92</v>
      </c>
      <c r="D74" s="162">
        <v>66254.331000000006</v>
      </c>
      <c r="E74" s="162">
        <v>557424.47399999993</v>
      </c>
      <c r="F74" s="162">
        <v>623678.80499999993</v>
      </c>
      <c r="H74" s="162">
        <v>7820.7939999999999</v>
      </c>
      <c r="I74" s="162">
        <v>534241.44299999997</v>
      </c>
      <c r="J74" s="162">
        <v>542062.23699999996</v>
      </c>
      <c r="L74" s="162">
        <v>49122.896999999997</v>
      </c>
      <c r="M74" s="162">
        <v>153.12</v>
      </c>
      <c r="N74" s="162">
        <v>49276.017</v>
      </c>
      <c r="P74" s="162"/>
      <c r="Q74" s="162">
        <v>3260.489</v>
      </c>
      <c r="R74" s="162">
        <v>3260.489</v>
      </c>
      <c r="T74" s="162">
        <v>6586.0739999999996</v>
      </c>
      <c r="U74" s="162"/>
      <c r="V74" s="162">
        <v>6586.0739999999996</v>
      </c>
      <c r="X74" s="162">
        <v>2724.5659999999998</v>
      </c>
      <c r="Y74" s="162">
        <v>19769.421999999999</v>
      </c>
      <c r="Z74" s="162">
        <v>22493.988000000001</v>
      </c>
      <c r="AB74" s="162">
        <f t="shared" si="0"/>
        <v>66254.331000000006</v>
      </c>
      <c r="AC74" s="162">
        <f t="shared" si="0"/>
        <v>557424.47399999993</v>
      </c>
      <c r="AD74" s="162">
        <f t="shared" si="0"/>
        <v>623678.80499999993</v>
      </c>
    </row>
    <row r="75" spans="1:30">
      <c r="A75" s="10" t="s">
        <v>9</v>
      </c>
      <c r="B75" s="3" t="s">
        <v>93</v>
      </c>
      <c r="D75" s="162">
        <v>95235.631999999998</v>
      </c>
      <c r="E75" s="162">
        <v>812606.326</v>
      </c>
      <c r="F75" s="162">
        <v>907841.9580000001</v>
      </c>
      <c r="H75" s="162">
        <v>37168.169000000002</v>
      </c>
      <c r="I75" s="162">
        <v>578467.90700000001</v>
      </c>
      <c r="J75" s="162">
        <v>615636.076</v>
      </c>
      <c r="L75" s="162">
        <v>23236.133999999998</v>
      </c>
      <c r="M75" s="162">
        <v>925.15800000000002</v>
      </c>
      <c r="N75" s="162">
        <v>24161.292000000001</v>
      </c>
      <c r="P75" s="162">
        <v>8854.3019999999997</v>
      </c>
      <c r="Q75" s="162">
        <v>220862.80100000001</v>
      </c>
      <c r="R75" s="162">
        <v>229717.103</v>
      </c>
      <c r="T75" s="162">
        <v>18536.307000000001</v>
      </c>
      <c r="U75" s="162"/>
      <c r="V75" s="162">
        <v>18536.307000000001</v>
      </c>
      <c r="X75" s="162">
        <v>7440.72</v>
      </c>
      <c r="Y75" s="162">
        <v>12350.46</v>
      </c>
      <c r="Z75" s="162">
        <v>19791.18</v>
      </c>
      <c r="AB75" s="162">
        <f t="shared" si="0"/>
        <v>95235.631999999998</v>
      </c>
      <c r="AC75" s="162">
        <f t="shared" si="0"/>
        <v>812606.326</v>
      </c>
      <c r="AD75" s="162">
        <f t="shared" si="0"/>
        <v>907841.9580000001</v>
      </c>
    </row>
    <row r="76" spans="1:30">
      <c r="A76" s="10" t="s">
        <v>11</v>
      </c>
      <c r="B76" s="3" t="s">
        <v>94</v>
      </c>
      <c r="D76" s="162">
        <v>70905.464000000007</v>
      </c>
      <c r="E76" s="162">
        <v>562829.61800000002</v>
      </c>
      <c r="F76" s="162">
        <v>633735.08200000005</v>
      </c>
      <c r="H76" s="162">
        <v>9405.0949999999993</v>
      </c>
      <c r="I76" s="162">
        <v>529006.52300000004</v>
      </c>
      <c r="J76" s="162">
        <v>538411.61800000002</v>
      </c>
      <c r="L76" s="162">
        <v>13230.438</v>
      </c>
      <c r="M76" s="162">
        <v>440.22</v>
      </c>
      <c r="N76" s="162">
        <v>13670.657999999999</v>
      </c>
      <c r="P76" s="162">
        <v>105.65900000000001</v>
      </c>
      <c r="Q76" s="162">
        <v>6623.5659999999998</v>
      </c>
      <c r="R76" s="162">
        <v>6729.2250000000004</v>
      </c>
      <c r="T76" s="162">
        <v>46505.675999999999</v>
      </c>
      <c r="U76" s="162">
        <v>6103.4849999999997</v>
      </c>
      <c r="V76" s="162">
        <v>52609.161</v>
      </c>
      <c r="X76" s="162">
        <v>1658.596</v>
      </c>
      <c r="Y76" s="162">
        <v>20655.824000000001</v>
      </c>
      <c r="Z76" s="162">
        <v>22314.42</v>
      </c>
      <c r="AB76" s="162">
        <f t="shared" si="0"/>
        <v>70905.464000000007</v>
      </c>
      <c r="AC76" s="162">
        <f t="shared" si="0"/>
        <v>562829.61800000002</v>
      </c>
      <c r="AD76" s="162">
        <f t="shared" si="0"/>
        <v>633735.08200000005</v>
      </c>
    </row>
    <row r="77" spans="1:30">
      <c r="A77" s="10" t="s">
        <v>12</v>
      </c>
      <c r="B77" s="3" t="s">
        <v>95</v>
      </c>
      <c r="D77" s="162">
        <v>112051.524</v>
      </c>
      <c r="E77" s="162">
        <v>346719.46100000001</v>
      </c>
      <c r="F77" s="162">
        <v>458770.98499999993</v>
      </c>
      <c r="H77" s="162">
        <v>68605.812000000005</v>
      </c>
      <c r="I77" s="162">
        <v>336102.908</v>
      </c>
      <c r="J77" s="162">
        <v>404708.72</v>
      </c>
      <c r="L77" s="162">
        <v>19094.585999999999</v>
      </c>
      <c r="M77" s="162">
        <v>474.93299999999999</v>
      </c>
      <c r="N77" s="162">
        <v>19569.519</v>
      </c>
      <c r="P77" s="162"/>
      <c r="Q77" s="162">
        <v>738.03599999999994</v>
      </c>
      <c r="R77" s="162">
        <v>738.03599999999994</v>
      </c>
      <c r="T77" s="162">
        <v>24351.126</v>
      </c>
      <c r="U77" s="162"/>
      <c r="V77" s="162">
        <v>24351.126</v>
      </c>
      <c r="X77" s="162"/>
      <c r="Y77" s="162">
        <v>9403.5840000000007</v>
      </c>
      <c r="Z77" s="162">
        <v>9403.5840000000007</v>
      </c>
      <c r="AB77" s="162">
        <f t="shared" si="0"/>
        <v>112051.524</v>
      </c>
      <c r="AC77" s="162">
        <f t="shared" si="0"/>
        <v>346719.46100000001</v>
      </c>
      <c r="AD77" s="162">
        <f t="shared" si="0"/>
        <v>458770.98499999993</v>
      </c>
    </row>
    <row r="78" spans="1:30">
      <c r="A78" s="10" t="s">
        <v>13</v>
      </c>
      <c r="B78" s="3" t="s">
        <v>96</v>
      </c>
      <c r="D78" s="162">
        <v>268772.98700000002</v>
      </c>
      <c r="E78" s="162">
        <v>878323.13500000001</v>
      </c>
      <c r="F78" s="162">
        <v>1147096.122</v>
      </c>
      <c r="H78" s="162">
        <v>8012.4459999999999</v>
      </c>
      <c r="I78" s="162">
        <v>762922.26800000004</v>
      </c>
      <c r="J78" s="162">
        <v>770934.71400000004</v>
      </c>
      <c r="L78" s="162">
        <v>197715.85200000001</v>
      </c>
      <c r="M78" s="162">
        <v>4501.902</v>
      </c>
      <c r="N78" s="162">
        <v>202217.75399999999</v>
      </c>
      <c r="P78" s="162"/>
      <c r="Q78" s="162">
        <v>26448.082999999999</v>
      </c>
      <c r="R78" s="162">
        <v>26448.082999999999</v>
      </c>
      <c r="T78" s="162">
        <v>56539.821000000004</v>
      </c>
      <c r="U78" s="162"/>
      <c r="V78" s="162">
        <v>56539.821000000004</v>
      </c>
      <c r="X78" s="162">
        <v>6504.8680000000004</v>
      </c>
      <c r="Y78" s="162">
        <v>84450.881999999998</v>
      </c>
      <c r="Z78" s="162">
        <v>90955.75</v>
      </c>
      <c r="AB78" s="162">
        <f t="shared" si="0"/>
        <v>268772.98700000002</v>
      </c>
      <c r="AC78" s="162">
        <f t="shared" si="0"/>
        <v>878323.13500000001</v>
      </c>
      <c r="AD78" s="162">
        <f t="shared" si="0"/>
        <v>1147096.122</v>
      </c>
    </row>
    <row r="79" spans="1:30">
      <c r="A79" s="10" t="s">
        <v>14</v>
      </c>
      <c r="B79" s="3" t="s">
        <v>97</v>
      </c>
      <c r="D79" s="162">
        <v>106116.982</v>
      </c>
      <c r="E79" s="162">
        <v>747247.6939999999</v>
      </c>
      <c r="F79" s="162">
        <v>853364.67599999986</v>
      </c>
      <c r="H79" s="162">
        <v>11450.696</v>
      </c>
      <c r="I79" s="162">
        <v>714042.01899999997</v>
      </c>
      <c r="J79" s="162">
        <v>725492.71499999997</v>
      </c>
      <c r="L79" s="162">
        <v>62624.775000000001</v>
      </c>
      <c r="M79" s="162">
        <v>572.63400000000001</v>
      </c>
      <c r="N79" s="162">
        <v>63197.409</v>
      </c>
      <c r="P79" s="162"/>
      <c r="Q79" s="162">
        <v>2319.933</v>
      </c>
      <c r="R79" s="162">
        <v>2319.933</v>
      </c>
      <c r="T79" s="162">
        <v>31010.715</v>
      </c>
      <c r="U79" s="162"/>
      <c r="V79" s="162">
        <v>31010.715</v>
      </c>
      <c r="X79" s="162">
        <v>1030.796</v>
      </c>
      <c r="Y79" s="162">
        <v>30313.108</v>
      </c>
      <c r="Z79" s="162">
        <v>31343.903999999999</v>
      </c>
      <c r="AB79" s="162">
        <f t="shared" si="0"/>
        <v>106116.982</v>
      </c>
      <c r="AC79" s="162">
        <f t="shared" si="0"/>
        <v>747247.6939999999</v>
      </c>
      <c r="AD79" s="162">
        <f t="shared" si="0"/>
        <v>853364.67599999986</v>
      </c>
    </row>
    <row r="80" spans="1:30">
      <c r="A80" s="10" t="s">
        <v>15</v>
      </c>
      <c r="B80" s="3" t="s">
        <v>98</v>
      </c>
      <c r="D80" s="162">
        <v>51597.813999999998</v>
      </c>
      <c r="E80" s="162">
        <v>344326.70199999999</v>
      </c>
      <c r="F80" s="162">
        <v>395924.51599999995</v>
      </c>
      <c r="H80" s="162">
        <v>2152.8380000000002</v>
      </c>
      <c r="I80" s="162">
        <v>338513.946</v>
      </c>
      <c r="J80" s="162">
        <v>340666.78399999999</v>
      </c>
      <c r="L80" s="162">
        <v>17122.991999999998</v>
      </c>
      <c r="M80" s="162"/>
      <c r="N80" s="162">
        <v>17122.991999999998</v>
      </c>
      <c r="P80" s="162"/>
      <c r="Q80" s="162">
        <v>345.197</v>
      </c>
      <c r="R80" s="162">
        <v>345.197</v>
      </c>
      <c r="T80" s="162">
        <v>30631.482</v>
      </c>
      <c r="U80" s="162">
        <v>218.97900000000001</v>
      </c>
      <c r="V80" s="162">
        <v>30850.460999999999</v>
      </c>
      <c r="X80" s="162">
        <v>1690.502</v>
      </c>
      <c r="Y80" s="162">
        <v>5248.58</v>
      </c>
      <c r="Z80" s="162">
        <v>6939.0820000000003</v>
      </c>
      <c r="AB80" s="162">
        <f t="shared" si="0"/>
        <v>51597.813999999998</v>
      </c>
      <c r="AC80" s="162">
        <f t="shared" si="0"/>
        <v>344326.70199999999</v>
      </c>
      <c r="AD80" s="162">
        <f t="shared" si="0"/>
        <v>395924.51599999995</v>
      </c>
    </row>
    <row r="81" spans="1:30">
      <c r="A81" s="10" t="s">
        <v>16</v>
      </c>
      <c r="B81" s="3" t="s">
        <v>99</v>
      </c>
      <c r="D81" s="162">
        <v>77501.159</v>
      </c>
      <c r="E81" s="162">
        <v>447514.73299999995</v>
      </c>
      <c r="F81" s="162">
        <v>525015.89199999999</v>
      </c>
      <c r="H81" s="162">
        <v>14860.628000000001</v>
      </c>
      <c r="I81" s="162">
        <v>429139.91899999999</v>
      </c>
      <c r="J81" s="162">
        <v>444000.54700000002</v>
      </c>
      <c r="L81" s="162">
        <v>51448.754999999997</v>
      </c>
      <c r="M81" s="162">
        <v>1092.3720000000001</v>
      </c>
      <c r="N81" s="162">
        <v>52541.127</v>
      </c>
      <c r="P81" s="162"/>
      <c r="Q81" s="162">
        <v>5162.0320000000002</v>
      </c>
      <c r="R81" s="162">
        <v>5162.0320000000002</v>
      </c>
      <c r="T81" s="162">
        <v>11065.356</v>
      </c>
      <c r="U81" s="162"/>
      <c r="V81" s="162">
        <v>11065.356</v>
      </c>
      <c r="X81" s="162">
        <v>126.42</v>
      </c>
      <c r="Y81" s="162">
        <v>12120.41</v>
      </c>
      <c r="Z81" s="162">
        <v>12246.83</v>
      </c>
      <c r="AB81" s="162">
        <f t="shared" si="0"/>
        <v>77501.159</v>
      </c>
      <c r="AC81" s="162">
        <f t="shared" si="0"/>
        <v>447514.73299999995</v>
      </c>
      <c r="AD81" s="162">
        <f t="shared" si="0"/>
        <v>525015.89199999999</v>
      </c>
    </row>
    <row r="82" spans="1:30">
      <c r="A82" s="10" t="s">
        <v>17</v>
      </c>
      <c r="B82" s="3" t="s">
        <v>100</v>
      </c>
      <c r="D82" s="162">
        <v>128734.53299999998</v>
      </c>
      <c r="E82" s="162">
        <v>592688.13099999994</v>
      </c>
      <c r="F82" s="162">
        <v>721422.66399999999</v>
      </c>
      <c r="H82" s="162">
        <v>3360.4839999999999</v>
      </c>
      <c r="I82" s="162">
        <v>575135.61</v>
      </c>
      <c r="J82" s="162">
        <v>578496.09400000004</v>
      </c>
      <c r="L82" s="162">
        <v>65919.03</v>
      </c>
      <c r="M82" s="162">
        <v>58.551000000000002</v>
      </c>
      <c r="N82" s="162">
        <v>65977.581000000006</v>
      </c>
      <c r="P82" s="162"/>
      <c r="Q82" s="162">
        <v>9497.69</v>
      </c>
      <c r="R82" s="162">
        <v>9497.69</v>
      </c>
      <c r="T82" s="162">
        <v>57008.576999999997</v>
      </c>
      <c r="U82" s="162"/>
      <c r="V82" s="162">
        <v>57008.576999999997</v>
      </c>
      <c r="X82" s="162">
        <v>2446.442</v>
      </c>
      <c r="Y82" s="162">
        <v>7996.28</v>
      </c>
      <c r="Z82" s="162">
        <v>10442.722</v>
      </c>
      <c r="AB82" s="162">
        <f t="shared" si="0"/>
        <v>128734.53299999998</v>
      </c>
      <c r="AC82" s="162">
        <f t="shared" si="0"/>
        <v>592688.13099999994</v>
      </c>
      <c r="AD82" s="162">
        <f t="shared" si="0"/>
        <v>721422.66399999999</v>
      </c>
    </row>
    <row r="83" spans="1:30">
      <c r="A83" s="10" t="s">
        <v>18</v>
      </c>
      <c r="B83" s="3" t="s">
        <v>101</v>
      </c>
      <c r="D83" s="162">
        <v>81910.85100000001</v>
      </c>
      <c r="E83" s="162">
        <v>665471.93500000006</v>
      </c>
      <c r="F83" s="162">
        <v>747382.78600000008</v>
      </c>
      <c r="H83" s="162">
        <v>9868.3770000000004</v>
      </c>
      <c r="I83" s="162">
        <v>614330.78599999996</v>
      </c>
      <c r="J83" s="162">
        <v>624199.16299999994</v>
      </c>
      <c r="L83" s="162">
        <v>55447.71</v>
      </c>
      <c r="M83" s="162">
        <v>289.79700000000003</v>
      </c>
      <c r="N83" s="162">
        <v>55737.506999999998</v>
      </c>
      <c r="P83" s="162"/>
      <c r="Q83" s="162">
        <v>16160.93</v>
      </c>
      <c r="R83" s="162">
        <v>16160.93</v>
      </c>
      <c r="T83" s="162">
        <v>12018.876</v>
      </c>
      <c r="U83" s="162"/>
      <c r="V83" s="162">
        <v>12018.876</v>
      </c>
      <c r="X83" s="162">
        <v>4575.8879999999999</v>
      </c>
      <c r="Y83" s="162">
        <v>34690.421999999999</v>
      </c>
      <c r="Z83" s="162">
        <v>39266.31</v>
      </c>
      <c r="AB83" s="162">
        <f t="shared" si="0"/>
        <v>81910.85100000001</v>
      </c>
      <c r="AC83" s="162">
        <f t="shared" si="0"/>
        <v>665471.93500000006</v>
      </c>
      <c r="AD83" s="162">
        <f t="shared" si="0"/>
        <v>747382.78600000008</v>
      </c>
    </row>
    <row r="84" spans="1:30">
      <c r="A84" s="10" t="s">
        <v>19</v>
      </c>
      <c r="B84" s="3" t="s">
        <v>102</v>
      </c>
      <c r="D84" s="162">
        <v>455985.66399999993</v>
      </c>
      <c r="E84" s="162">
        <v>1656793.605</v>
      </c>
      <c r="F84" s="162">
        <v>2112779.2689999999</v>
      </c>
      <c r="H84" s="162">
        <v>15965.630999999999</v>
      </c>
      <c r="I84" s="162">
        <v>1284690.676</v>
      </c>
      <c r="J84" s="162">
        <v>1300656.307</v>
      </c>
      <c r="L84" s="162">
        <v>317195.03999999998</v>
      </c>
      <c r="M84" s="162">
        <v>4618.482</v>
      </c>
      <c r="N84" s="162">
        <v>321813.522</v>
      </c>
      <c r="P84" s="162">
        <v>78.435000000000002</v>
      </c>
      <c r="Q84" s="162">
        <v>62364.290999999997</v>
      </c>
      <c r="R84" s="162">
        <v>62442.726000000002</v>
      </c>
      <c r="T84" s="162">
        <v>77727.191999999995</v>
      </c>
      <c r="U84" s="162">
        <v>95.7</v>
      </c>
      <c r="V84" s="162">
        <v>77822.892000000007</v>
      </c>
      <c r="X84" s="162">
        <v>45019.366000000002</v>
      </c>
      <c r="Y84" s="162">
        <v>305024.45600000001</v>
      </c>
      <c r="Z84" s="162">
        <v>350043.82199999999</v>
      </c>
      <c r="AB84" s="162">
        <f t="shared" si="0"/>
        <v>455985.66399999993</v>
      </c>
      <c r="AC84" s="162">
        <f t="shared" si="0"/>
        <v>1656793.605</v>
      </c>
      <c r="AD84" s="162">
        <f t="shared" si="0"/>
        <v>2112779.2689999999</v>
      </c>
    </row>
    <row r="85" spans="1:30">
      <c r="A85" s="10" t="s">
        <v>20</v>
      </c>
      <c r="B85" s="3" t="s">
        <v>103</v>
      </c>
      <c r="D85" s="162">
        <v>60895.766000000003</v>
      </c>
      <c r="E85" s="162">
        <v>526645.17099999997</v>
      </c>
      <c r="F85" s="162">
        <v>587540.93699999992</v>
      </c>
      <c r="H85" s="162">
        <v>18704.618999999999</v>
      </c>
      <c r="I85" s="162">
        <v>499548.95600000001</v>
      </c>
      <c r="J85" s="162">
        <v>518253.57500000001</v>
      </c>
      <c r="L85" s="162">
        <v>25197.026999999998</v>
      </c>
      <c r="M85" s="162"/>
      <c r="N85" s="162">
        <v>25197.026999999998</v>
      </c>
      <c r="P85" s="162">
        <v>1330.7639999999999</v>
      </c>
      <c r="Q85" s="162">
        <v>6176.027</v>
      </c>
      <c r="R85" s="162">
        <v>7506.7910000000002</v>
      </c>
      <c r="T85" s="162">
        <v>15353.412</v>
      </c>
      <c r="U85" s="162"/>
      <c r="V85" s="162">
        <v>15353.412</v>
      </c>
      <c r="X85" s="162">
        <v>309.94400000000002</v>
      </c>
      <c r="Y85" s="162">
        <v>20920.187999999998</v>
      </c>
      <c r="Z85" s="162">
        <v>21230.132000000001</v>
      </c>
      <c r="AB85" s="162">
        <f t="shared" si="0"/>
        <v>60895.766000000003</v>
      </c>
      <c r="AC85" s="162">
        <f t="shared" si="0"/>
        <v>526645.17099999997</v>
      </c>
      <c r="AD85" s="162">
        <f t="shared" si="0"/>
        <v>587540.93699999992</v>
      </c>
    </row>
    <row r="86" spans="1:30">
      <c r="A86" s="10" t="s">
        <v>21</v>
      </c>
      <c r="B86" s="3" t="s">
        <v>104</v>
      </c>
      <c r="D86" s="162">
        <v>94451.482999999993</v>
      </c>
      <c r="E86" s="162">
        <v>525181.51399999997</v>
      </c>
      <c r="F86" s="162">
        <v>619632.99699999997</v>
      </c>
      <c r="H86" s="162">
        <v>4430.7709999999997</v>
      </c>
      <c r="I86" s="162">
        <v>512361.71399999998</v>
      </c>
      <c r="J86" s="162">
        <v>516792.48499999999</v>
      </c>
      <c r="L86" s="162">
        <v>44211.747000000003</v>
      </c>
      <c r="M86" s="162">
        <v>2718.924</v>
      </c>
      <c r="N86" s="162">
        <v>46930.671000000002</v>
      </c>
      <c r="P86" s="162"/>
      <c r="Q86" s="162">
        <v>839.79399999999998</v>
      </c>
      <c r="R86" s="162">
        <v>839.79399999999998</v>
      </c>
      <c r="T86" s="162">
        <v>45373.718999999997</v>
      </c>
      <c r="U86" s="162"/>
      <c r="V86" s="162">
        <v>45373.718999999997</v>
      </c>
      <c r="X86" s="162">
        <v>435.24599999999998</v>
      </c>
      <c r="Y86" s="162">
        <v>9261.0820000000003</v>
      </c>
      <c r="Z86" s="162">
        <v>9696.3279999999995</v>
      </c>
      <c r="AB86" s="162">
        <f t="shared" si="0"/>
        <v>94451.482999999993</v>
      </c>
      <c r="AC86" s="162">
        <f t="shared" si="0"/>
        <v>525181.51399999997</v>
      </c>
      <c r="AD86" s="162">
        <f t="shared" si="0"/>
        <v>619632.99699999997</v>
      </c>
    </row>
    <row r="87" spans="1:30">
      <c r="A87" s="10" t="s">
        <v>22</v>
      </c>
      <c r="B87" s="3" t="s">
        <v>105</v>
      </c>
      <c r="D87" s="162">
        <v>88776.793999999994</v>
      </c>
      <c r="E87" s="162">
        <v>537164.16399999999</v>
      </c>
      <c r="F87" s="162">
        <v>625940.9580000001</v>
      </c>
      <c r="H87" s="162">
        <v>18391.233</v>
      </c>
      <c r="I87" s="162">
        <v>450178.03700000001</v>
      </c>
      <c r="J87" s="162">
        <v>468569.27</v>
      </c>
      <c r="L87" s="162">
        <v>42420.678</v>
      </c>
      <c r="M87" s="162">
        <v>928.29</v>
      </c>
      <c r="N87" s="162">
        <v>43348.968000000001</v>
      </c>
      <c r="P87" s="162"/>
      <c r="Q87" s="162">
        <v>30817.285</v>
      </c>
      <c r="R87" s="162">
        <v>30817.285</v>
      </c>
      <c r="T87" s="162">
        <v>23882.978999999999</v>
      </c>
      <c r="U87" s="162"/>
      <c r="V87" s="162">
        <v>23882.978999999999</v>
      </c>
      <c r="X87" s="162">
        <v>4081.904</v>
      </c>
      <c r="Y87" s="162">
        <v>55240.552000000003</v>
      </c>
      <c r="Z87" s="162">
        <v>59322.455999999998</v>
      </c>
      <c r="AB87" s="162">
        <f t="shared" si="0"/>
        <v>88776.793999999994</v>
      </c>
      <c r="AC87" s="162">
        <f t="shared" si="0"/>
        <v>537164.16399999999</v>
      </c>
      <c r="AD87" s="162">
        <f t="shared" si="0"/>
        <v>625940.9580000001</v>
      </c>
    </row>
    <row r="88" spans="1:30">
      <c r="A88" s="10" t="s">
        <v>23</v>
      </c>
      <c r="B88" s="3" t="s">
        <v>106</v>
      </c>
      <c r="D88" s="162">
        <v>42281.607000000004</v>
      </c>
      <c r="E88" s="162">
        <v>358207.14399999997</v>
      </c>
      <c r="F88" s="162">
        <v>400488.75099999999</v>
      </c>
      <c r="H88" s="162">
        <v>5250.0569999999998</v>
      </c>
      <c r="I88" s="162">
        <v>356337.96799999999</v>
      </c>
      <c r="J88" s="162">
        <v>361588.02500000002</v>
      </c>
      <c r="L88" s="162">
        <v>22576.760999999999</v>
      </c>
      <c r="M88" s="162"/>
      <c r="N88" s="162">
        <v>22576.760999999999</v>
      </c>
      <c r="P88" s="162"/>
      <c r="Q88" s="162">
        <v>131.804</v>
      </c>
      <c r="R88" s="162">
        <v>131.804</v>
      </c>
      <c r="T88" s="162">
        <v>14454.789000000001</v>
      </c>
      <c r="U88" s="162"/>
      <c r="V88" s="162">
        <v>14454.789000000001</v>
      </c>
      <c r="X88" s="162"/>
      <c r="Y88" s="162">
        <v>1737.3720000000001</v>
      </c>
      <c r="Z88" s="162">
        <v>1737.3720000000001</v>
      </c>
      <c r="AB88" s="162">
        <f t="shared" si="0"/>
        <v>42281.607000000004</v>
      </c>
      <c r="AC88" s="162">
        <f t="shared" si="0"/>
        <v>358207.14399999997</v>
      </c>
      <c r="AD88" s="162">
        <f t="shared" si="0"/>
        <v>400488.75099999999</v>
      </c>
    </row>
    <row r="89" spans="1:30">
      <c r="A89" s="10" t="s">
        <v>10</v>
      </c>
      <c r="B89" s="3" t="s">
        <v>107</v>
      </c>
      <c r="D89" s="162">
        <v>46830.078999999998</v>
      </c>
      <c r="E89" s="162">
        <v>212617.092</v>
      </c>
      <c r="F89" s="162">
        <v>259447.17100000003</v>
      </c>
      <c r="H89" s="162">
        <v>32249.14</v>
      </c>
      <c r="I89" s="162">
        <v>207444.98699999999</v>
      </c>
      <c r="J89" s="162">
        <v>239694.12700000001</v>
      </c>
      <c r="L89" s="162">
        <v>10752.939</v>
      </c>
      <c r="M89" s="162"/>
      <c r="N89" s="162">
        <v>10752.939</v>
      </c>
      <c r="P89" s="162"/>
      <c r="Q89" s="162">
        <v>296.67899999999997</v>
      </c>
      <c r="R89" s="162">
        <v>296.67899999999997</v>
      </c>
      <c r="T89" s="162">
        <v>3828</v>
      </c>
      <c r="U89" s="162"/>
      <c r="V89" s="162">
        <v>3828</v>
      </c>
      <c r="X89" s="162"/>
      <c r="Y89" s="162">
        <v>4875.4260000000004</v>
      </c>
      <c r="Z89" s="162">
        <v>4875.4260000000004</v>
      </c>
      <c r="AB89" s="162">
        <f t="shared" si="0"/>
        <v>46830.078999999998</v>
      </c>
      <c r="AC89" s="162">
        <f t="shared" si="0"/>
        <v>212617.092</v>
      </c>
      <c r="AD89" s="162">
        <f t="shared" si="0"/>
        <v>259447.17100000003</v>
      </c>
    </row>
    <row r="90" spans="1:30">
      <c r="A90" s="10" t="s">
        <v>229</v>
      </c>
      <c r="B90" s="3" t="s">
        <v>24</v>
      </c>
      <c r="D90" s="162">
        <v>29476.865999999998</v>
      </c>
      <c r="E90" s="162">
        <v>527601.51800000004</v>
      </c>
      <c r="F90" s="162">
        <v>557078.38399999996</v>
      </c>
      <c r="H90" s="162">
        <v>8190.64</v>
      </c>
      <c r="I90" s="162">
        <v>318243.66399999999</v>
      </c>
      <c r="J90" s="162">
        <v>326434.304</v>
      </c>
      <c r="L90" s="162">
        <v>15417.444</v>
      </c>
      <c r="M90" s="162">
        <v>219.066</v>
      </c>
      <c r="N90" s="162">
        <v>15636.51</v>
      </c>
      <c r="P90" s="162">
        <v>3432.26</v>
      </c>
      <c r="Q90" s="162">
        <v>200418.64600000001</v>
      </c>
      <c r="R90" s="162">
        <v>203850.90599999999</v>
      </c>
      <c r="T90" s="162">
        <v>2436.5219999999999</v>
      </c>
      <c r="U90" s="162"/>
      <c r="V90" s="162">
        <v>2436.5219999999999</v>
      </c>
      <c r="X90" s="162"/>
      <c r="Y90" s="162">
        <v>8720.1419999999998</v>
      </c>
      <c r="Z90" s="162">
        <v>8720.1419999999998</v>
      </c>
      <c r="AB90" s="162">
        <f t="shared" si="0"/>
        <v>29476.865999999998</v>
      </c>
      <c r="AC90" s="162">
        <f t="shared" si="0"/>
        <v>527601.51800000004</v>
      </c>
      <c r="AD90" s="162">
        <f t="shared" si="0"/>
        <v>557078.38399999996</v>
      </c>
    </row>
    <row r="91" spans="1:30">
      <c r="A91" s="10" t="s">
        <v>230</v>
      </c>
      <c r="B91" s="3" t="s">
        <v>25</v>
      </c>
      <c r="D91" s="162">
        <v>67273.345000000001</v>
      </c>
      <c r="E91" s="162">
        <v>571371.88500000001</v>
      </c>
      <c r="F91" s="162">
        <v>638645.23</v>
      </c>
      <c r="H91" s="162">
        <v>9905.1360000000004</v>
      </c>
      <c r="I91" s="162">
        <v>563065.08299999998</v>
      </c>
      <c r="J91" s="162">
        <v>572970.21900000004</v>
      </c>
      <c r="L91" s="162">
        <v>40424.027999999998</v>
      </c>
      <c r="M91" s="162"/>
      <c r="N91" s="162">
        <v>40424.027999999998</v>
      </c>
      <c r="P91" s="162"/>
      <c r="Q91" s="162">
        <v>372.33800000000002</v>
      </c>
      <c r="R91" s="162">
        <v>372.33800000000002</v>
      </c>
      <c r="T91" s="162">
        <v>16859.643</v>
      </c>
      <c r="U91" s="162">
        <v>2799.8339999999998</v>
      </c>
      <c r="V91" s="162">
        <v>19659.476999999999</v>
      </c>
      <c r="X91" s="162">
        <v>84.537999999999997</v>
      </c>
      <c r="Y91" s="162">
        <v>5134.63</v>
      </c>
      <c r="Z91" s="162">
        <v>5219.1679999999997</v>
      </c>
      <c r="AB91" s="162">
        <f t="shared" si="0"/>
        <v>67273.345000000001</v>
      </c>
      <c r="AC91" s="162">
        <f t="shared" si="0"/>
        <v>571371.88500000001</v>
      </c>
      <c r="AD91" s="162">
        <f t="shared" si="0"/>
        <v>638645.23</v>
      </c>
    </row>
    <row r="92" spans="1:30">
      <c r="A92" s="10" t="s">
        <v>231</v>
      </c>
      <c r="B92" s="3" t="s">
        <v>26</v>
      </c>
      <c r="D92" s="162">
        <v>517425.72000000003</v>
      </c>
      <c r="E92" s="162">
        <v>3094548.3829999994</v>
      </c>
      <c r="F92" s="162">
        <v>3611974.1030000001</v>
      </c>
      <c r="H92" s="162">
        <v>26550.913</v>
      </c>
      <c r="I92" s="162">
        <v>2226360.6239999998</v>
      </c>
      <c r="J92" s="162">
        <v>2252911.537</v>
      </c>
      <c r="L92" s="162">
        <v>355340.016</v>
      </c>
      <c r="M92" s="162">
        <v>8378.9699999999993</v>
      </c>
      <c r="N92" s="162">
        <v>363718.98599999998</v>
      </c>
      <c r="P92" s="162">
        <v>158.447</v>
      </c>
      <c r="Q92" s="162">
        <v>185734.587</v>
      </c>
      <c r="R92" s="162">
        <v>185893.03400000001</v>
      </c>
      <c r="T92" s="162">
        <v>79088.741999999998</v>
      </c>
      <c r="U92" s="162">
        <v>5515.1040000000003</v>
      </c>
      <c r="V92" s="162">
        <v>84603.846000000005</v>
      </c>
      <c r="X92" s="162">
        <v>56287.601999999999</v>
      </c>
      <c r="Y92" s="162">
        <v>668559.098</v>
      </c>
      <c r="Z92" s="162">
        <v>724846.7</v>
      </c>
      <c r="AB92" s="162">
        <f t="shared" si="0"/>
        <v>517425.72000000003</v>
      </c>
      <c r="AC92" s="162">
        <f t="shared" si="0"/>
        <v>3094548.3829999994</v>
      </c>
      <c r="AD92" s="162">
        <f t="shared" si="0"/>
        <v>3611974.1030000001</v>
      </c>
    </row>
    <row r="93" spans="1:30">
      <c r="A93" s="10" t="s">
        <v>232</v>
      </c>
      <c r="B93" s="3" t="s">
        <v>27</v>
      </c>
      <c r="D93" s="162">
        <v>49993.331999999995</v>
      </c>
      <c r="E93" s="162">
        <v>404386.89</v>
      </c>
      <c r="F93" s="162">
        <v>454380.22200000001</v>
      </c>
      <c r="H93" s="162">
        <v>6890.9219999999996</v>
      </c>
      <c r="I93" s="162">
        <v>402119.886</v>
      </c>
      <c r="J93" s="162">
        <v>409010.80800000002</v>
      </c>
      <c r="L93" s="162">
        <v>21500.571</v>
      </c>
      <c r="M93" s="162">
        <v>86.13</v>
      </c>
      <c r="N93" s="162">
        <v>21586.701000000001</v>
      </c>
      <c r="P93" s="162"/>
      <c r="Q93" s="162"/>
      <c r="R93" s="162"/>
      <c r="T93" s="162">
        <v>21601.839</v>
      </c>
      <c r="U93" s="162"/>
      <c r="V93" s="162">
        <v>21601.839</v>
      </c>
      <c r="X93" s="162"/>
      <c r="Y93" s="162">
        <v>2180.8739999999998</v>
      </c>
      <c r="Z93" s="162">
        <v>2180.8739999999998</v>
      </c>
      <c r="AB93" s="162">
        <f t="shared" si="0"/>
        <v>49993.331999999995</v>
      </c>
      <c r="AC93" s="162">
        <f t="shared" si="0"/>
        <v>404386.89</v>
      </c>
      <c r="AD93" s="162">
        <f t="shared" si="0"/>
        <v>454380.22200000001</v>
      </c>
    </row>
    <row r="94" spans="1:30">
      <c r="A94" s="10" t="s">
        <v>233</v>
      </c>
      <c r="B94" s="3" t="s">
        <v>108</v>
      </c>
      <c r="D94" s="162">
        <v>103946.72799999999</v>
      </c>
      <c r="E94" s="162">
        <v>415545.11799999973</v>
      </c>
      <c r="F94" s="162">
        <v>519491.84599999967</v>
      </c>
      <c r="H94" s="162">
        <v>15093.205</v>
      </c>
      <c r="I94" s="162">
        <v>320806.78399999969</v>
      </c>
      <c r="J94" s="162">
        <v>335899.98899999971</v>
      </c>
      <c r="L94" s="162">
        <v>47204.024999999987</v>
      </c>
      <c r="M94" s="162">
        <v>833.98199999999997</v>
      </c>
      <c r="N94" s="162">
        <v>48038.006999999991</v>
      </c>
      <c r="P94" s="162"/>
      <c r="Q94" s="162">
        <v>16684.436000000002</v>
      </c>
      <c r="R94" s="162">
        <v>16684.436000000002</v>
      </c>
      <c r="T94" s="162">
        <v>40159.547999999995</v>
      </c>
      <c r="U94" s="162"/>
      <c r="V94" s="162">
        <v>40159.547999999995</v>
      </c>
      <c r="X94" s="162">
        <v>1489.95</v>
      </c>
      <c r="Y94" s="162">
        <v>77219.916000000012</v>
      </c>
      <c r="Z94" s="162">
        <v>78709.865999999995</v>
      </c>
      <c r="AB94" s="162">
        <f t="shared" si="0"/>
        <v>103946.72799999999</v>
      </c>
      <c r="AC94" s="162">
        <f t="shared" si="0"/>
        <v>415545.11799999973</v>
      </c>
      <c r="AD94" s="162">
        <f t="shared" si="0"/>
        <v>519491.84599999967</v>
      </c>
    </row>
    <row r="96" spans="1:30">
      <c r="A96" s="159" t="s">
        <v>351</v>
      </c>
      <c r="D96" s="40" t="s">
        <v>222</v>
      </c>
    </row>
    <row r="97" spans="1:6">
      <c r="A97" s="133"/>
      <c r="B97" s="164"/>
      <c r="C97" s="164"/>
      <c r="D97" s="164"/>
      <c r="E97" s="164"/>
      <c r="F97" s="164"/>
    </row>
    <row r="98" spans="1:6">
      <c r="A98" s="14" t="s">
        <v>330</v>
      </c>
      <c r="B98" s="4" t="s">
        <v>331</v>
      </c>
      <c r="C98" s="135"/>
      <c r="D98" s="14" t="s">
        <v>181</v>
      </c>
      <c r="E98" s="14" t="s">
        <v>259</v>
      </c>
      <c r="F98" s="14" t="s">
        <v>2</v>
      </c>
    </row>
    <row r="99" spans="1:6">
      <c r="A99" s="10" t="s">
        <v>82</v>
      </c>
      <c r="B99" s="3" t="s">
        <v>3</v>
      </c>
      <c r="D99" s="162"/>
      <c r="E99" s="162">
        <v>156.52000000000001</v>
      </c>
      <c r="F99" s="162">
        <v>156.52000000000001</v>
      </c>
    </row>
    <row r="100" spans="1:6">
      <c r="A100" s="10" t="s">
        <v>4</v>
      </c>
      <c r="B100" s="3" t="s">
        <v>88</v>
      </c>
      <c r="D100" s="162">
        <v>197.37</v>
      </c>
      <c r="E100" s="162">
        <v>63297.805999999997</v>
      </c>
      <c r="F100" s="162">
        <v>63495.175999999999</v>
      </c>
    </row>
    <row r="101" spans="1:6">
      <c r="A101" s="10" t="s">
        <v>5</v>
      </c>
      <c r="B101" s="3" t="s">
        <v>89</v>
      </c>
      <c r="D101" s="162"/>
      <c r="E101" s="162">
        <v>1081.106</v>
      </c>
      <c r="F101" s="162">
        <v>1081.106</v>
      </c>
    </row>
    <row r="102" spans="1:6">
      <c r="A102" s="10" t="s">
        <v>6</v>
      </c>
      <c r="B102" s="3" t="s">
        <v>90</v>
      </c>
      <c r="D102" s="162"/>
      <c r="E102" s="162">
        <v>198964.87</v>
      </c>
      <c r="F102" s="162">
        <v>198964.87</v>
      </c>
    </row>
    <row r="103" spans="1:6">
      <c r="A103" s="10" t="s">
        <v>7</v>
      </c>
      <c r="B103" s="3" t="s">
        <v>91</v>
      </c>
      <c r="D103" s="162"/>
      <c r="E103" s="162"/>
      <c r="F103" s="162"/>
    </row>
    <row r="104" spans="1:6">
      <c r="A104" s="10" t="s">
        <v>8</v>
      </c>
      <c r="B104" s="3" t="s">
        <v>92</v>
      </c>
      <c r="D104" s="162"/>
      <c r="E104" s="162">
        <v>35794.99</v>
      </c>
      <c r="F104" s="162">
        <v>35794.99</v>
      </c>
    </row>
    <row r="105" spans="1:6">
      <c r="A105" s="10" t="s">
        <v>9</v>
      </c>
      <c r="B105" s="3" t="s">
        <v>93</v>
      </c>
      <c r="D105" s="162"/>
      <c r="E105" s="162">
        <v>2809.018</v>
      </c>
      <c r="F105" s="162">
        <v>2809.018</v>
      </c>
    </row>
    <row r="106" spans="1:6">
      <c r="A106" s="10" t="s">
        <v>11</v>
      </c>
      <c r="B106" s="3" t="s">
        <v>94</v>
      </c>
      <c r="D106" s="162"/>
      <c r="E106" s="162">
        <v>327.66000000000003</v>
      </c>
      <c r="F106" s="162">
        <v>327.66000000000003</v>
      </c>
    </row>
    <row r="107" spans="1:6">
      <c r="A107" s="10" t="s">
        <v>12</v>
      </c>
      <c r="B107" s="3" t="s">
        <v>95</v>
      </c>
      <c r="D107" s="162"/>
      <c r="E107" s="162">
        <v>495.36</v>
      </c>
      <c r="F107" s="162">
        <v>495.36</v>
      </c>
    </row>
    <row r="108" spans="1:6">
      <c r="A108" s="10" t="s">
        <v>13</v>
      </c>
      <c r="B108" s="3" t="s">
        <v>96</v>
      </c>
      <c r="D108" s="162"/>
      <c r="E108" s="162">
        <v>7266.6559999999999</v>
      </c>
      <c r="F108" s="162">
        <v>7266.6559999999999</v>
      </c>
    </row>
    <row r="109" spans="1:6">
      <c r="A109" s="10" t="s">
        <v>14</v>
      </c>
      <c r="B109" s="3" t="s">
        <v>97</v>
      </c>
      <c r="D109" s="162"/>
      <c r="E109" s="162">
        <v>524.428</v>
      </c>
      <c r="F109" s="162">
        <v>524.428</v>
      </c>
    </row>
    <row r="110" spans="1:6">
      <c r="A110" s="10" t="s">
        <v>15</v>
      </c>
      <c r="B110" s="3" t="s">
        <v>98</v>
      </c>
      <c r="D110" s="162"/>
      <c r="E110" s="162">
        <v>96.75</v>
      </c>
      <c r="F110" s="162">
        <v>96.75</v>
      </c>
    </row>
    <row r="111" spans="1:6">
      <c r="A111" s="10" t="s">
        <v>16</v>
      </c>
      <c r="B111" s="3" t="s">
        <v>99</v>
      </c>
      <c r="D111" s="162"/>
      <c r="E111" s="162">
        <v>7837.18</v>
      </c>
      <c r="F111" s="162">
        <v>7837.18</v>
      </c>
    </row>
    <row r="112" spans="1:6">
      <c r="A112" s="10" t="s">
        <v>17</v>
      </c>
      <c r="B112" s="3" t="s">
        <v>100</v>
      </c>
      <c r="D112" s="162"/>
      <c r="E112" s="162">
        <v>13879.11</v>
      </c>
      <c r="F112" s="162">
        <v>13879.11</v>
      </c>
    </row>
    <row r="113" spans="1:6">
      <c r="A113" s="10" t="s">
        <v>18</v>
      </c>
      <c r="B113" s="3" t="s">
        <v>101</v>
      </c>
      <c r="D113" s="162"/>
      <c r="E113" s="162">
        <v>5933.57</v>
      </c>
      <c r="F113" s="162">
        <v>5933.57</v>
      </c>
    </row>
    <row r="114" spans="1:6">
      <c r="A114" s="10" t="s">
        <v>19</v>
      </c>
      <c r="B114" s="3" t="s">
        <v>102</v>
      </c>
      <c r="D114" s="162"/>
      <c r="E114" s="162">
        <v>80096.444000000003</v>
      </c>
      <c r="F114" s="162">
        <v>80096.444000000003</v>
      </c>
    </row>
    <row r="115" spans="1:6">
      <c r="A115" s="10" t="s">
        <v>20</v>
      </c>
      <c r="B115" s="3" t="s">
        <v>103</v>
      </c>
      <c r="D115" s="162"/>
      <c r="E115" s="162">
        <v>304.01</v>
      </c>
      <c r="F115" s="162">
        <v>304.01</v>
      </c>
    </row>
    <row r="116" spans="1:6">
      <c r="A116" s="10" t="s">
        <v>21</v>
      </c>
      <c r="B116" s="3" t="s">
        <v>104</v>
      </c>
      <c r="D116" s="162"/>
      <c r="E116" s="162"/>
      <c r="F116" s="162"/>
    </row>
    <row r="117" spans="1:6">
      <c r="A117" s="10" t="s">
        <v>22</v>
      </c>
      <c r="B117" s="3" t="s">
        <v>105</v>
      </c>
      <c r="D117" s="162"/>
      <c r="E117" s="162">
        <v>13998.477999999999</v>
      </c>
      <c r="F117" s="162">
        <v>13998.477999999999</v>
      </c>
    </row>
    <row r="118" spans="1:6">
      <c r="A118" s="10" t="s">
        <v>23</v>
      </c>
      <c r="B118" s="3" t="s">
        <v>106</v>
      </c>
      <c r="D118" s="162"/>
      <c r="E118" s="162">
        <v>50165.692000000003</v>
      </c>
      <c r="F118" s="162">
        <v>50165.692000000003</v>
      </c>
    </row>
    <row r="119" spans="1:6">
      <c r="A119" s="10" t="s">
        <v>10</v>
      </c>
      <c r="B119" s="3" t="s">
        <v>107</v>
      </c>
      <c r="D119" s="162"/>
      <c r="E119" s="162"/>
      <c r="F119" s="162"/>
    </row>
    <row r="120" spans="1:6">
      <c r="A120" s="10" t="s">
        <v>229</v>
      </c>
      <c r="B120" s="3" t="s">
        <v>24</v>
      </c>
      <c r="D120" s="162"/>
      <c r="E120" s="162">
        <v>65.790000000000006</v>
      </c>
      <c r="F120" s="162">
        <v>65.790000000000006</v>
      </c>
    </row>
    <row r="121" spans="1:6">
      <c r="A121" s="10" t="s">
        <v>230</v>
      </c>
      <c r="B121" s="3" t="s">
        <v>25</v>
      </c>
      <c r="D121" s="162"/>
      <c r="E121" s="162">
        <v>6987.5</v>
      </c>
      <c r="F121" s="162">
        <v>6987.5</v>
      </c>
    </row>
    <row r="122" spans="1:6">
      <c r="A122" s="10" t="s">
        <v>231</v>
      </c>
      <c r="B122" s="3" t="s">
        <v>26</v>
      </c>
      <c r="D122" s="162"/>
      <c r="E122" s="162">
        <v>101691.90399999999</v>
      </c>
      <c r="F122" s="162">
        <v>101691.90399999999</v>
      </c>
    </row>
    <row r="123" spans="1:6">
      <c r="A123" s="10" t="s">
        <v>232</v>
      </c>
      <c r="B123" s="3" t="s">
        <v>27</v>
      </c>
      <c r="D123" s="162"/>
      <c r="E123" s="162"/>
      <c r="F123" s="162"/>
    </row>
    <row r="124" spans="1:6">
      <c r="A124" s="10" t="s">
        <v>233</v>
      </c>
      <c r="B124" s="3" t="s">
        <v>108</v>
      </c>
      <c r="D124" s="162"/>
      <c r="E124" s="162">
        <v>2482.8199999999997</v>
      </c>
      <c r="F124" s="162">
        <v>2482.8199999999997</v>
      </c>
    </row>
    <row r="126" spans="1:6">
      <c r="B126" s="40"/>
      <c r="C126" s="136"/>
      <c r="D126" s="40" t="s">
        <v>172</v>
      </c>
    </row>
    <row r="127" spans="1:6">
      <c r="A127" s="133"/>
      <c r="B127" s="164"/>
      <c r="C127" s="136"/>
      <c r="D127" s="133"/>
      <c r="E127" s="133"/>
      <c r="F127" s="133"/>
    </row>
    <row r="128" spans="1:6">
      <c r="A128" s="14" t="s">
        <v>330</v>
      </c>
      <c r="B128" s="4" t="s">
        <v>331</v>
      </c>
      <c r="C128" s="136"/>
      <c r="D128" s="14" t="s">
        <v>181</v>
      </c>
      <c r="E128" s="14" t="s">
        <v>259</v>
      </c>
      <c r="F128" s="14" t="s">
        <v>2</v>
      </c>
    </row>
    <row r="129" spans="1:6">
      <c r="A129" s="10" t="s">
        <v>82</v>
      </c>
      <c r="B129" s="129" t="s">
        <v>3</v>
      </c>
      <c r="C129" s="160"/>
      <c r="D129" s="134"/>
      <c r="E129" s="134"/>
      <c r="F129" s="134"/>
    </row>
    <row r="130" spans="1:6">
      <c r="A130" s="10" t="s">
        <v>4</v>
      </c>
      <c r="B130" s="3" t="s">
        <v>88</v>
      </c>
      <c r="C130" s="160"/>
      <c r="D130" s="162"/>
      <c r="E130" s="162">
        <v>30875.06</v>
      </c>
      <c r="F130" s="162">
        <v>30875.06</v>
      </c>
    </row>
    <row r="131" spans="1:6">
      <c r="A131" s="10" t="s">
        <v>5</v>
      </c>
      <c r="B131" s="3" t="s">
        <v>89</v>
      </c>
      <c r="C131" s="160"/>
      <c r="D131" s="162"/>
      <c r="E131" s="162">
        <v>125976.8</v>
      </c>
      <c r="F131" s="162">
        <v>125976.8</v>
      </c>
    </row>
    <row r="132" spans="1:6">
      <c r="A132" s="10" t="s">
        <v>6</v>
      </c>
      <c r="B132" s="3" t="s">
        <v>90</v>
      </c>
      <c r="C132" s="160"/>
      <c r="D132" s="162"/>
      <c r="E132" s="162">
        <v>352518.88500000001</v>
      </c>
      <c r="F132" s="162">
        <v>352518.88500000001</v>
      </c>
    </row>
    <row r="133" spans="1:6">
      <c r="A133" s="10" t="s">
        <v>7</v>
      </c>
      <c r="B133" s="3" t="s">
        <v>91</v>
      </c>
      <c r="C133" s="160"/>
      <c r="D133" s="162"/>
      <c r="E133" s="162">
        <v>31443.200000000001</v>
      </c>
      <c r="F133" s="162">
        <v>31443.200000000001</v>
      </c>
    </row>
    <row r="134" spans="1:6">
      <c r="A134" s="10" t="s">
        <v>8</v>
      </c>
      <c r="B134" s="3" t="s">
        <v>92</v>
      </c>
      <c r="C134" s="160"/>
      <c r="D134" s="162"/>
      <c r="E134" s="162">
        <v>125950.79</v>
      </c>
      <c r="F134" s="162">
        <v>125950.79</v>
      </c>
    </row>
    <row r="135" spans="1:6">
      <c r="A135" s="10" t="s">
        <v>9</v>
      </c>
      <c r="B135" s="3" t="s">
        <v>93</v>
      </c>
      <c r="C135" s="160"/>
      <c r="D135" s="162"/>
      <c r="E135" s="162">
        <v>31289.35</v>
      </c>
      <c r="F135" s="162">
        <v>31289.35</v>
      </c>
    </row>
    <row r="136" spans="1:6">
      <c r="A136" s="10" t="s">
        <v>11</v>
      </c>
      <c r="B136" s="3" t="s">
        <v>94</v>
      </c>
      <c r="C136" s="160"/>
      <c r="D136" s="162"/>
      <c r="E136" s="162"/>
      <c r="F136" s="162"/>
    </row>
    <row r="137" spans="1:6">
      <c r="A137" s="10" t="s">
        <v>12</v>
      </c>
      <c r="B137" s="3" t="s">
        <v>95</v>
      </c>
      <c r="C137" s="160"/>
      <c r="D137" s="162"/>
      <c r="E137" s="162">
        <v>133253.99</v>
      </c>
      <c r="F137" s="162">
        <v>133253.99</v>
      </c>
    </row>
    <row r="138" spans="1:6">
      <c r="A138" s="10" t="s">
        <v>13</v>
      </c>
      <c r="B138" s="3" t="s">
        <v>96</v>
      </c>
      <c r="C138" s="160"/>
      <c r="D138" s="162"/>
      <c r="E138" s="162">
        <v>62223.4</v>
      </c>
      <c r="F138" s="162">
        <v>62223.4</v>
      </c>
    </row>
    <row r="139" spans="1:6">
      <c r="A139" s="10" t="s">
        <v>14</v>
      </c>
      <c r="B139" s="3" t="s">
        <v>97</v>
      </c>
      <c r="C139" s="160"/>
      <c r="D139" s="162"/>
      <c r="E139" s="162">
        <v>183986.24</v>
      </c>
      <c r="F139" s="162">
        <v>183986.24</v>
      </c>
    </row>
    <row r="140" spans="1:6">
      <c r="A140" s="10" t="s">
        <v>15</v>
      </c>
      <c r="B140" s="3" t="s">
        <v>98</v>
      </c>
      <c r="C140" s="160"/>
      <c r="D140" s="162"/>
      <c r="E140" s="162">
        <v>135143.54</v>
      </c>
      <c r="F140" s="162">
        <v>135143.54</v>
      </c>
    </row>
    <row r="141" spans="1:6">
      <c r="A141" s="10" t="s">
        <v>16</v>
      </c>
      <c r="B141" s="3" t="s">
        <v>99</v>
      </c>
      <c r="C141" s="160"/>
      <c r="D141" s="162"/>
      <c r="E141" s="162">
        <v>31494.2</v>
      </c>
      <c r="F141" s="162">
        <v>31494.2</v>
      </c>
    </row>
    <row r="142" spans="1:6">
      <c r="A142" s="10" t="s">
        <v>17</v>
      </c>
      <c r="B142" s="3" t="s">
        <v>100</v>
      </c>
      <c r="C142" s="160"/>
      <c r="D142" s="162"/>
      <c r="E142" s="162">
        <v>47178.400000000001</v>
      </c>
      <c r="F142" s="162">
        <v>47178.400000000001</v>
      </c>
    </row>
    <row r="143" spans="1:6">
      <c r="A143" s="10" t="s">
        <v>18</v>
      </c>
      <c r="B143" s="3" t="s">
        <v>101</v>
      </c>
      <c r="C143" s="160"/>
      <c r="D143" s="162"/>
      <c r="E143" s="162">
        <v>149131.65</v>
      </c>
      <c r="F143" s="162">
        <v>149131.65</v>
      </c>
    </row>
    <row r="144" spans="1:6">
      <c r="A144" s="10" t="s">
        <v>19</v>
      </c>
      <c r="B144" s="3" t="s">
        <v>102</v>
      </c>
      <c r="C144" s="160"/>
      <c r="D144" s="162"/>
      <c r="E144" s="162">
        <v>12641.2</v>
      </c>
      <c r="F144" s="162">
        <v>12641.2</v>
      </c>
    </row>
    <row r="145" spans="1:6">
      <c r="A145" s="10" t="s">
        <v>20</v>
      </c>
      <c r="B145" s="3" t="s">
        <v>103</v>
      </c>
      <c r="C145" s="160"/>
      <c r="D145" s="162"/>
      <c r="E145" s="162"/>
      <c r="F145" s="162"/>
    </row>
    <row r="146" spans="1:6">
      <c r="A146" s="10" t="s">
        <v>21</v>
      </c>
      <c r="B146" s="3" t="s">
        <v>104</v>
      </c>
      <c r="C146" s="160"/>
      <c r="D146" s="162"/>
      <c r="E146" s="162">
        <v>49988.160000000003</v>
      </c>
      <c r="F146" s="162">
        <v>49988.160000000003</v>
      </c>
    </row>
    <row r="147" spans="1:6">
      <c r="A147" s="10" t="s">
        <v>22</v>
      </c>
      <c r="B147" s="3" t="s">
        <v>105</v>
      </c>
      <c r="C147" s="160"/>
      <c r="D147" s="162"/>
      <c r="E147" s="162"/>
      <c r="F147" s="162"/>
    </row>
    <row r="148" spans="1:6">
      <c r="A148" s="10" t="s">
        <v>23</v>
      </c>
      <c r="B148" s="3" t="s">
        <v>106</v>
      </c>
      <c r="C148" s="160"/>
      <c r="D148" s="162"/>
      <c r="E148" s="162">
        <v>180822.71</v>
      </c>
      <c r="F148" s="162">
        <v>180822.71</v>
      </c>
    </row>
    <row r="149" spans="1:6">
      <c r="A149" s="10" t="s">
        <v>10</v>
      </c>
      <c r="B149" s="3" t="s">
        <v>107</v>
      </c>
      <c r="C149" s="160"/>
      <c r="D149" s="162"/>
      <c r="E149" s="162"/>
      <c r="F149" s="162"/>
    </row>
    <row r="150" spans="1:6">
      <c r="A150" s="10" t="s">
        <v>229</v>
      </c>
      <c r="B150" s="3" t="s">
        <v>24</v>
      </c>
      <c r="C150" s="160"/>
      <c r="D150" s="162"/>
      <c r="E150" s="162">
        <v>31363.64</v>
      </c>
      <c r="F150" s="162">
        <v>31363.64</v>
      </c>
    </row>
    <row r="151" spans="1:6">
      <c r="A151" s="10" t="s">
        <v>230</v>
      </c>
      <c r="B151" s="3" t="s">
        <v>25</v>
      </c>
      <c r="C151" s="160"/>
      <c r="D151" s="162"/>
      <c r="E151" s="162">
        <v>31494.2</v>
      </c>
      <c r="F151" s="162">
        <v>31494.2</v>
      </c>
    </row>
    <row r="152" spans="1:6">
      <c r="A152" s="10" t="s">
        <v>231</v>
      </c>
      <c r="B152" s="3" t="s">
        <v>26</v>
      </c>
      <c r="C152" s="160"/>
      <c r="D152" s="162"/>
      <c r="E152" s="162">
        <v>20614.2</v>
      </c>
      <c r="F152" s="162">
        <v>20614.2</v>
      </c>
    </row>
    <row r="153" spans="1:6">
      <c r="A153" s="10" t="s">
        <v>232</v>
      </c>
      <c r="B153" s="3" t="s">
        <v>27</v>
      </c>
      <c r="C153" s="160"/>
      <c r="D153" s="162"/>
      <c r="E153" s="162">
        <v>740444.43500000006</v>
      </c>
      <c r="F153" s="162">
        <v>740444.43500000006</v>
      </c>
    </row>
    <row r="154" spans="1:6">
      <c r="A154" s="10" t="s">
        <v>233</v>
      </c>
      <c r="B154" s="3" t="s">
        <v>108</v>
      </c>
      <c r="C154" s="160"/>
      <c r="D154" s="162"/>
      <c r="E154" s="162">
        <v>440003.26500000001</v>
      </c>
      <c r="F154" s="162">
        <v>440003.26500000001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D101"/>
  <sheetViews>
    <sheetView topLeftCell="A71" zoomScaleNormal="100" workbookViewId="0">
      <pane xSplit="2" topLeftCell="C1" activePane="topRight" state="frozen"/>
      <selection pane="topRight" activeCell="E92" sqref="E92"/>
    </sheetView>
  </sheetViews>
  <sheetFormatPr defaultRowHeight="15"/>
  <cols>
    <col min="1" max="1" width="8" style="6" customWidth="1"/>
    <col min="2" max="2" width="25.42578125" style="6" customWidth="1"/>
    <col min="3" max="3" width="11.7109375" style="6" customWidth="1"/>
    <col min="4" max="4" width="17" style="6" customWidth="1"/>
    <col min="5" max="5" width="19.42578125" style="6" customWidth="1"/>
    <col min="6" max="10" width="18.5703125" style="6" customWidth="1"/>
    <col min="11" max="11" width="9.140625" style="6"/>
    <col min="12" max="12" width="13.28515625" style="6" customWidth="1"/>
    <col min="13" max="13" width="13.7109375" style="6" customWidth="1"/>
    <col min="14" max="14" width="15" style="6" customWidth="1"/>
    <col min="15" max="15" width="5.140625" style="6" customWidth="1"/>
    <col min="16" max="16" width="12" style="6" customWidth="1"/>
    <col min="17" max="18" width="14.7109375" style="6" customWidth="1"/>
    <col min="19" max="19" width="5.5703125" style="6" customWidth="1"/>
    <col min="20" max="20" width="12.28515625" style="6" customWidth="1"/>
    <col min="21" max="21" width="15.140625" style="6" customWidth="1"/>
    <col min="22" max="22" width="13.28515625" style="6" bestFit="1" customWidth="1"/>
    <col min="23" max="23" width="5.28515625" style="6" customWidth="1"/>
    <col min="24" max="24" width="11.140625" style="6" customWidth="1"/>
    <col min="25" max="25" width="13.7109375" style="6" customWidth="1"/>
    <col min="26" max="26" width="12" style="6" customWidth="1"/>
    <col min="27" max="27" width="5.28515625" style="6" customWidth="1"/>
    <col min="28" max="28" width="12.42578125" style="6" customWidth="1"/>
    <col min="29" max="29" width="13.85546875" style="6" customWidth="1"/>
    <col min="30" max="30" width="14.42578125" style="6" customWidth="1"/>
    <col min="31" max="31" width="10.85546875" style="6" customWidth="1"/>
    <col min="32" max="32" width="15.85546875" style="6" customWidth="1"/>
    <col min="33" max="33" width="14.7109375" style="6" customWidth="1"/>
    <col min="34" max="34" width="17.140625" style="6" customWidth="1"/>
    <col min="35" max="16384" width="9.140625" style="6"/>
  </cols>
  <sheetData>
    <row r="1" spans="1:30">
      <c r="B1" s="6" t="s">
        <v>1677</v>
      </c>
    </row>
    <row r="3" spans="1:30">
      <c r="D3" s="6" t="s">
        <v>1678</v>
      </c>
      <c r="L3" s="6" t="s">
        <v>1679</v>
      </c>
      <c r="P3" s="6" t="s">
        <v>340</v>
      </c>
      <c r="T3" s="6" t="s">
        <v>1680</v>
      </c>
      <c r="X3" s="40" t="s">
        <v>222</v>
      </c>
      <c r="AB3" s="40" t="s">
        <v>172</v>
      </c>
    </row>
    <row r="4" spans="1:30">
      <c r="X4" s="123"/>
      <c r="Y4" s="123"/>
      <c r="Z4" s="123"/>
      <c r="AB4" s="16"/>
      <c r="AC4" s="16"/>
      <c r="AD4" s="16"/>
    </row>
    <row r="5" spans="1:30" ht="90">
      <c r="A5" s="705" t="s">
        <v>330</v>
      </c>
      <c r="B5" s="705" t="s">
        <v>226</v>
      </c>
      <c r="C5" s="706"/>
      <c r="D5" s="707" t="s">
        <v>181</v>
      </c>
      <c r="E5" s="707" t="s">
        <v>259</v>
      </c>
      <c r="F5" s="707" t="s">
        <v>2</v>
      </c>
      <c r="G5" s="708" t="s">
        <v>1687</v>
      </c>
      <c r="H5" s="707" t="s">
        <v>1681</v>
      </c>
      <c r="I5" s="707" t="s">
        <v>1682</v>
      </c>
      <c r="J5" s="707" t="s">
        <v>1683</v>
      </c>
      <c r="L5" s="709" t="s">
        <v>181</v>
      </c>
      <c r="M5" s="709" t="s">
        <v>259</v>
      </c>
      <c r="N5" s="709" t="s">
        <v>2</v>
      </c>
      <c r="P5" s="709" t="s">
        <v>181</v>
      </c>
      <c r="Q5" s="709" t="s">
        <v>259</v>
      </c>
      <c r="R5" s="709" t="s">
        <v>2</v>
      </c>
      <c r="T5" s="709" t="s">
        <v>181</v>
      </c>
      <c r="U5" s="709" t="s">
        <v>259</v>
      </c>
      <c r="V5" s="709" t="s">
        <v>2</v>
      </c>
      <c r="X5" s="14" t="s">
        <v>181</v>
      </c>
      <c r="Y5" s="14" t="s">
        <v>259</v>
      </c>
      <c r="Z5" s="14" t="s">
        <v>2</v>
      </c>
      <c r="AB5" s="14" t="s">
        <v>181</v>
      </c>
      <c r="AC5" s="14" t="s">
        <v>259</v>
      </c>
      <c r="AD5" s="14" t="s">
        <v>2</v>
      </c>
    </row>
    <row r="6" spans="1:30">
      <c r="A6" s="3" t="s">
        <v>82</v>
      </c>
      <c r="B6" s="3" t="s">
        <v>3</v>
      </c>
      <c r="C6" s="161"/>
      <c r="D6" s="710">
        <f t="shared" ref="D6:F31" si="0">SUM(L6+P6+T6+X6+AB6)</f>
        <v>19264.138999999999</v>
      </c>
      <c r="E6" s="710">
        <f t="shared" si="0"/>
        <v>780297.85880000005</v>
      </c>
      <c r="F6" s="710">
        <f t="shared" si="0"/>
        <v>799561.99780000001</v>
      </c>
      <c r="G6" s="711">
        <v>18110</v>
      </c>
      <c r="H6" s="712">
        <v>75</v>
      </c>
      <c r="I6" s="710">
        <f>SUM(G6*H6)</f>
        <v>1358250</v>
      </c>
      <c r="J6" s="710">
        <f>SUM(I6-E6)</f>
        <v>577952.14119999995</v>
      </c>
      <c r="L6" s="162">
        <v>3302.2080000000001</v>
      </c>
      <c r="M6" s="162">
        <v>512859.19999999995</v>
      </c>
      <c r="N6" s="162">
        <v>516161.40799999994</v>
      </c>
      <c r="O6" s="38"/>
      <c r="P6" s="162">
        <v>0</v>
      </c>
      <c r="Q6" s="162">
        <v>26408.9928</v>
      </c>
      <c r="R6" s="162">
        <v>26408.9928</v>
      </c>
      <c r="S6" s="38"/>
      <c r="T6" s="713">
        <v>15961.931</v>
      </c>
      <c r="U6" s="713">
        <v>240873.14600000001</v>
      </c>
      <c r="V6" s="713">
        <v>256835.07699999999</v>
      </c>
      <c r="W6" s="38"/>
      <c r="X6" s="162"/>
      <c r="Y6" s="162">
        <v>156.52000000000001</v>
      </c>
      <c r="Z6" s="162">
        <v>156.52000000000001</v>
      </c>
      <c r="AA6" s="38"/>
      <c r="AB6" s="710"/>
      <c r="AC6" s="710"/>
      <c r="AD6" s="710"/>
    </row>
    <row r="7" spans="1:30">
      <c r="A7" s="3" t="s">
        <v>4</v>
      </c>
      <c r="B7" s="3" t="s">
        <v>88</v>
      </c>
      <c r="C7" s="161"/>
      <c r="D7" s="710">
        <f t="shared" si="0"/>
        <v>104456.32000000001</v>
      </c>
      <c r="E7" s="710">
        <f t="shared" si="0"/>
        <v>1682757.0438000003</v>
      </c>
      <c r="F7" s="710">
        <f t="shared" si="0"/>
        <v>1787213.3637999999</v>
      </c>
      <c r="G7" s="714">
        <v>52983</v>
      </c>
      <c r="H7" s="712">
        <v>75</v>
      </c>
      <c r="I7" s="710">
        <f t="shared" ref="I7:I32" si="1">SUM(G7*H7)</f>
        <v>3973725</v>
      </c>
      <c r="J7" s="710">
        <f t="shared" ref="J7:J32" si="2">SUM(I7-E7)</f>
        <v>2290967.9561999999</v>
      </c>
      <c r="L7" s="162">
        <v>43318.8</v>
      </c>
      <c r="M7" s="162">
        <v>858755.9047999999</v>
      </c>
      <c r="N7" s="162">
        <v>902074.70479999995</v>
      </c>
      <c r="O7" s="38"/>
      <c r="P7" s="162">
        <v>3561.5160000000001</v>
      </c>
      <c r="Q7" s="162">
        <v>364296.36</v>
      </c>
      <c r="R7" s="162">
        <v>367857.87599999999</v>
      </c>
      <c r="S7" s="38"/>
      <c r="T7" s="713">
        <v>57378.633999999998</v>
      </c>
      <c r="U7" s="713">
        <v>365531.91300000006</v>
      </c>
      <c r="V7" s="713">
        <v>422910.54700000008</v>
      </c>
      <c r="W7" s="38"/>
      <c r="X7" s="162">
        <v>197.37</v>
      </c>
      <c r="Y7" s="162">
        <v>63297.805999999997</v>
      </c>
      <c r="Z7" s="162">
        <v>63495.175999999999</v>
      </c>
      <c r="AA7" s="38"/>
      <c r="AB7" s="162"/>
      <c r="AC7" s="162">
        <v>30875.06</v>
      </c>
      <c r="AD7" s="162">
        <v>30875.06</v>
      </c>
    </row>
    <row r="8" spans="1:30">
      <c r="A8" s="3" t="s">
        <v>5</v>
      </c>
      <c r="B8" s="3" t="s">
        <v>89</v>
      </c>
      <c r="C8" s="161"/>
      <c r="D8" s="710">
        <f t="shared" si="0"/>
        <v>140852.14620000002</v>
      </c>
      <c r="E8" s="710">
        <f t="shared" si="0"/>
        <v>3043767.9964000001</v>
      </c>
      <c r="F8" s="710">
        <f t="shared" si="0"/>
        <v>3184620.1425999994</v>
      </c>
      <c r="G8" s="714">
        <v>109325</v>
      </c>
      <c r="H8" s="712">
        <v>75</v>
      </c>
      <c r="I8" s="710">
        <f t="shared" si="1"/>
        <v>8199375</v>
      </c>
      <c r="J8" s="710">
        <f t="shared" si="2"/>
        <v>5155607.0035999995</v>
      </c>
      <c r="L8" s="162">
        <v>66572.731200000009</v>
      </c>
      <c r="M8" s="162">
        <v>2269917.9624000001</v>
      </c>
      <c r="N8" s="162">
        <v>2336490.6935999999</v>
      </c>
      <c r="O8" s="38"/>
      <c r="P8" s="162">
        <v>3572.4920000000002</v>
      </c>
      <c r="Q8" s="162">
        <v>113322.288</v>
      </c>
      <c r="R8" s="162">
        <v>116894.78</v>
      </c>
      <c r="S8" s="38"/>
      <c r="T8" s="713">
        <v>70706.922999999995</v>
      </c>
      <c r="U8" s="713">
        <v>533469.84</v>
      </c>
      <c r="V8" s="713">
        <v>604176.76300000004</v>
      </c>
      <c r="W8" s="38"/>
      <c r="X8" s="162"/>
      <c r="Y8" s="162">
        <v>1081.106</v>
      </c>
      <c r="Z8" s="162">
        <v>1081.106</v>
      </c>
      <c r="AA8" s="38"/>
      <c r="AB8" s="162"/>
      <c r="AC8" s="162">
        <v>125976.8</v>
      </c>
      <c r="AD8" s="162">
        <v>125976.8</v>
      </c>
    </row>
    <row r="9" spans="1:30">
      <c r="A9" s="3" t="s">
        <v>6</v>
      </c>
      <c r="B9" s="3" t="s">
        <v>90</v>
      </c>
      <c r="C9" s="161"/>
      <c r="D9" s="710">
        <f t="shared" si="0"/>
        <v>306306.3</v>
      </c>
      <c r="E9" s="710">
        <f t="shared" si="0"/>
        <v>6982913.3340000007</v>
      </c>
      <c r="F9" s="710">
        <f t="shared" si="0"/>
        <v>7289219.6340000005</v>
      </c>
      <c r="G9" s="714">
        <v>99023</v>
      </c>
      <c r="H9" s="712">
        <v>75</v>
      </c>
      <c r="I9" s="710">
        <f t="shared" si="1"/>
        <v>7426725</v>
      </c>
      <c r="J9" s="710">
        <f t="shared" si="2"/>
        <v>443811.66599999927</v>
      </c>
      <c r="L9" s="162">
        <v>106078.728</v>
      </c>
      <c r="M9" s="162">
        <v>5129445.8500000006</v>
      </c>
      <c r="N9" s="162">
        <v>5235524.5780000007</v>
      </c>
      <c r="O9" s="38"/>
      <c r="P9" s="162">
        <v>73395.146999999997</v>
      </c>
      <c r="Q9" s="162">
        <v>639823.43999999994</v>
      </c>
      <c r="R9" s="162">
        <v>713218.58699999994</v>
      </c>
      <c r="S9" s="38"/>
      <c r="T9" s="713">
        <v>126832.425</v>
      </c>
      <c r="U9" s="713">
        <v>662160.28899999987</v>
      </c>
      <c r="V9" s="713">
        <v>788992.71399999992</v>
      </c>
      <c r="W9" s="38"/>
      <c r="X9" s="162"/>
      <c r="Y9" s="162">
        <v>198964.87</v>
      </c>
      <c r="Z9" s="162">
        <v>198964.87</v>
      </c>
      <c r="AA9" s="38"/>
      <c r="AB9" s="162"/>
      <c r="AC9" s="162">
        <v>352518.88500000001</v>
      </c>
      <c r="AD9" s="162">
        <v>352518.88500000001</v>
      </c>
    </row>
    <row r="10" spans="1:30">
      <c r="A10" s="3" t="s">
        <v>7</v>
      </c>
      <c r="B10" s="3" t="s">
        <v>91</v>
      </c>
      <c r="C10" s="161"/>
      <c r="D10" s="710">
        <f t="shared" si="0"/>
        <v>187095.74120000002</v>
      </c>
      <c r="E10" s="710">
        <f t="shared" si="0"/>
        <v>2518177.5518</v>
      </c>
      <c r="F10" s="710">
        <f t="shared" si="0"/>
        <v>2705273.2930000001</v>
      </c>
      <c r="G10" s="714">
        <v>94288</v>
      </c>
      <c r="H10" s="712">
        <v>75</v>
      </c>
      <c r="I10" s="710">
        <f t="shared" si="1"/>
        <v>7071600</v>
      </c>
      <c r="J10" s="710">
        <f t="shared" si="2"/>
        <v>4553422.4482000005</v>
      </c>
      <c r="L10" s="162">
        <v>99089.863200000007</v>
      </c>
      <c r="M10" s="162">
        <v>1436143.65</v>
      </c>
      <c r="N10" s="162">
        <v>1535233.5131999999</v>
      </c>
      <c r="O10" s="38"/>
      <c r="P10" s="162">
        <v>0</v>
      </c>
      <c r="Q10" s="162">
        <v>328040.0208</v>
      </c>
      <c r="R10" s="162">
        <v>328040.0208</v>
      </c>
      <c r="S10" s="38"/>
      <c r="T10" s="713">
        <v>88005.878000000012</v>
      </c>
      <c r="U10" s="713">
        <v>722550.68099999998</v>
      </c>
      <c r="V10" s="713">
        <v>810556.55899999989</v>
      </c>
      <c r="W10" s="38"/>
      <c r="X10" s="162"/>
      <c r="Y10" s="162"/>
      <c r="Z10" s="162"/>
      <c r="AA10" s="38"/>
      <c r="AB10" s="162"/>
      <c r="AC10" s="162">
        <v>31443.200000000001</v>
      </c>
      <c r="AD10" s="162">
        <v>31443.200000000001</v>
      </c>
    </row>
    <row r="11" spans="1:30">
      <c r="A11" s="3" t="s">
        <v>8</v>
      </c>
      <c r="B11" s="3" t="s">
        <v>92</v>
      </c>
      <c r="C11" s="161"/>
      <c r="D11" s="710">
        <f t="shared" si="0"/>
        <v>166063.53580000001</v>
      </c>
      <c r="E11" s="710">
        <f t="shared" si="0"/>
        <v>2573089.0227999999</v>
      </c>
      <c r="F11" s="710">
        <f t="shared" si="0"/>
        <v>2739152.5586000001</v>
      </c>
      <c r="G11" s="714">
        <v>50874</v>
      </c>
      <c r="H11" s="712">
        <v>75</v>
      </c>
      <c r="I11" s="710">
        <f t="shared" si="1"/>
        <v>3815550</v>
      </c>
      <c r="J11" s="710">
        <f t="shared" si="2"/>
        <v>1242460.9772000001</v>
      </c>
      <c r="L11" s="162">
        <v>93229.288800000009</v>
      </c>
      <c r="M11" s="162">
        <v>1356875.1783999999</v>
      </c>
      <c r="N11" s="162">
        <v>1450104.4671999998</v>
      </c>
      <c r="O11" s="38"/>
      <c r="P11" s="162">
        <v>6579.9160000000002</v>
      </c>
      <c r="Q11" s="162">
        <v>497043.59039999999</v>
      </c>
      <c r="R11" s="162">
        <v>503623.50640000001</v>
      </c>
      <c r="S11" s="38"/>
      <c r="T11" s="713">
        <v>66254.331000000006</v>
      </c>
      <c r="U11" s="713">
        <v>557424.47399999993</v>
      </c>
      <c r="V11" s="713">
        <v>623678.80499999993</v>
      </c>
      <c r="W11" s="38"/>
      <c r="X11" s="162"/>
      <c r="Y11" s="162">
        <v>35794.99</v>
      </c>
      <c r="Z11" s="162">
        <v>35794.99</v>
      </c>
      <c r="AA11" s="38"/>
      <c r="AB11" s="162"/>
      <c r="AC11" s="162">
        <v>125950.79</v>
      </c>
      <c r="AD11" s="162">
        <v>125950.79</v>
      </c>
    </row>
    <row r="12" spans="1:30">
      <c r="A12" s="3" t="s">
        <v>9</v>
      </c>
      <c r="B12" s="3" t="s">
        <v>93</v>
      </c>
      <c r="C12" s="161"/>
      <c r="D12" s="710">
        <f t="shared" si="0"/>
        <v>130312.95600000001</v>
      </c>
      <c r="E12" s="710">
        <f t="shared" si="0"/>
        <v>2378725.8844000003</v>
      </c>
      <c r="F12" s="710">
        <f t="shared" si="0"/>
        <v>2509038.8404000006</v>
      </c>
      <c r="G12" s="714">
        <v>90843</v>
      </c>
      <c r="H12" s="712">
        <v>75</v>
      </c>
      <c r="I12" s="710">
        <f t="shared" si="1"/>
        <v>6813225</v>
      </c>
      <c r="J12" s="710">
        <f t="shared" si="2"/>
        <v>4434499.1155999992</v>
      </c>
      <c r="L12" s="162">
        <v>31245.96</v>
      </c>
      <c r="M12" s="162">
        <v>1269853.97</v>
      </c>
      <c r="N12" s="162">
        <v>1301099.93</v>
      </c>
      <c r="O12" s="38"/>
      <c r="P12" s="162">
        <v>3831.364</v>
      </c>
      <c r="Q12" s="162">
        <v>262167.22039999999</v>
      </c>
      <c r="R12" s="162">
        <v>265998.58439999999</v>
      </c>
      <c r="S12" s="38"/>
      <c r="T12" s="713">
        <v>95235.631999999998</v>
      </c>
      <c r="U12" s="713">
        <v>812606.326</v>
      </c>
      <c r="V12" s="713">
        <v>907841.9580000001</v>
      </c>
      <c r="W12" s="38"/>
      <c r="X12" s="162"/>
      <c r="Y12" s="162">
        <v>2809.018</v>
      </c>
      <c r="Z12" s="162">
        <v>2809.018</v>
      </c>
      <c r="AA12" s="38"/>
      <c r="AB12" s="162"/>
      <c r="AC12" s="162">
        <v>31289.35</v>
      </c>
      <c r="AD12" s="162">
        <v>31289.35</v>
      </c>
    </row>
    <row r="13" spans="1:30">
      <c r="A13" s="3" t="s">
        <v>11</v>
      </c>
      <c r="B13" s="3" t="s">
        <v>94</v>
      </c>
      <c r="C13" s="161"/>
      <c r="D13" s="710">
        <f t="shared" si="0"/>
        <v>108059.84</v>
      </c>
      <c r="E13" s="710">
        <f t="shared" si="0"/>
        <v>2433532.6150000002</v>
      </c>
      <c r="F13" s="710">
        <f t="shared" si="0"/>
        <v>2541592.4550000001</v>
      </c>
      <c r="G13" s="714">
        <v>56697</v>
      </c>
      <c r="H13" s="712">
        <v>75</v>
      </c>
      <c r="I13" s="710">
        <f t="shared" si="1"/>
        <v>4252275</v>
      </c>
      <c r="J13" s="710">
        <f t="shared" si="2"/>
        <v>1818742.3849999998</v>
      </c>
      <c r="L13" s="162">
        <v>37154.375999999997</v>
      </c>
      <c r="M13" s="162">
        <v>1833212.976</v>
      </c>
      <c r="N13" s="162">
        <v>1870367.352</v>
      </c>
      <c r="O13" s="38"/>
      <c r="P13" s="162">
        <v>0</v>
      </c>
      <c r="Q13" s="162">
        <v>37162.360999999997</v>
      </c>
      <c r="R13" s="162">
        <v>37162.360999999997</v>
      </c>
      <c r="S13" s="38"/>
      <c r="T13" s="713">
        <v>70905.464000000007</v>
      </c>
      <c r="U13" s="713">
        <v>562829.61800000002</v>
      </c>
      <c r="V13" s="713">
        <v>633735.08200000005</v>
      </c>
      <c r="W13" s="38"/>
      <c r="X13" s="162"/>
      <c r="Y13" s="162">
        <v>327.66000000000003</v>
      </c>
      <c r="Z13" s="162">
        <v>327.66000000000003</v>
      </c>
      <c r="AA13" s="38"/>
      <c r="AB13" s="162"/>
      <c r="AC13" s="162"/>
      <c r="AD13" s="162"/>
    </row>
    <row r="14" spans="1:30">
      <c r="A14" s="3" t="s">
        <v>12</v>
      </c>
      <c r="B14" s="3" t="s">
        <v>95</v>
      </c>
      <c r="C14" s="161"/>
      <c r="D14" s="710">
        <f t="shared" si="0"/>
        <v>179737.764</v>
      </c>
      <c r="E14" s="710">
        <f t="shared" si="0"/>
        <v>2048715.1973999999</v>
      </c>
      <c r="F14" s="710">
        <f t="shared" si="0"/>
        <v>2228452.9613999994</v>
      </c>
      <c r="G14" s="714">
        <v>46329</v>
      </c>
      <c r="H14" s="712">
        <v>75</v>
      </c>
      <c r="I14" s="710">
        <f t="shared" si="1"/>
        <v>3474675</v>
      </c>
      <c r="J14" s="710">
        <f t="shared" si="2"/>
        <v>1425959.8026000001</v>
      </c>
      <c r="L14" s="162">
        <v>67686.239999999991</v>
      </c>
      <c r="M14" s="162">
        <v>1559145.0103999998</v>
      </c>
      <c r="N14" s="162">
        <v>1626831.2503999998</v>
      </c>
      <c r="O14" s="38"/>
      <c r="P14" s="162">
        <v>0</v>
      </c>
      <c r="Q14" s="162">
        <v>9101.3760000000002</v>
      </c>
      <c r="R14" s="162">
        <v>9101.3760000000002</v>
      </c>
      <c r="S14" s="38"/>
      <c r="T14" s="713">
        <v>112051.524</v>
      </c>
      <c r="U14" s="713">
        <v>346719.46100000001</v>
      </c>
      <c r="V14" s="713">
        <v>458770.98499999993</v>
      </c>
      <c r="W14" s="38"/>
      <c r="X14" s="162"/>
      <c r="Y14" s="162">
        <v>495.36</v>
      </c>
      <c r="Z14" s="162">
        <v>495.36</v>
      </c>
      <c r="AA14" s="38"/>
      <c r="AB14" s="162"/>
      <c r="AC14" s="162">
        <v>133253.99</v>
      </c>
      <c r="AD14" s="162">
        <v>133253.99</v>
      </c>
    </row>
    <row r="15" spans="1:30">
      <c r="A15" s="3" t="s">
        <v>13</v>
      </c>
      <c r="B15" s="3" t="s">
        <v>96</v>
      </c>
      <c r="C15" s="161"/>
      <c r="D15" s="710">
        <f t="shared" si="0"/>
        <v>844819.01699999999</v>
      </c>
      <c r="E15" s="710">
        <f t="shared" si="0"/>
        <v>2364872.1547999997</v>
      </c>
      <c r="F15" s="710">
        <f t="shared" si="0"/>
        <v>3209691.1717999997</v>
      </c>
      <c r="G15" s="714">
        <v>64659</v>
      </c>
      <c r="H15" s="712">
        <v>75</v>
      </c>
      <c r="I15" s="710">
        <f t="shared" si="1"/>
        <v>4849425</v>
      </c>
      <c r="J15" s="710">
        <f t="shared" si="2"/>
        <v>2484552.8452000003</v>
      </c>
      <c r="L15" s="162">
        <v>159771.52799999999</v>
      </c>
      <c r="M15" s="162">
        <v>1333372.7127999999</v>
      </c>
      <c r="N15" s="162">
        <v>1493144.2407999998</v>
      </c>
      <c r="O15" s="38"/>
      <c r="P15" s="162">
        <v>416274.50199999998</v>
      </c>
      <c r="Q15" s="162">
        <v>83686.251000000004</v>
      </c>
      <c r="R15" s="162">
        <v>499960.75299999997</v>
      </c>
      <c r="S15" s="38"/>
      <c r="T15" s="713">
        <v>268772.98700000002</v>
      </c>
      <c r="U15" s="713">
        <v>878323.13500000001</v>
      </c>
      <c r="V15" s="713">
        <v>1147096.122</v>
      </c>
      <c r="W15" s="38"/>
      <c r="X15" s="162"/>
      <c r="Y15" s="162">
        <v>7266.6559999999999</v>
      </c>
      <c r="Z15" s="162">
        <v>7266.6559999999999</v>
      </c>
      <c r="AA15" s="38"/>
      <c r="AB15" s="162"/>
      <c r="AC15" s="162">
        <v>62223.4</v>
      </c>
      <c r="AD15" s="162">
        <v>62223.4</v>
      </c>
    </row>
    <row r="16" spans="1:30">
      <c r="A16" s="3" t="s">
        <v>14</v>
      </c>
      <c r="B16" s="3" t="s">
        <v>97</v>
      </c>
      <c r="C16" s="161"/>
      <c r="D16" s="710">
        <f t="shared" si="0"/>
        <v>239366.85879999999</v>
      </c>
      <c r="E16" s="710">
        <f t="shared" si="0"/>
        <v>2570349.9594000001</v>
      </c>
      <c r="F16" s="710">
        <f t="shared" si="0"/>
        <v>2809716.8181999996</v>
      </c>
      <c r="G16" s="714">
        <v>110818</v>
      </c>
      <c r="H16" s="712">
        <v>75</v>
      </c>
      <c r="I16" s="710">
        <f t="shared" si="1"/>
        <v>8311350</v>
      </c>
      <c r="J16" s="710">
        <f t="shared" si="2"/>
        <v>5741000.0405999999</v>
      </c>
      <c r="L16" s="162">
        <v>133249.8768</v>
      </c>
      <c r="M16" s="162">
        <v>1605221.52</v>
      </c>
      <c r="N16" s="162">
        <v>1738471.3968000002</v>
      </c>
      <c r="O16" s="38"/>
      <c r="P16" s="162">
        <v>0</v>
      </c>
      <c r="Q16" s="162">
        <v>33370.077400000002</v>
      </c>
      <c r="R16" s="162">
        <v>33370.077400000002</v>
      </c>
      <c r="S16" s="38"/>
      <c r="T16" s="713">
        <v>106116.982</v>
      </c>
      <c r="U16" s="713">
        <v>747247.6939999999</v>
      </c>
      <c r="V16" s="713">
        <v>853364.67599999986</v>
      </c>
      <c r="W16" s="38"/>
      <c r="X16" s="162"/>
      <c r="Y16" s="162">
        <v>524.428</v>
      </c>
      <c r="Z16" s="162">
        <v>524.428</v>
      </c>
      <c r="AA16" s="38"/>
      <c r="AB16" s="162"/>
      <c r="AC16" s="162">
        <v>183986.24</v>
      </c>
      <c r="AD16" s="162">
        <v>183986.24</v>
      </c>
    </row>
    <row r="17" spans="1:30">
      <c r="A17" s="3" t="s">
        <v>15</v>
      </c>
      <c r="B17" s="3" t="s">
        <v>98</v>
      </c>
      <c r="C17" s="161"/>
      <c r="D17" s="710">
        <f t="shared" si="0"/>
        <v>134238.54479999997</v>
      </c>
      <c r="E17" s="710">
        <f t="shared" si="0"/>
        <v>1425093.0936000003</v>
      </c>
      <c r="F17" s="710">
        <f t="shared" si="0"/>
        <v>1559331.6384000001</v>
      </c>
      <c r="G17" s="714">
        <v>55397</v>
      </c>
      <c r="H17" s="712">
        <v>75</v>
      </c>
      <c r="I17" s="710">
        <f t="shared" si="1"/>
        <v>4154775</v>
      </c>
      <c r="J17" s="710">
        <f t="shared" si="2"/>
        <v>2729681.9063999997</v>
      </c>
      <c r="L17" s="162">
        <v>55972.480799999998</v>
      </c>
      <c r="M17" s="162">
        <v>859184.31600000011</v>
      </c>
      <c r="N17" s="162">
        <v>915156.79679999989</v>
      </c>
      <c r="O17" s="38"/>
      <c r="P17" s="162">
        <v>26668.25</v>
      </c>
      <c r="Q17" s="162">
        <v>86341.785600000003</v>
      </c>
      <c r="R17" s="162">
        <v>113010.0356</v>
      </c>
      <c r="S17" s="38"/>
      <c r="T17" s="713">
        <v>51597.813999999998</v>
      </c>
      <c r="U17" s="713">
        <v>344326.70199999999</v>
      </c>
      <c r="V17" s="713">
        <v>395924.51599999995</v>
      </c>
      <c r="W17" s="38"/>
      <c r="X17" s="162"/>
      <c r="Y17" s="162">
        <v>96.75</v>
      </c>
      <c r="Z17" s="162">
        <v>96.75</v>
      </c>
      <c r="AA17" s="38"/>
      <c r="AB17" s="162"/>
      <c r="AC17" s="162">
        <v>135143.54</v>
      </c>
      <c r="AD17" s="162">
        <v>135143.54</v>
      </c>
    </row>
    <row r="18" spans="1:30">
      <c r="A18" s="3" t="s">
        <v>16</v>
      </c>
      <c r="B18" s="3" t="s">
        <v>99</v>
      </c>
      <c r="C18" s="161"/>
      <c r="D18" s="710">
        <f t="shared" si="0"/>
        <v>146749.23300000001</v>
      </c>
      <c r="E18" s="710">
        <f t="shared" si="0"/>
        <v>3115634.9126000004</v>
      </c>
      <c r="F18" s="710">
        <f t="shared" si="0"/>
        <v>3262384.1456000004</v>
      </c>
      <c r="G18" s="714">
        <v>60438</v>
      </c>
      <c r="H18" s="712">
        <v>75</v>
      </c>
      <c r="I18" s="710">
        <f t="shared" si="1"/>
        <v>4532850</v>
      </c>
      <c r="J18" s="710">
        <f t="shared" si="2"/>
        <v>1417215.0873999996</v>
      </c>
      <c r="L18" s="162">
        <v>50442.336000000003</v>
      </c>
      <c r="M18" s="162">
        <v>2315177.7275999999</v>
      </c>
      <c r="N18" s="162">
        <v>2365620.0636</v>
      </c>
      <c r="O18" s="38"/>
      <c r="P18" s="162">
        <v>18805.738000000001</v>
      </c>
      <c r="Q18" s="162">
        <v>313611.07199999999</v>
      </c>
      <c r="R18" s="162">
        <v>332416.81</v>
      </c>
      <c r="S18" s="38"/>
      <c r="T18" s="713">
        <v>77501.159</v>
      </c>
      <c r="U18" s="713">
        <v>447514.73299999995</v>
      </c>
      <c r="V18" s="713">
        <v>525015.89199999999</v>
      </c>
      <c r="W18" s="38"/>
      <c r="X18" s="162"/>
      <c r="Y18" s="162">
        <v>7837.18</v>
      </c>
      <c r="Z18" s="162">
        <v>7837.18</v>
      </c>
      <c r="AA18" s="38"/>
      <c r="AB18" s="162"/>
      <c r="AC18" s="162">
        <v>31494.2</v>
      </c>
      <c r="AD18" s="162">
        <v>31494.2</v>
      </c>
    </row>
    <row r="19" spans="1:30">
      <c r="A19" s="3" t="s">
        <v>17</v>
      </c>
      <c r="B19" s="3" t="s">
        <v>100</v>
      </c>
      <c r="C19" s="161"/>
      <c r="D19" s="710">
        <f t="shared" si="0"/>
        <v>265584.17819999997</v>
      </c>
      <c r="E19" s="710">
        <f t="shared" si="0"/>
        <v>3514031.6161999996</v>
      </c>
      <c r="F19" s="710">
        <f t="shared" si="0"/>
        <v>3779615.7943999995</v>
      </c>
      <c r="G19" s="714">
        <v>63863</v>
      </c>
      <c r="H19" s="712">
        <v>75</v>
      </c>
      <c r="I19" s="710">
        <f t="shared" si="1"/>
        <v>4789725</v>
      </c>
      <c r="J19" s="710">
        <f t="shared" si="2"/>
        <v>1275693.3838000004</v>
      </c>
      <c r="L19" s="162">
        <v>90492.607199999999</v>
      </c>
      <c r="M19" s="162">
        <v>2771354.2391999997</v>
      </c>
      <c r="N19" s="162">
        <v>2861846.8463999997</v>
      </c>
      <c r="O19" s="38"/>
      <c r="P19" s="162">
        <v>46357.038</v>
      </c>
      <c r="Q19" s="162">
        <v>88931.73599999999</v>
      </c>
      <c r="R19" s="162">
        <v>135288.774</v>
      </c>
      <c r="S19" s="38"/>
      <c r="T19" s="713">
        <v>128734.53299999998</v>
      </c>
      <c r="U19" s="713">
        <v>592688.13099999994</v>
      </c>
      <c r="V19" s="713">
        <v>721422.66399999999</v>
      </c>
      <c r="W19" s="38"/>
      <c r="X19" s="162"/>
      <c r="Y19" s="162">
        <v>13879.11</v>
      </c>
      <c r="Z19" s="162">
        <v>13879.11</v>
      </c>
      <c r="AA19" s="38"/>
      <c r="AB19" s="162"/>
      <c r="AC19" s="162">
        <v>47178.400000000001</v>
      </c>
      <c r="AD19" s="162">
        <v>47178.400000000001</v>
      </c>
    </row>
    <row r="20" spans="1:30">
      <c r="A20" s="3" t="s">
        <v>18</v>
      </c>
      <c r="B20" s="3" t="s">
        <v>101</v>
      </c>
      <c r="C20" s="161"/>
      <c r="D20" s="710">
        <f t="shared" si="0"/>
        <v>110057.913</v>
      </c>
      <c r="E20" s="710">
        <f t="shared" si="0"/>
        <v>2064633.0601999999</v>
      </c>
      <c r="F20" s="710">
        <f t="shared" si="0"/>
        <v>2174690.9731999999</v>
      </c>
      <c r="G20" s="714">
        <v>59028</v>
      </c>
      <c r="H20" s="712">
        <v>75</v>
      </c>
      <c r="I20" s="710">
        <f t="shared" si="1"/>
        <v>4427100</v>
      </c>
      <c r="J20" s="710">
        <f t="shared" si="2"/>
        <v>2362466.9397999998</v>
      </c>
      <c r="L20" s="162">
        <v>13807.8</v>
      </c>
      <c r="M20" s="162">
        <v>1187398.2707999998</v>
      </c>
      <c r="N20" s="162">
        <v>1201206.0707999999</v>
      </c>
      <c r="O20" s="38"/>
      <c r="P20" s="162">
        <v>14339.262000000001</v>
      </c>
      <c r="Q20" s="162">
        <v>56697.634400000003</v>
      </c>
      <c r="R20" s="162">
        <v>71036.896399999998</v>
      </c>
      <c r="S20" s="38"/>
      <c r="T20" s="713">
        <v>81910.85100000001</v>
      </c>
      <c r="U20" s="713">
        <v>665471.93500000006</v>
      </c>
      <c r="V20" s="713">
        <v>747382.78600000008</v>
      </c>
      <c r="W20" s="38"/>
      <c r="X20" s="162"/>
      <c r="Y20" s="162">
        <v>5933.57</v>
      </c>
      <c r="Z20" s="162">
        <v>5933.57</v>
      </c>
      <c r="AA20" s="38"/>
      <c r="AB20" s="162"/>
      <c r="AC20" s="162">
        <v>149131.65</v>
      </c>
      <c r="AD20" s="162">
        <v>149131.65</v>
      </c>
    </row>
    <row r="21" spans="1:30">
      <c r="A21" s="3" t="s">
        <v>19</v>
      </c>
      <c r="B21" s="3" t="s">
        <v>102</v>
      </c>
      <c r="C21" s="161"/>
      <c r="D21" s="710">
        <f t="shared" si="0"/>
        <v>827434.38319999992</v>
      </c>
      <c r="E21" s="710">
        <f t="shared" si="0"/>
        <v>4247536.5743999993</v>
      </c>
      <c r="F21" s="710">
        <f t="shared" si="0"/>
        <v>5074970.9576000003</v>
      </c>
      <c r="G21" s="714">
        <v>134598</v>
      </c>
      <c r="H21" s="715">
        <v>75</v>
      </c>
      <c r="I21" s="710">
        <f t="shared" si="1"/>
        <v>10094850</v>
      </c>
      <c r="J21" s="710">
        <f t="shared" si="2"/>
        <v>5847313.4256000007</v>
      </c>
      <c r="L21" s="162">
        <v>140871.0852</v>
      </c>
      <c r="M21" s="162">
        <v>2232833.9179999996</v>
      </c>
      <c r="N21" s="162">
        <v>2373705.0031999997</v>
      </c>
      <c r="O21" s="38"/>
      <c r="P21" s="162">
        <v>230577.63399999999</v>
      </c>
      <c r="Q21" s="162">
        <v>265171.40740000003</v>
      </c>
      <c r="R21" s="162">
        <v>495749.04139999999</v>
      </c>
      <c r="S21" s="38"/>
      <c r="T21" s="713">
        <v>455985.66399999993</v>
      </c>
      <c r="U21" s="713">
        <v>1656793.605</v>
      </c>
      <c r="V21" s="713">
        <v>2112779.2689999999</v>
      </c>
      <c r="W21" s="38"/>
      <c r="X21" s="162"/>
      <c r="Y21" s="162">
        <v>80096.444000000003</v>
      </c>
      <c r="Z21" s="162">
        <v>80096.444000000003</v>
      </c>
      <c r="AA21" s="38"/>
      <c r="AB21" s="162"/>
      <c r="AC21" s="162">
        <v>12641.2</v>
      </c>
      <c r="AD21" s="162">
        <v>12641.2</v>
      </c>
    </row>
    <row r="22" spans="1:30">
      <c r="A22" s="3" t="s">
        <v>20</v>
      </c>
      <c r="B22" s="3" t="s">
        <v>103</v>
      </c>
      <c r="C22" s="161"/>
      <c r="D22" s="710">
        <f t="shared" si="0"/>
        <v>183369.8964</v>
      </c>
      <c r="E22" s="710">
        <f t="shared" si="0"/>
        <v>1653448.2274</v>
      </c>
      <c r="F22" s="710">
        <f t="shared" si="0"/>
        <v>1836818.1237999999</v>
      </c>
      <c r="G22" s="714">
        <v>78160</v>
      </c>
      <c r="H22" s="712">
        <v>75</v>
      </c>
      <c r="I22" s="710">
        <f t="shared" si="1"/>
        <v>5862000</v>
      </c>
      <c r="J22" s="710">
        <f t="shared" si="2"/>
        <v>4208551.7725999998</v>
      </c>
      <c r="L22" s="162">
        <v>112696.67039999999</v>
      </c>
      <c r="M22" s="162">
        <v>948341.9776000001</v>
      </c>
      <c r="N22" s="162">
        <v>1061038.648</v>
      </c>
      <c r="O22" s="38"/>
      <c r="P22" s="162">
        <v>9777.4599999999991</v>
      </c>
      <c r="Q22" s="162">
        <v>178157.06880000001</v>
      </c>
      <c r="R22" s="162">
        <v>187934.5288</v>
      </c>
      <c r="S22" s="38"/>
      <c r="T22" s="713">
        <v>60895.766000000003</v>
      </c>
      <c r="U22" s="713">
        <v>526645.17099999997</v>
      </c>
      <c r="V22" s="713">
        <v>587540.93699999992</v>
      </c>
      <c r="W22" s="38"/>
      <c r="X22" s="162"/>
      <c r="Y22" s="162">
        <v>304.01</v>
      </c>
      <c r="Z22" s="162">
        <v>304.01</v>
      </c>
      <c r="AA22" s="38"/>
      <c r="AB22" s="162"/>
      <c r="AC22" s="162"/>
      <c r="AD22" s="162"/>
    </row>
    <row r="23" spans="1:30">
      <c r="A23" s="3" t="s">
        <v>21</v>
      </c>
      <c r="B23" s="3" t="s">
        <v>104</v>
      </c>
      <c r="C23" s="161"/>
      <c r="D23" s="710">
        <f t="shared" si="0"/>
        <v>272835.43180000002</v>
      </c>
      <c r="E23" s="710">
        <f t="shared" si="0"/>
        <v>2831129.7598000001</v>
      </c>
      <c r="F23" s="710">
        <f t="shared" si="0"/>
        <v>3103965.1916</v>
      </c>
      <c r="G23" s="714">
        <v>89580</v>
      </c>
      <c r="H23" s="712">
        <v>75</v>
      </c>
      <c r="I23" s="710">
        <f t="shared" si="1"/>
        <v>6718500</v>
      </c>
      <c r="J23" s="710">
        <f t="shared" si="2"/>
        <v>3887370.2401999999</v>
      </c>
      <c r="L23" s="162">
        <v>143536.7928</v>
      </c>
      <c r="M23" s="162">
        <v>1968399.452</v>
      </c>
      <c r="N23" s="162">
        <v>2111936.2448</v>
      </c>
      <c r="O23" s="38"/>
      <c r="P23" s="162">
        <v>34847.156000000003</v>
      </c>
      <c r="Q23" s="162">
        <v>287560.63380000001</v>
      </c>
      <c r="R23" s="162">
        <v>322407.78980000003</v>
      </c>
      <c r="S23" s="38"/>
      <c r="T23" s="713">
        <v>94451.482999999993</v>
      </c>
      <c r="U23" s="713">
        <v>525181.51399999997</v>
      </c>
      <c r="V23" s="713">
        <v>619632.99699999997</v>
      </c>
      <c r="W23" s="38"/>
      <c r="X23" s="162"/>
      <c r="Y23" s="162"/>
      <c r="Z23" s="162"/>
      <c r="AA23" s="38"/>
      <c r="AB23" s="162"/>
      <c r="AC23" s="162">
        <v>49988.160000000003</v>
      </c>
      <c r="AD23" s="162">
        <v>49988.160000000003</v>
      </c>
    </row>
    <row r="24" spans="1:30">
      <c r="A24" s="3" t="s">
        <v>22</v>
      </c>
      <c r="B24" s="3" t="s">
        <v>105</v>
      </c>
      <c r="C24" s="161"/>
      <c r="D24" s="710">
        <f t="shared" si="0"/>
        <v>135463.826</v>
      </c>
      <c r="E24" s="710">
        <f t="shared" si="0"/>
        <v>1349556.7180000001</v>
      </c>
      <c r="F24" s="710">
        <f t="shared" si="0"/>
        <v>1485020.544</v>
      </c>
      <c r="G24" s="714">
        <v>50357</v>
      </c>
      <c r="H24" s="712">
        <v>75</v>
      </c>
      <c r="I24" s="710">
        <f t="shared" si="1"/>
        <v>3776775</v>
      </c>
      <c r="J24" s="710">
        <f t="shared" si="2"/>
        <v>2427218.2819999997</v>
      </c>
      <c r="L24" s="162">
        <v>21976.92</v>
      </c>
      <c r="M24" s="162">
        <v>747364.03600000008</v>
      </c>
      <c r="N24" s="162">
        <v>769340.95600000012</v>
      </c>
      <c r="O24" s="38"/>
      <c r="P24" s="162">
        <v>24710.112000000001</v>
      </c>
      <c r="Q24" s="162">
        <v>51030.04</v>
      </c>
      <c r="R24" s="162">
        <v>75740.152000000002</v>
      </c>
      <c r="S24" s="38"/>
      <c r="T24" s="713">
        <v>88776.793999999994</v>
      </c>
      <c r="U24" s="713">
        <v>537164.16399999999</v>
      </c>
      <c r="V24" s="713">
        <v>625940.9580000001</v>
      </c>
      <c r="W24" s="38"/>
      <c r="X24" s="162"/>
      <c r="Y24" s="162">
        <v>13998.477999999999</v>
      </c>
      <c r="Z24" s="162">
        <v>13998.477999999999</v>
      </c>
      <c r="AA24" s="38"/>
      <c r="AB24" s="162"/>
      <c r="AC24" s="162"/>
      <c r="AD24" s="162"/>
    </row>
    <row r="25" spans="1:30">
      <c r="A25" s="3" t="s">
        <v>23</v>
      </c>
      <c r="B25" s="3" t="s">
        <v>106</v>
      </c>
      <c r="C25" s="161"/>
      <c r="D25" s="710">
        <f t="shared" si="0"/>
        <v>65166.659</v>
      </c>
      <c r="E25" s="710">
        <f t="shared" si="0"/>
        <v>2604285.5451999996</v>
      </c>
      <c r="F25" s="710">
        <f t="shared" si="0"/>
        <v>2669452.2042</v>
      </c>
      <c r="G25" s="714">
        <v>44290</v>
      </c>
      <c r="H25" s="712">
        <v>75</v>
      </c>
      <c r="I25" s="710">
        <f t="shared" si="1"/>
        <v>3321750</v>
      </c>
      <c r="J25" s="710">
        <f t="shared" si="2"/>
        <v>717464.45480000041</v>
      </c>
      <c r="L25" s="162">
        <v>21578.712</v>
      </c>
      <c r="M25" s="162">
        <v>1618700.892</v>
      </c>
      <c r="N25" s="162">
        <v>1640279.6040000001</v>
      </c>
      <c r="O25" s="38"/>
      <c r="P25" s="162">
        <v>1306.3399999999999</v>
      </c>
      <c r="Q25" s="162">
        <v>396389.10719999997</v>
      </c>
      <c r="R25" s="162">
        <v>397695.4472</v>
      </c>
      <c r="S25" s="38"/>
      <c r="T25" s="713">
        <v>42281.607000000004</v>
      </c>
      <c r="U25" s="713">
        <v>358207.14399999997</v>
      </c>
      <c r="V25" s="713">
        <v>400488.75099999999</v>
      </c>
      <c r="W25" s="38"/>
      <c r="X25" s="162"/>
      <c r="Y25" s="162">
        <v>50165.692000000003</v>
      </c>
      <c r="Z25" s="162">
        <v>50165.692000000003</v>
      </c>
      <c r="AA25" s="38"/>
      <c r="AB25" s="162"/>
      <c r="AC25" s="162">
        <v>180822.71</v>
      </c>
      <c r="AD25" s="162">
        <v>180822.71</v>
      </c>
    </row>
    <row r="26" spans="1:30">
      <c r="A26" s="3" t="s">
        <v>10</v>
      </c>
      <c r="B26" s="3" t="s">
        <v>107</v>
      </c>
      <c r="C26" s="161"/>
      <c r="D26" s="710">
        <f t="shared" si="0"/>
        <v>67276.965400000001</v>
      </c>
      <c r="E26" s="710">
        <f t="shared" si="0"/>
        <v>864574.24479999999</v>
      </c>
      <c r="F26" s="710">
        <f t="shared" si="0"/>
        <v>931851.21020000009</v>
      </c>
      <c r="G26" s="714">
        <v>22083</v>
      </c>
      <c r="H26" s="712">
        <v>75</v>
      </c>
      <c r="I26" s="710">
        <f t="shared" si="1"/>
        <v>1656225</v>
      </c>
      <c r="J26" s="710">
        <f t="shared" si="2"/>
        <v>791650.75520000001</v>
      </c>
      <c r="L26" s="162">
        <v>18408.902399999999</v>
      </c>
      <c r="M26" s="162">
        <v>448810.55440000002</v>
      </c>
      <c r="N26" s="162">
        <v>467219.45680000004</v>
      </c>
      <c r="O26" s="38"/>
      <c r="P26" s="162">
        <v>2037.9839999999999</v>
      </c>
      <c r="Q26" s="162">
        <v>203146.59839999999</v>
      </c>
      <c r="R26" s="162">
        <v>205184.58240000001</v>
      </c>
      <c r="S26" s="38"/>
      <c r="T26" s="713">
        <v>46830.078999999998</v>
      </c>
      <c r="U26" s="713">
        <v>212617.092</v>
      </c>
      <c r="V26" s="713">
        <v>259447.17100000003</v>
      </c>
      <c r="W26" s="38"/>
      <c r="X26" s="162"/>
      <c r="Y26" s="162"/>
      <c r="Z26" s="162"/>
      <c r="AA26" s="38"/>
      <c r="AB26" s="162"/>
      <c r="AC26" s="162"/>
      <c r="AD26" s="162"/>
    </row>
    <row r="27" spans="1:30">
      <c r="A27" s="3" t="s">
        <v>229</v>
      </c>
      <c r="B27" s="3" t="s">
        <v>24</v>
      </c>
      <c r="C27" s="161"/>
      <c r="D27" s="710">
        <f t="shared" si="0"/>
        <v>51726.399599999997</v>
      </c>
      <c r="E27" s="710">
        <f t="shared" si="0"/>
        <v>1744796.4222000001</v>
      </c>
      <c r="F27" s="710">
        <f t="shared" si="0"/>
        <v>1796522.8217999998</v>
      </c>
      <c r="G27" s="714">
        <v>38789</v>
      </c>
      <c r="H27" s="712">
        <v>75</v>
      </c>
      <c r="I27" s="710">
        <f t="shared" si="1"/>
        <v>2909175</v>
      </c>
      <c r="J27" s="710">
        <f t="shared" si="2"/>
        <v>1164378.5777999999</v>
      </c>
      <c r="L27" s="162">
        <v>22249.533599999999</v>
      </c>
      <c r="M27" s="162">
        <v>864656.65720000013</v>
      </c>
      <c r="N27" s="162">
        <v>886906.1908000001</v>
      </c>
      <c r="O27" s="38"/>
      <c r="P27" s="162">
        <v>0</v>
      </c>
      <c r="Q27" s="162">
        <v>321108.81699999998</v>
      </c>
      <c r="R27" s="162">
        <v>321108.81699999998</v>
      </c>
      <c r="S27" s="38"/>
      <c r="T27" s="713">
        <v>29476.865999999998</v>
      </c>
      <c r="U27" s="713">
        <v>527601.51800000004</v>
      </c>
      <c r="V27" s="713">
        <v>557078.38399999996</v>
      </c>
      <c r="W27" s="38"/>
      <c r="X27" s="162"/>
      <c r="Y27" s="162">
        <v>65.790000000000006</v>
      </c>
      <c r="Z27" s="162">
        <v>65.790000000000006</v>
      </c>
      <c r="AA27" s="38"/>
      <c r="AB27" s="162"/>
      <c r="AC27" s="162">
        <v>31363.64</v>
      </c>
      <c r="AD27" s="162">
        <v>31363.64</v>
      </c>
    </row>
    <row r="28" spans="1:30">
      <c r="A28" s="3" t="s">
        <v>230</v>
      </c>
      <c r="B28" s="3" t="s">
        <v>25</v>
      </c>
      <c r="C28" s="161"/>
      <c r="D28" s="710">
        <f t="shared" si="0"/>
        <v>192054.66340000002</v>
      </c>
      <c r="E28" s="710">
        <f t="shared" si="0"/>
        <v>4154447.4914000006</v>
      </c>
      <c r="F28" s="710">
        <f t="shared" si="0"/>
        <v>4346502.1548000006</v>
      </c>
      <c r="G28" s="714">
        <v>51999</v>
      </c>
      <c r="H28" s="712">
        <v>75</v>
      </c>
      <c r="I28" s="710">
        <f t="shared" si="1"/>
        <v>3899925</v>
      </c>
      <c r="J28" s="710">
        <f t="shared" si="2"/>
        <v>-254522.49140000064</v>
      </c>
      <c r="L28" s="162">
        <v>97594.070400000011</v>
      </c>
      <c r="M28" s="162">
        <v>3030432.4024</v>
      </c>
      <c r="N28" s="162">
        <v>3128026.4728000001</v>
      </c>
      <c r="O28" s="38"/>
      <c r="P28" s="162">
        <v>27187.248</v>
      </c>
      <c r="Q28" s="162">
        <v>514161.50400000002</v>
      </c>
      <c r="R28" s="162">
        <v>541348.75199999998</v>
      </c>
      <c r="S28" s="38"/>
      <c r="T28" s="713">
        <v>67273.345000000001</v>
      </c>
      <c r="U28" s="713">
        <v>571371.88500000001</v>
      </c>
      <c r="V28" s="713">
        <v>638645.23</v>
      </c>
      <c r="W28" s="38"/>
      <c r="X28" s="162"/>
      <c r="Y28" s="162">
        <v>6987.5</v>
      </c>
      <c r="Z28" s="162">
        <v>6987.5</v>
      </c>
      <c r="AA28" s="38"/>
      <c r="AB28" s="162"/>
      <c r="AC28" s="162">
        <v>31494.2</v>
      </c>
      <c r="AD28" s="162">
        <v>31494.2</v>
      </c>
    </row>
    <row r="29" spans="1:30">
      <c r="A29" s="3" t="s">
        <v>231</v>
      </c>
      <c r="B29" s="3" t="s">
        <v>26</v>
      </c>
      <c r="C29" s="161"/>
      <c r="D29" s="710">
        <f t="shared" si="0"/>
        <v>1246098.9368</v>
      </c>
      <c r="E29" s="710">
        <f t="shared" si="0"/>
        <v>6422836.4232000001</v>
      </c>
      <c r="F29" s="710">
        <f t="shared" si="0"/>
        <v>7668935.3600000003</v>
      </c>
      <c r="G29" s="714">
        <v>154907</v>
      </c>
      <c r="H29" s="712">
        <v>75</v>
      </c>
      <c r="I29" s="710">
        <f t="shared" si="1"/>
        <v>11618025</v>
      </c>
      <c r="J29" s="710">
        <f t="shared" si="2"/>
        <v>5195188.5767999999</v>
      </c>
      <c r="L29" s="162">
        <v>224732.94</v>
      </c>
      <c r="M29" s="162">
        <v>2405189.7379999999</v>
      </c>
      <c r="N29" s="162">
        <v>2629922.6779999998</v>
      </c>
      <c r="O29" s="38"/>
      <c r="P29" s="162">
        <v>503940.27679999999</v>
      </c>
      <c r="Q29" s="162">
        <v>800792.19819999998</v>
      </c>
      <c r="R29" s="162">
        <v>1304732.4750000001</v>
      </c>
      <c r="S29" s="38"/>
      <c r="T29" s="713">
        <v>517425.72000000003</v>
      </c>
      <c r="U29" s="713">
        <v>3094548.3829999994</v>
      </c>
      <c r="V29" s="713">
        <v>3611974.1030000001</v>
      </c>
      <c r="W29" s="38"/>
      <c r="X29" s="162"/>
      <c r="Y29" s="162">
        <v>101691.90399999999</v>
      </c>
      <c r="Z29" s="162">
        <v>101691.90399999999</v>
      </c>
      <c r="AA29" s="38"/>
      <c r="AB29" s="162"/>
      <c r="AC29" s="162">
        <v>20614.2</v>
      </c>
      <c r="AD29" s="162">
        <v>20614.2</v>
      </c>
    </row>
    <row r="30" spans="1:30">
      <c r="A30" s="3" t="s">
        <v>232</v>
      </c>
      <c r="B30" s="3" t="s">
        <v>27</v>
      </c>
      <c r="C30" s="161"/>
      <c r="D30" s="710">
        <f t="shared" si="0"/>
        <v>114356.05279999999</v>
      </c>
      <c r="E30" s="710">
        <f t="shared" si="0"/>
        <v>2603696.8873999999</v>
      </c>
      <c r="F30" s="710">
        <f t="shared" si="0"/>
        <v>2718052.9402000001</v>
      </c>
      <c r="G30" s="714">
        <v>40080</v>
      </c>
      <c r="H30" s="712">
        <v>75</v>
      </c>
      <c r="I30" s="710">
        <f t="shared" si="1"/>
        <v>3006000</v>
      </c>
      <c r="J30" s="710">
        <f t="shared" si="2"/>
        <v>402303.11260000011</v>
      </c>
      <c r="L30" s="162">
        <v>60164.596799999999</v>
      </c>
      <c r="M30" s="162">
        <v>1330236.5399999998</v>
      </c>
      <c r="N30" s="162">
        <v>1390401.1367999997</v>
      </c>
      <c r="O30" s="38"/>
      <c r="P30" s="162">
        <v>4198.1239999999998</v>
      </c>
      <c r="Q30" s="162">
        <v>128629.0224</v>
      </c>
      <c r="R30" s="162">
        <v>132827.1464</v>
      </c>
      <c r="S30" s="38"/>
      <c r="T30" s="713">
        <v>49993.331999999995</v>
      </c>
      <c r="U30" s="713">
        <v>404386.89</v>
      </c>
      <c r="V30" s="713">
        <v>454380.22200000001</v>
      </c>
      <c r="W30" s="38"/>
      <c r="X30" s="162"/>
      <c r="Y30" s="162"/>
      <c r="Z30" s="162"/>
      <c r="AA30" s="38"/>
      <c r="AB30" s="162"/>
      <c r="AC30" s="162">
        <v>740444.43500000006</v>
      </c>
      <c r="AD30" s="162">
        <v>740444.43500000006</v>
      </c>
    </row>
    <row r="31" spans="1:30" ht="15.75" thickBot="1">
      <c r="A31" s="3" t="s">
        <v>233</v>
      </c>
      <c r="B31" s="3" t="s">
        <v>108</v>
      </c>
      <c r="C31" s="161"/>
      <c r="D31" s="716">
        <f t="shared" si="0"/>
        <v>275061.40840000001</v>
      </c>
      <c r="E31" s="716">
        <f t="shared" si="0"/>
        <v>3191269.2610000004</v>
      </c>
      <c r="F31" s="716">
        <f t="shared" si="0"/>
        <v>3466330.6694</v>
      </c>
      <c r="G31" s="714"/>
      <c r="H31" s="712"/>
      <c r="I31" s="710"/>
      <c r="J31" s="710"/>
      <c r="L31" s="167">
        <v>133086.07440000001</v>
      </c>
      <c r="M31" s="167">
        <v>2202388.4500000007</v>
      </c>
      <c r="N31" s="167">
        <v>2335474.5244000005</v>
      </c>
      <c r="O31" s="38"/>
      <c r="P31" s="167">
        <v>38028.606</v>
      </c>
      <c r="Q31" s="167">
        <v>130849.60799999998</v>
      </c>
      <c r="R31" s="167">
        <v>168878.21399999998</v>
      </c>
      <c r="S31" s="38"/>
      <c r="T31" s="717">
        <v>103946.72799999999</v>
      </c>
      <c r="U31" s="717">
        <v>415545.11799999973</v>
      </c>
      <c r="V31" s="717">
        <v>519491.84599999967</v>
      </c>
      <c r="W31" s="38"/>
      <c r="X31" s="167"/>
      <c r="Y31" s="167">
        <v>2482.8199999999997</v>
      </c>
      <c r="Z31" s="167">
        <v>2482.8199999999997</v>
      </c>
      <c r="AA31" s="38"/>
      <c r="AB31" s="167"/>
      <c r="AC31" s="167">
        <v>440003.26500000001</v>
      </c>
      <c r="AD31" s="167">
        <v>440003.26500000001</v>
      </c>
    </row>
    <row r="32" spans="1:30" ht="15.75" thickBot="1">
      <c r="B32" s="718" t="s">
        <v>329</v>
      </c>
      <c r="D32" s="719">
        <f>SUM(D6:D31)</f>
        <v>6513809.1098000007</v>
      </c>
      <c r="E32" s="720">
        <f>SUM(E6:E31)</f>
        <v>71164168.856000006</v>
      </c>
      <c r="F32" s="721">
        <f>SUM(F6:F31)</f>
        <v>77677977.965800002</v>
      </c>
      <c r="G32" s="722">
        <v>1737518</v>
      </c>
      <c r="H32" s="712">
        <v>75</v>
      </c>
      <c r="I32" s="710">
        <f t="shared" si="1"/>
        <v>130313850</v>
      </c>
      <c r="J32" s="710">
        <f t="shared" si="2"/>
        <v>59149681.143999994</v>
      </c>
      <c r="K32" s="38"/>
      <c r="L32" s="168">
        <f t="shared" ref="L32:AD32" si="3">SUM(L6:L31)</f>
        <v>2048311.122</v>
      </c>
      <c r="M32" s="169">
        <f t="shared" si="3"/>
        <v>44095273.105999999</v>
      </c>
      <c r="N32" s="170">
        <f t="shared" si="3"/>
        <v>46143584.228000008</v>
      </c>
      <c r="O32" s="38"/>
      <c r="P32" s="168">
        <f t="shared" si="3"/>
        <v>1489996.1657999998</v>
      </c>
      <c r="Q32" s="169">
        <f t="shared" si="3"/>
        <v>6217000.2109999992</v>
      </c>
      <c r="R32" s="170">
        <f t="shared" si="3"/>
        <v>7706996.3767999997</v>
      </c>
      <c r="S32" s="38"/>
      <c r="T32" s="168">
        <f t="shared" si="3"/>
        <v>2975304.4520000005</v>
      </c>
      <c r="U32" s="169">
        <f t="shared" si="3"/>
        <v>17309800.561999999</v>
      </c>
      <c r="V32" s="170">
        <f t="shared" si="3"/>
        <v>20285105.014000002</v>
      </c>
      <c r="W32" s="38"/>
      <c r="X32" s="168">
        <f t="shared" si="3"/>
        <v>197.37</v>
      </c>
      <c r="Y32" s="169">
        <f t="shared" si="3"/>
        <v>594257.66199999989</v>
      </c>
      <c r="Z32" s="170">
        <f t="shared" si="3"/>
        <v>594455.03199999989</v>
      </c>
      <c r="AA32" s="38"/>
      <c r="AB32" s="168">
        <f t="shared" si="3"/>
        <v>0</v>
      </c>
      <c r="AC32" s="169">
        <f t="shared" si="3"/>
        <v>2947837.3149999995</v>
      </c>
      <c r="AD32" s="170">
        <f t="shared" si="3"/>
        <v>2947837.3149999995</v>
      </c>
    </row>
    <row r="34" spans="1:30">
      <c r="D34" s="6" t="s">
        <v>1684</v>
      </c>
      <c r="L34" s="6" t="s">
        <v>1685</v>
      </c>
      <c r="P34" s="6" t="s">
        <v>1685</v>
      </c>
      <c r="T34" s="6" t="s">
        <v>1685</v>
      </c>
      <c r="X34" s="6" t="s">
        <v>1685</v>
      </c>
      <c r="AB34" s="6" t="s">
        <v>1685</v>
      </c>
    </row>
    <row r="35" spans="1:30">
      <c r="D35" s="6" t="s">
        <v>1686</v>
      </c>
      <c r="L35" s="6" t="s">
        <v>1679</v>
      </c>
      <c r="P35" s="6" t="s">
        <v>340</v>
      </c>
      <c r="T35" s="6" t="s">
        <v>1680</v>
      </c>
      <c r="X35" s="6" t="s">
        <v>222</v>
      </c>
      <c r="AB35" s="6" t="s">
        <v>172</v>
      </c>
    </row>
    <row r="37" spans="1:30">
      <c r="A37" s="3" t="s">
        <v>330</v>
      </c>
      <c r="B37" s="3" t="s">
        <v>1</v>
      </c>
      <c r="D37" s="10" t="s">
        <v>181</v>
      </c>
      <c r="E37" s="10" t="s">
        <v>259</v>
      </c>
      <c r="F37" s="10" t="s">
        <v>2</v>
      </c>
      <c r="L37" s="10" t="s">
        <v>181</v>
      </c>
      <c r="M37" s="10" t="s">
        <v>259</v>
      </c>
      <c r="N37" s="10" t="s">
        <v>2</v>
      </c>
      <c r="P37" s="10" t="s">
        <v>181</v>
      </c>
      <c r="Q37" s="10" t="s">
        <v>259</v>
      </c>
      <c r="R37" s="10" t="s">
        <v>2</v>
      </c>
      <c r="T37" s="10" t="s">
        <v>181</v>
      </c>
      <c r="U37" s="10" t="s">
        <v>259</v>
      </c>
      <c r="V37" s="10" t="s">
        <v>2</v>
      </c>
      <c r="X37" s="10" t="s">
        <v>181</v>
      </c>
      <c r="Y37" s="10" t="s">
        <v>259</v>
      </c>
      <c r="Z37" s="10" t="s">
        <v>2</v>
      </c>
      <c r="AB37" s="10" t="s">
        <v>181</v>
      </c>
      <c r="AC37" s="10" t="s">
        <v>259</v>
      </c>
      <c r="AD37" s="10" t="s">
        <v>2</v>
      </c>
    </row>
    <row r="38" spans="1:30">
      <c r="A38" s="3" t="s">
        <v>82</v>
      </c>
      <c r="B38" s="3" t="s">
        <v>3</v>
      </c>
      <c r="D38" s="723">
        <v>1</v>
      </c>
      <c r="E38" s="723">
        <v>0.99999999999999989</v>
      </c>
      <c r="F38" s="723">
        <v>0.99999999999999978</v>
      </c>
      <c r="L38" s="250">
        <v>0.17141736778373537</v>
      </c>
      <c r="M38" s="250">
        <v>0.65726080651908092</v>
      </c>
      <c r="N38" s="250">
        <v>0.64555520324905558</v>
      </c>
      <c r="P38" s="250">
        <v>0</v>
      </c>
      <c r="Q38" s="250">
        <v>3.3844758770213347E-2</v>
      </c>
      <c r="R38" s="250">
        <v>3.3029324646074366E-2</v>
      </c>
      <c r="T38" s="250">
        <v>0.82858263221626471</v>
      </c>
      <c r="U38" s="250">
        <v>0.30869384464341937</v>
      </c>
      <c r="V38" s="250">
        <v>0.32121971492727686</v>
      </c>
      <c r="X38" s="250">
        <v>0</v>
      </c>
      <c r="Y38" s="250">
        <v>2.0059006728623873E-4</v>
      </c>
      <c r="Z38" s="250">
        <v>1.9575717759306446E-4</v>
      </c>
      <c r="AB38" s="250">
        <v>0</v>
      </c>
      <c r="AC38" s="250">
        <v>0</v>
      </c>
      <c r="AD38" s="250">
        <v>0</v>
      </c>
    </row>
    <row r="39" spans="1:30">
      <c r="A39" s="3" t="s">
        <v>4</v>
      </c>
      <c r="B39" s="3" t="s">
        <v>88</v>
      </c>
      <c r="D39" s="723">
        <v>0.99999999999999989</v>
      </c>
      <c r="E39" s="723">
        <v>0.99999999999999978</v>
      </c>
      <c r="F39" s="723">
        <v>1</v>
      </c>
      <c r="L39" s="250">
        <v>0.41470731498103702</v>
      </c>
      <c r="M39" s="250">
        <v>0.51032673312170973</v>
      </c>
      <c r="N39" s="250">
        <v>0.50473811525334344</v>
      </c>
      <c r="P39" s="250">
        <v>3.4095744517899922E-2</v>
      </c>
      <c r="Q39" s="250">
        <v>0.21648779385130149</v>
      </c>
      <c r="R39" s="250">
        <v>0.20582762162087634</v>
      </c>
      <c r="T39" s="250">
        <v>0.54930744257503994</v>
      </c>
      <c r="U39" s="250">
        <v>0.21722203710082605</v>
      </c>
      <c r="V39" s="250">
        <v>0.23663125822918049</v>
      </c>
      <c r="X39" s="250">
        <v>1.8894979260230497E-3</v>
      </c>
      <c r="Y39" s="250">
        <v>3.7615534716206538E-2</v>
      </c>
      <c r="Z39" s="250">
        <v>3.5527473823827954E-2</v>
      </c>
      <c r="AB39" s="250">
        <v>0</v>
      </c>
      <c r="AC39" s="250">
        <v>1.8347901209955997E-2</v>
      </c>
      <c r="AD39" s="250">
        <v>1.7275531072771851E-2</v>
      </c>
    </row>
    <row r="40" spans="1:30">
      <c r="A40" s="3" t="s">
        <v>5</v>
      </c>
      <c r="B40" s="3" t="s">
        <v>89</v>
      </c>
      <c r="D40" s="723">
        <v>0.99999999999999989</v>
      </c>
      <c r="E40" s="723">
        <v>1</v>
      </c>
      <c r="F40" s="723">
        <v>1.0000000000000002</v>
      </c>
      <c r="L40" s="250">
        <v>0.47264264688925273</v>
      </c>
      <c r="M40" s="250">
        <v>0.74575919225273846</v>
      </c>
      <c r="N40" s="250">
        <v>0.73367955642346516</v>
      </c>
      <c r="P40" s="250">
        <v>2.5363418992049407E-2</v>
      </c>
      <c r="Q40" s="250">
        <v>3.7230921717434216E-2</v>
      </c>
      <c r="R40" s="250">
        <v>3.6706035497396663E-2</v>
      </c>
      <c r="T40" s="250">
        <v>0.50199393411869775</v>
      </c>
      <c r="U40" s="250">
        <v>0.17526626228771658</v>
      </c>
      <c r="V40" s="250">
        <v>0.18971705759128177</v>
      </c>
      <c r="X40" s="250">
        <v>0</v>
      </c>
      <c r="Y40" s="250">
        <v>3.5518672950062957E-4</v>
      </c>
      <c r="Z40" s="250">
        <v>3.3947722227158918E-4</v>
      </c>
      <c r="AB40" s="250">
        <v>0</v>
      </c>
      <c r="AC40" s="250">
        <v>4.1388437012610149E-2</v>
      </c>
      <c r="AD40" s="250">
        <v>3.9557873265584999E-2</v>
      </c>
    </row>
    <row r="41" spans="1:30">
      <c r="A41" s="3" t="s">
        <v>6</v>
      </c>
      <c r="B41" s="3" t="s">
        <v>90</v>
      </c>
      <c r="D41" s="723">
        <v>1</v>
      </c>
      <c r="E41" s="723">
        <v>1</v>
      </c>
      <c r="F41" s="723">
        <v>1</v>
      </c>
      <c r="L41" s="250">
        <v>0.34631585442414997</v>
      </c>
      <c r="M41" s="250">
        <v>0.73457103140956725</v>
      </c>
      <c r="N41" s="250">
        <v>0.71825584093793826</v>
      </c>
      <c r="P41" s="250">
        <v>0.23961357308027945</v>
      </c>
      <c r="Q41" s="250">
        <v>9.1627005720475108E-2</v>
      </c>
      <c r="R41" s="250">
        <v>9.7845671115910277E-2</v>
      </c>
      <c r="T41" s="250">
        <v>0.41407057249557061</v>
      </c>
      <c r="U41" s="250">
        <v>9.4825792234298947E-2</v>
      </c>
      <c r="V41" s="250">
        <v>0.10824104000376179</v>
      </c>
      <c r="X41" s="250">
        <v>0</v>
      </c>
      <c r="Y41" s="250">
        <v>2.8493103162434291E-2</v>
      </c>
      <c r="Z41" s="250">
        <v>2.7295771013942805E-2</v>
      </c>
      <c r="AB41" s="250">
        <v>0</v>
      </c>
      <c r="AC41" s="250">
        <v>5.0483067473224348E-2</v>
      </c>
      <c r="AD41" s="250">
        <v>4.8361676928446902E-2</v>
      </c>
    </row>
    <row r="42" spans="1:30">
      <c r="A42" s="3" t="s">
        <v>7</v>
      </c>
      <c r="B42" s="3" t="s">
        <v>91</v>
      </c>
      <c r="D42" s="723">
        <v>1</v>
      </c>
      <c r="E42" s="723">
        <v>0.99999999999999989</v>
      </c>
      <c r="F42" s="723">
        <v>0.99999999999999989</v>
      </c>
      <c r="L42" s="250">
        <v>0.52962115847455749</v>
      </c>
      <c r="M42" s="250">
        <v>0.57031071894570762</v>
      </c>
      <c r="N42" s="250">
        <v>0.56749664337886907</v>
      </c>
      <c r="P42" s="250">
        <v>0</v>
      </c>
      <c r="Q42" s="250">
        <v>0.13026882102317056</v>
      </c>
      <c r="R42" s="250">
        <v>0.12125947557639234</v>
      </c>
      <c r="T42" s="250">
        <v>0.47037884152544251</v>
      </c>
      <c r="U42" s="250">
        <v>0.28693396956204253</v>
      </c>
      <c r="V42" s="250">
        <v>0.29962095182669585</v>
      </c>
      <c r="X42" s="250">
        <v>0</v>
      </c>
      <c r="Y42" s="250">
        <v>0</v>
      </c>
      <c r="Z42" s="250">
        <v>0</v>
      </c>
      <c r="AB42" s="250">
        <v>0</v>
      </c>
      <c r="AC42" s="250">
        <v>1.2486490469079242E-2</v>
      </c>
      <c r="AD42" s="250">
        <v>1.1622929218042593E-2</v>
      </c>
    </row>
    <row r="43" spans="1:30">
      <c r="A43" s="3" t="s">
        <v>8</v>
      </c>
      <c r="B43" s="3" t="s">
        <v>92</v>
      </c>
      <c r="D43" s="723">
        <v>1</v>
      </c>
      <c r="E43" s="723">
        <v>0.99999999999999989</v>
      </c>
      <c r="F43" s="723">
        <v>0.99999999999999989</v>
      </c>
      <c r="L43" s="250">
        <v>0.56140734539267834</v>
      </c>
      <c r="M43" s="250">
        <v>0.52733316507000094</v>
      </c>
      <c r="N43" s="250">
        <v>0.52939894225576045</v>
      </c>
      <c r="P43" s="250">
        <v>3.9622882701501529E-2</v>
      </c>
      <c r="Q43" s="250">
        <v>0.19316999372960833</v>
      </c>
      <c r="R43" s="250">
        <v>0.18386106491907317</v>
      </c>
      <c r="T43" s="250">
        <v>0.39896977190582017</v>
      </c>
      <c r="U43" s="250">
        <v>0.21663629554231992</v>
      </c>
      <c r="V43" s="250">
        <v>0.22769042309887497</v>
      </c>
      <c r="X43" s="250">
        <v>0</v>
      </c>
      <c r="Y43" s="250">
        <v>1.3911290935845035E-2</v>
      </c>
      <c r="Z43" s="250">
        <v>1.3067906673403787E-2</v>
      </c>
      <c r="AB43" s="250">
        <v>0</v>
      </c>
      <c r="AC43" s="250">
        <v>4.8949254722225694E-2</v>
      </c>
      <c r="AD43" s="250">
        <v>4.5981663052887541E-2</v>
      </c>
    </row>
    <row r="44" spans="1:30">
      <c r="A44" s="3" t="s">
        <v>9</v>
      </c>
      <c r="B44" s="3" t="s">
        <v>93</v>
      </c>
      <c r="D44" s="723">
        <v>1</v>
      </c>
      <c r="E44" s="723">
        <v>0.99999999999999989</v>
      </c>
      <c r="F44" s="723">
        <v>0.99999999999999978</v>
      </c>
      <c r="L44" s="250">
        <v>0.2397763120345455</v>
      </c>
      <c r="M44" s="250">
        <v>0.53383787443852637</v>
      </c>
      <c r="N44" s="250">
        <v>0.51856508119761657</v>
      </c>
      <c r="P44" s="250">
        <v>2.9401251553222381E-2</v>
      </c>
      <c r="Q44" s="250">
        <v>0.11021329616805677</v>
      </c>
      <c r="R44" s="250">
        <v>0.10601612861345482</v>
      </c>
      <c r="T44" s="250">
        <v>0.7308224364122321</v>
      </c>
      <c r="U44" s="250">
        <v>0.34161411002805325</v>
      </c>
      <c r="V44" s="250">
        <v>0.36182857888930425</v>
      </c>
      <c r="X44" s="250">
        <v>0</v>
      </c>
      <c r="Y44" s="250">
        <v>1.1808918456817207E-3</v>
      </c>
      <c r="Z44" s="250">
        <v>1.1195593925330289E-3</v>
      </c>
      <c r="AB44" s="250">
        <v>0</v>
      </c>
      <c r="AC44" s="250">
        <v>1.3153827519681735E-2</v>
      </c>
      <c r="AD44" s="250">
        <v>1.2470651907091136E-2</v>
      </c>
    </row>
    <row r="45" spans="1:30">
      <c r="A45" s="3" t="s">
        <v>11</v>
      </c>
      <c r="B45" s="3" t="s">
        <v>94</v>
      </c>
      <c r="D45" s="723">
        <v>1</v>
      </c>
      <c r="E45" s="723">
        <v>0.99999999999999989</v>
      </c>
      <c r="F45" s="723">
        <v>1</v>
      </c>
      <c r="L45" s="250">
        <v>0.34383149188449658</v>
      </c>
      <c r="M45" s="250">
        <v>0.75331350182047996</v>
      </c>
      <c r="N45" s="250">
        <v>0.73590372379351432</v>
      </c>
      <c r="P45" s="250">
        <v>0</v>
      </c>
      <c r="Q45" s="250">
        <v>1.5270952511971981E-2</v>
      </c>
      <c r="R45" s="250">
        <v>1.4621683711285647E-2</v>
      </c>
      <c r="T45" s="250">
        <v>0.65616850811550353</v>
      </c>
      <c r="U45" s="250">
        <v>0.23128090189989089</v>
      </c>
      <c r="V45" s="250">
        <v>0.24934567332117771</v>
      </c>
      <c r="X45" s="250">
        <v>0</v>
      </c>
      <c r="Y45" s="250">
        <v>1.3464376765708562E-4</v>
      </c>
      <c r="Z45" s="250">
        <v>1.2891917402233554E-4</v>
      </c>
      <c r="AB45" s="250">
        <v>0</v>
      </c>
      <c r="AC45" s="250">
        <v>0</v>
      </c>
      <c r="AD45" s="250">
        <v>0</v>
      </c>
    </row>
    <row r="46" spans="1:30">
      <c r="A46" s="3" t="s">
        <v>12</v>
      </c>
      <c r="B46" s="3" t="s">
        <v>95</v>
      </c>
      <c r="D46" s="723">
        <v>1</v>
      </c>
      <c r="E46" s="723">
        <v>0.99999999999999989</v>
      </c>
      <c r="F46" s="723">
        <v>1</v>
      </c>
      <c r="L46" s="250">
        <v>0.37658329832121418</v>
      </c>
      <c r="M46" s="250">
        <v>0.76103550770682626</v>
      </c>
      <c r="N46" s="250">
        <v>0.73002718862773852</v>
      </c>
      <c r="P46" s="250">
        <v>0</v>
      </c>
      <c r="Q46" s="250">
        <v>4.4424798583768245E-3</v>
      </c>
      <c r="R46" s="250">
        <v>4.0841678768405183E-3</v>
      </c>
      <c r="T46" s="250">
        <v>0.62341670167878582</v>
      </c>
      <c r="U46" s="250">
        <v>0.16923751111917243</v>
      </c>
      <c r="V46" s="250">
        <v>0.20586971901429879</v>
      </c>
      <c r="X46" s="250">
        <v>0</v>
      </c>
      <c r="Y46" s="250">
        <v>2.4179056250895952E-4</v>
      </c>
      <c r="Z46" s="250">
        <v>2.2228873957868777E-4</v>
      </c>
      <c r="AB46" s="250">
        <v>0</v>
      </c>
      <c r="AC46" s="250">
        <v>6.5042710753115435E-2</v>
      </c>
      <c r="AD46" s="250">
        <v>5.9796635741543647E-2</v>
      </c>
    </row>
    <row r="47" spans="1:30">
      <c r="A47" s="3" t="s">
        <v>13</v>
      </c>
      <c r="B47" s="3" t="s">
        <v>96</v>
      </c>
      <c r="D47" s="723">
        <v>1</v>
      </c>
      <c r="E47" s="723">
        <v>1</v>
      </c>
      <c r="F47" s="723">
        <v>1</v>
      </c>
      <c r="L47" s="250">
        <v>0.18911923712058198</v>
      </c>
      <c r="M47" s="250">
        <v>0.56382443765242984</v>
      </c>
      <c r="N47" s="250">
        <v>0.46519872501086834</v>
      </c>
      <c r="P47" s="250">
        <v>0.49273808191275598</v>
      </c>
      <c r="Q47" s="250">
        <v>3.5387219909601184E-2</v>
      </c>
      <c r="R47" s="250">
        <v>0.1557659993561378</v>
      </c>
      <c r="T47" s="250">
        <v>0.31814268096666204</v>
      </c>
      <c r="U47" s="250">
        <v>0.37140406648082885</v>
      </c>
      <c r="V47" s="250">
        <v>0.35738520019566455</v>
      </c>
      <c r="X47" s="250">
        <v>0</v>
      </c>
      <c r="Y47" s="250">
        <v>3.072747922229458E-3</v>
      </c>
      <c r="Z47" s="250">
        <v>2.2639735759764227E-3</v>
      </c>
      <c r="AB47" s="250">
        <v>0</v>
      </c>
      <c r="AC47" s="250">
        <v>2.6311528034910756E-2</v>
      </c>
      <c r="AD47" s="250">
        <v>1.9386101861352919E-2</v>
      </c>
    </row>
    <row r="48" spans="1:30">
      <c r="A48" s="3" t="s">
        <v>14</v>
      </c>
      <c r="B48" s="3" t="s">
        <v>97</v>
      </c>
      <c r="D48" s="723">
        <v>1</v>
      </c>
      <c r="E48" s="723">
        <v>1</v>
      </c>
      <c r="F48" s="723">
        <v>1.0000000000000002</v>
      </c>
      <c r="L48" s="250">
        <v>0.5566763814673914</v>
      </c>
      <c r="M48" s="250">
        <v>0.62451477244550346</v>
      </c>
      <c r="N48" s="250">
        <v>0.61873544890325438</v>
      </c>
      <c r="P48" s="250">
        <v>0</v>
      </c>
      <c r="Q48" s="250">
        <v>1.2982698047774639E-2</v>
      </c>
      <c r="R48" s="250">
        <v>1.1876669272805226E-2</v>
      </c>
      <c r="T48" s="250">
        <v>0.44332361853260871</v>
      </c>
      <c r="U48" s="250">
        <v>0.29071827019789587</v>
      </c>
      <c r="V48" s="250">
        <v>0.30371910452765638</v>
      </c>
      <c r="X48" s="250">
        <v>0</v>
      </c>
      <c r="Y48" s="250">
        <v>2.0402980461167158E-4</v>
      </c>
      <c r="Z48" s="250">
        <v>1.8664799121498888E-4</v>
      </c>
      <c r="AB48" s="250">
        <v>0</v>
      </c>
      <c r="AC48" s="250">
        <v>7.1580229504214332E-2</v>
      </c>
      <c r="AD48" s="250">
        <v>6.5482129305069206E-2</v>
      </c>
    </row>
    <row r="49" spans="1:30">
      <c r="A49" s="3" t="s">
        <v>15</v>
      </c>
      <c r="B49" s="3" t="s">
        <v>98</v>
      </c>
      <c r="D49" s="723">
        <v>1.0000000000000002</v>
      </c>
      <c r="E49" s="723">
        <v>0.99999999999999989</v>
      </c>
      <c r="F49" s="723">
        <v>0.99999999999999989</v>
      </c>
      <c r="L49" s="250">
        <v>0.41696280962664317</v>
      </c>
      <c r="M49" s="250">
        <v>0.60289697554394206</v>
      </c>
      <c r="N49" s="250">
        <v>0.58689041783249174</v>
      </c>
      <c r="P49" s="250">
        <v>0.19866313389893067</v>
      </c>
      <c r="Q49" s="250">
        <v>6.0586768673397767E-2</v>
      </c>
      <c r="R49" s="250">
        <v>7.2473380785089053E-2</v>
      </c>
      <c r="T49" s="250">
        <v>0.38437405647442635</v>
      </c>
      <c r="U49" s="250">
        <v>0.24161698877522364</v>
      </c>
      <c r="V49" s="250">
        <v>0.25390654960752956</v>
      </c>
      <c r="X49" s="250">
        <v>0</v>
      </c>
      <c r="Y49" s="250">
        <v>6.7890301647308452E-5</v>
      </c>
      <c r="Z49" s="250">
        <v>6.2045813486650796E-5</v>
      </c>
      <c r="AB49" s="250">
        <v>0</v>
      </c>
      <c r="AC49" s="250">
        <v>9.4831376705789117E-2</v>
      </c>
      <c r="AD49" s="250">
        <v>8.666760596140291E-2</v>
      </c>
    </row>
    <row r="50" spans="1:30">
      <c r="A50" s="3" t="s">
        <v>16</v>
      </c>
      <c r="B50" s="3" t="s">
        <v>99</v>
      </c>
      <c r="D50" s="723">
        <v>1</v>
      </c>
      <c r="E50" s="723">
        <v>0.99999999999999978</v>
      </c>
      <c r="F50" s="723">
        <v>0.99999999999999989</v>
      </c>
      <c r="L50" s="250">
        <v>0.34373151374494748</v>
      </c>
      <c r="M50" s="250">
        <v>0.74308376704765511</v>
      </c>
      <c r="N50" s="250">
        <v>0.72512002205213255</v>
      </c>
      <c r="P50" s="250">
        <v>0.12814879925130512</v>
      </c>
      <c r="Q50" s="250">
        <v>0.10065719533816984</v>
      </c>
      <c r="R50" s="250">
        <v>0.10189382830600523</v>
      </c>
      <c r="T50" s="250">
        <v>0.52811968700374734</v>
      </c>
      <c r="U50" s="250">
        <v>0.14363516443797597</v>
      </c>
      <c r="V50" s="250">
        <v>0.16093012611898955</v>
      </c>
      <c r="X50" s="250">
        <v>0</v>
      </c>
      <c r="Y50" s="250">
        <v>2.5154359287429687E-3</v>
      </c>
      <c r="Z50" s="250">
        <v>2.4022860736894083E-3</v>
      </c>
      <c r="AB50" s="250">
        <v>0</v>
      </c>
      <c r="AC50" s="250">
        <v>1.0108437247455948E-2</v>
      </c>
      <c r="AD50" s="250">
        <v>9.6537374491831203E-3</v>
      </c>
    </row>
    <row r="51" spans="1:30">
      <c r="A51" s="3" t="s">
        <v>17</v>
      </c>
      <c r="B51" s="3" t="s">
        <v>100</v>
      </c>
      <c r="D51" s="723">
        <v>1</v>
      </c>
      <c r="E51" s="723">
        <v>1</v>
      </c>
      <c r="F51" s="723">
        <v>0.99999999999999989</v>
      </c>
      <c r="L51" s="250">
        <v>0.34073041479095162</v>
      </c>
      <c r="M51" s="250">
        <v>0.78865375781589708</v>
      </c>
      <c r="N51" s="250">
        <v>0.75717930130364153</v>
      </c>
      <c r="P51" s="250">
        <v>0.17454743845881707</v>
      </c>
      <c r="Q51" s="250">
        <v>2.5307608386338002E-2</v>
      </c>
      <c r="R51" s="250">
        <v>3.5794319147583256E-2</v>
      </c>
      <c r="T51" s="250">
        <v>0.48472214675023134</v>
      </c>
      <c r="U51" s="250">
        <v>0.1686632892736806</v>
      </c>
      <c r="V51" s="250">
        <v>0.19087195716265209</v>
      </c>
      <c r="X51" s="250">
        <v>0</v>
      </c>
      <c r="Y51" s="250">
        <v>3.9496258189641959E-3</v>
      </c>
      <c r="Z51" s="250">
        <v>3.6720954602221041E-3</v>
      </c>
      <c r="AB51" s="250">
        <v>0</v>
      </c>
      <c r="AC51" s="250">
        <v>1.3425718705120172E-2</v>
      </c>
      <c r="AD51" s="250">
        <v>1.248232692590105E-2</v>
      </c>
    </row>
    <row r="52" spans="1:30">
      <c r="A52" s="3" t="s">
        <v>18</v>
      </c>
      <c r="B52" s="3" t="s">
        <v>101</v>
      </c>
      <c r="D52" s="723">
        <v>1</v>
      </c>
      <c r="E52" s="723">
        <v>1</v>
      </c>
      <c r="F52" s="723">
        <v>1</v>
      </c>
      <c r="L52" s="250">
        <v>0.12545940245114406</v>
      </c>
      <c r="M52" s="250">
        <v>0.57511346383505901</v>
      </c>
      <c r="N52" s="250">
        <v>0.55235713285389565</v>
      </c>
      <c r="P52" s="250">
        <v>0.13028833283436878</v>
      </c>
      <c r="Q52" s="250">
        <v>2.7461361291244525E-2</v>
      </c>
      <c r="R52" s="250">
        <v>3.2665283148470101E-2</v>
      </c>
      <c r="T52" s="250">
        <v>0.74425226471448724</v>
      </c>
      <c r="U52" s="250">
        <v>0.3223197127994919</v>
      </c>
      <c r="V52" s="250">
        <v>0.3436730989416148</v>
      </c>
      <c r="X52" s="250">
        <v>0</v>
      </c>
      <c r="Y52" s="250">
        <v>2.8739101946886475E-3</v>
      </c>
      <c r="Z52" s="250">
        <v>2.7284658248564434E-3</v>
      </c>
      <c r="AB52" s="250">
        <v>0</v>
      </c>
      <c r="AC52" s="250">
        <v>7.2231551879515909E-2</v>
      </c>
      <c r="AD52" s="250">
        <v>6.8576019231163104E-2</v>
      </c>
    </row>
    <row r="53" spans="1:30">
      <c r="A53" s="3" t="s">
        <v>19</v>
      </c>
      <c r="B53" s="3" t="s">
        <v>102</v>
      </c>
      <c r="D53" s="723">
        <v>1</v>
      </c>
      <c r="E53" s="723">
        <v>1</v>
      </c>
      <c r="F53" s="723">
        <v>0.99999999999999989</v>
      </c>
      <c r="L53" s="250">
        <v>0.17025046101565</v>
      </c>
      <c r="M53" s="250">
        <v>0.52567738473574099</v>
      </c>
      <c r="N53" s="250">
        <v>0.46772780042125528</v>
      </c>
      <c r="P53" s="250">
        <v>0.27866576333010185</v>
      </c>
      <c r="Q53" s="250">
        <v>6.2429458288409852E-2</v>
      </c>
      <c r="R53" s="250">
        <v>9.7685099194034439E-2</v>
      </c>
      <c r="T53" s="250">
        <v>0.55108377565424815</v>
      </c>
      <c r="U53" s="250">
        <v>0.39005987964542393</v>
      </c>
      <c r="V53" s="250">
        <v>0.4163135684226954</v>
      </c>
      <c r="X53" s="250">
        <v>0</v>
      </c>
      <c r="Y53" s="250">
        <v>1.8857152280393089E-2</v>
      </c>
      <c r="Z53" s="250">
        <v>1.5782640860250031E-2</v>
      </c>
      <c r="AB53" s="250">
        <v>0</v>
      </c>
      <c r="AC53" s="250">
        <v>2.9761250500322479E-3</v>
      </c>
      <c r="AD53" s="250">
        <v>2.4908911017646768E-3</v>
      </c>
    </row>
    <row r="54" spans="1:30">
      <c r="A54" s="3" t="s">
        <v>20</v>
      </c>
      <c r="B54" s="3" t="s">
        <v>103</v>
      </c>
      <c r="D54" s="723">
        <v>1</v>
      </c>
      <c r="E54" s="723">
        <v>1</v>
      </c>
      <c r="F54" s="723">
        <v>1</v>
      </c>
      <c r="L54" s="250">
        <v>0.61458654126174217</v>
      </c>
      <c r="M54" s="250">
        <v>0.57355408042696365</v>
      </c>
      <c r="N54" s="250">
        <v>0.57765035865659287</v>
      </c>
      <c r="P54" s="250">
        <v>5.3320965938005511E-2</v>
      </c>
      <c r="Q54" s="250">
        <v>0.10774880389218289</v>
      </c>
      <c r="R54" s="250">
        <v>0.1023152626625885</v>
      </c>
      <c r="T54" s="250">
        <v>0.33209249280025227</v>
      </c>
      <c r="U54" s="250">
        <v>0.31851325144188786</v>
      </c>
      <c r="V54" s="250">
        <v>0.31986886964317307</v>
      </c>
      <c r="X54" s="250">
        <v>0</v>
      </c>
      <c r="Y54" s="250">
        <v>1.8386423896564759E-4</v>
      </c>
      <c r="Z54" s="250">
        <v>1.6550903764552674E-4</v>
      </c>
      <c r="AB54" s="250">
        <v>0</v>
      </c>
      <c r="AC54" s="250">
        <v>0</v>
      </c>
      <c r="AD54" s="250">
        <v>0</v>
      </c>
    </row>
    <row r="55" spans="1:30">
      <c r="A55" s="3" t="s">
        <v>21</v>
      </c>
      <c r="B55" s="3" t="s">
        <v>104</v>
      </c>
      <c r="D55" s="723">
        <v>0.99999999999999978</v>
      </c>
      <c r="E55" s="723">
        <v>1</v>
      </c>
      <c r="F55" s="723">
        <v>1</v>
      </c>
      <c r="L55" s="250">
        <v>0.52609293394568546</v>
      </c>
      <c r="M55" s="250">
        <v>0.69526995192867946</v>
      </c>
      <c r="N55" s="250">
        <v>0.68039946147442487</v>
      </c>
      <c r="P55" s="250">
        <v>0.12772225282508193</v>
      </c>
      <c r="Q55" s="250">
        <v>0.10157098338732246</v>
      </c>
      <c r="R55" s="250">
        <v>0.10386965378107496</v>
      </c>
      <c r="T55" s="250">
        <v>0.34618481322923245</v>
      </c>
      <c r="U55" s="250">
        <v>0.18550245257465714</v>
      </c>
      <c r="V55" s="250">
        <v>0.19962627115692555</v>
      </c>
      <c r="X55" s="250">
        <v>0</v>
      </c>
      <c r="Y55" s="250">
        <v>0</v>
      </c>
      <c r="Z55" s="250">
        <v>0</v>
      </c>
      <c r="AB55" s="250">
        <v>0</v>
      </c>
      <c r="AC55" s="250">
        <v>1.7656612109340875E-2</v>
      </c>
      <c r="AD55" s="250">
        <v>1.6104613587574614E-2</v>
      </c>
    </row>
    <row r="56" spans="1:30">
      <c r="A56" s="3" t="s">
        <v>22</v>
      </c>
      <c r="B56" s="3" t="s">
        <v>105</v>
      </c>
      <c r="D56" s="723">
        <v>1</v>
      </c>
      <c r="E56" s="723">
        <v>0.99999999999999989</v>
      </c>
      <c r="F56" s="723">
        <v>1.0000000000000002</v>
      </c>
      <c r="L56" s="250">
        <v>0.16223460276398807</v>
      </c>
      <c r="M56" s="250">
        <v>0.55378482877516233</v>
      </c>
      <c r="N56" s="250">
        <v>0.5180675507206991</v>
      </c>
      <c r="P56" s="250">
        <v>0.18241114790305715</v>
      </c>
      <c r="Q56" s="250">
        <v>3.7812445612233986E-2</v>
      </c>
      <c r="R56" s="250">
        <v>5.1002763770519259E-2</v>
      </c>
      <c r="T56" s="250">
        <v>0.65535424933295472</v>
      </c>
      <c r="U56" s="250">
        <v>0.39803007671738322</v>
      </c>
      <c r="V56" s="250">
        <v>0.42150323140580076</v>
      </c>
      <c r="X56" s="250">
        <v>0</v>
      </c>
      <c r="Y56" s="250">
        <v>1.0372648895220422E-2</v>
      </c>
      <c r="Z56" s="250">
        <v>9.4264541029810828E-3</v>
      </c>
      <c r="AB56" s="250">
        <v>0</v>
      </c>
      <c r="AC56" s="250">
        <v>0</v>
      </c>
      <c r="AD56" s="250">
        <v>0</v>
      </c>
    </row>
    <row r="57" spans="1:30">
      <c r="A57" s="3" t="s">
        <v>23</v>
      </c>
      <c r="B57" s="3" t="s">
        <v>106</v>
      </c>
      <c r="D57" s="723">
        <v>1</v>
      </c>
      <c r="E57" s="723">
        <v>1.0000000000000002</v>
      </c>
      <c r="F57" s="723">
        <v>1</v>
      </c>
      <c r="L57" s="250">
        <v>0.33113116939139076</v>
      </c>
      <c r="M57" s="250">
        <v>0.62155276904387602</v>
      </c>
      <c r="N57" s="250">
        <v>0.61446299784624558</v>
      </c>
      <c r="P57" s="250">
        <v>2.0046140465786344E-2</v>
      </c>
      <c r="Q57" s="250">
        <v>0.15220646903738766</v>
      </c>
      <c r="R57" s="250">
        <v>0.14898017150270879</v>
      </c>
      <c r="T57" s="250">
        <v>0.6488226901428229</v>
      </c>
      <c r="U57" s="250">
        <v>0.1375452644431473</v>
      </c>
      <c r="V57" s="250">
        <v>0.15002656738707978</v>
      </c>
      <c r="X57" s="250">
        <v>0</v>
      </c>
      <c r="Y57" s="250">
        <v>1.9262746396016824E-2</v>
      </c>
      <c r="Z57" s="250">
        <v>1.8792504290232836E-2</v>
      </c>
      <c r="AB57" s="250">
        <v>0</v>
      </c>
      <c r="AC57" s="250">
        <v>6.9432751079572377E-2</v>
      </c>
      <c r="AD57" s="250">
        <v>6.7737758973733034E-2</v>
      </c>
    </row>
    <row r="58" spans="1:30">
      <c r="A58" s="3" t="s">
        <v>10</v>
      </c>
      <c r="B58" s="3" t="s">
        <v>107</v>
      </c>
      <c r="D58" s="723">
        <v>0.99999999999999989</v>
      </c>
      <c r="E58" s="723">
        <v>1</v>
      </c>
      <c r="F58" s="723">
        <v>1</v>
      </c>
      <c r="L58" s="250">
        <v>0.27362860810603684</v>
      </c>
      <c r="M58" s="250">
        <v>0.51911164032398671</v>
      </c>
      <c r="N58" s="250">
        <v>0.50138847456100022</v>
      </c>
      <c r="P58" s="250">
        <v>3.0292448357071705E-2</v>
      </c>
      <c r="Q58" s="250">
        <v>0.23496721030244597</v>
      </c>
      <c r="R58" s="250">
        <v>0.22019028376425237</v>
      </c>
      <c r="T58" s="250">
        <v>0.69607894353689137</v>
      </c>
      <c r="U58" s="250">
        <v>0.24592114937356738</v>
      </c>
      <c r="V58" s="250">
        <v>0.27842124167474736</v>
      </c>
      <c r="X58" s="250">
        <v>0</v>
      </c>
      <c r="Y58" s="250">
        <v>0</v>
      </c>
      <c r="Z58" s="250">
        <v>0</v>
      </c>
      <c r="AB58" s="250">
        <v>0</v>
      </c>
      <c r="AC58" s="250">
        <v>0</v>
      </c>
      <c r="AD58" s="250">
        <v>0</v>
      </c>
    </row>
    <row r="59" spans="1:30">
      <c r="A59" s="3" t="s">
        <v>229</v>
      </c>
      <c r="B59" s="3" t="s">
        <v>24</v>
      </c>
      <c r="D59" s="723">
        <v>1</v>
      </c>
      <c r="E59" s="723">
        <v>1</v>
      </c>
      <c r="F59" s="723">
        <v>1</v>
      </c>
      <c r="L59" s="250">
        <v>0.43013884152107118</v>
      </c>
      <c r="M59" s="250">
        <v>0.4955630617982133</v>
      </c>
      <c r="N59" s="250">
        <v>0.49367933434398426</v>
      </c>
      <c r="P59" s="250">
        <v>0</v>
      </c>
      <c r="Q59" s="250">
        <v>0.18403798455473469</v>
      </c>
      <c r="R59" s="250">
        <v>0.17873906921943228</v>
      </c>
      <c r="T59" s="250">
        <v>0.56986115847892882</v>
      </c>
      <c r="U59" s="250">
        <v>0.30238571748946586</v>
      </c>
      <c r="V59" s="250">
        <v>0.31008700654403232</v>
      </c>
      <c r="X59" s="250">
        <v>0</v>
      </c>
      <c r="Y59" s="250">
        <v>3.7706404691640707E-5</v>
      </c>
      <c r="Z59" s="250">
        <v>3.6620742693422995E-5</v>
      </c>
      <c r="AB59" s="250">
        <v>0</v>
      </c>
      <c r="AC59" s="250">
        <v>1.7975529752894515E-2</v>
      </c>
      <c r="AD59" s="250">
        <v>1.7457969149857866E-2</v>
      </c>
    </row>
    <row r="60" spans="1:30">
      <c r="A60" s="3" t="s">
        <v>230</v>
      </c>
      <c r="B60" s="3" t="s">
        <v>25</v>
      </c>
      <c r="D60" s="723">
        <v>1</v>
      </c>
      <c r="E60" s="723">
        <v>0.99999999999999978</v>
      </c>
      <c r="F60" s="723">
        <v>0.99999999999999989</v>
      </c>
      <c r="L60" s="250">
        <v>0.50815777483484947</v>
      </c>
      <c r="M60" s="250">
        <v>0.7294429424546125</v>
      </c>
      <c r="N60" s="250">
        <v>0.71966522997017424</v>
      </c>
      <c r="P60" s="250">
        <v>0.1415599471457562</v>
      </c>
      <c r="Q60" s="250">
        <v>0.12376170479091397</v>
      </c>
      <c r="R60" s="250">
        <v>0.12454813841566116</v>
      </c>
      <c r="T60" s="250">
        <v>0.35028227801939432</v>
      </c>
      <c r="U60" s="250">
        <v>0.13753258073011637</v>
      </c>
      <c r="V60" s="250">
        <v>0.14693314468847571</v>
      </c>
      <c r="X60" s="250">
        <v>0</v>
      </c>
      <c r="Y60" s="250">
        <v>1.6819324385407731E-3</v>
      </c>
      <c r="Z60" s="250">
        <v>1.607614525690146E-3</v>
      </c>
      <c r="AB60" s="250">
        <v>0</v>
      </c>
      <c r="AC60" s="250">
        <v>7.5808395858162165E-3</v>
      </c>
      <c r="AD60" s="250">
        <v>7.2458723999986535E-3</v>
      </c>
    </row>
    <row r="61" spans="1:30">
      <c r="A61" s="3" t="s">
        <v>231</v>
      </c>
      <c r="B61" s="3" t="s">
        <v>26</v>
      </c>
      <c r="D61" s="723">
        <v>1</v>
      </c>
      <c r="E61" s="723">
        <v>0.99999999999999989</v>
      </c>
      <c r="F61" s="723">
        <v>1</v>
      </c>
      <c r="L61" s="250">
        <v>0.18034919488585507</v>
      </c>
      <c r="M61" s="250">
        <v>0.37447469926404897</v>
      </c>
      <c r="N61" s="250">
        <v>0.34293191356355357</v>
      </c>
      <c r="P61" s="250">
        <v>0.40441433815369898</v>
      </c>
      <c r="Q61" s="250">
        <v>0.12467890281425344</v>
      </c>
      <c r="R61" s="250">
        <v>0.17013215182452654</v>
      </c>
      <c r="T61" s="250">
        <v>0.41523646696044597</v>
      </c>
      <c r="U61" s="250">
        <v>0.48180401602976314</v>
      </c>
      <c r="V61" s="250">
        <v>0.47098768387584894</v>
      </c>
      <c r="X61" s="250">
        <v>0</v>
      </c>
      <c r="Y61" s="250">
        <v>1.5832865310515698E-2</v>
      </c>
      <c r="Z61" s="250">
        <v>1.3260237467955394E-2</v>
      </c>
      <c r="AB61" s="250">
        <v>0</v>
      </c>
      <c r="AC61" s="250">
        <v>3.2095165814186419E-3</v>
      </c>
      <c r="AD61" s="250">
        <v>2.6880132681154846E-3</v>
      </c>
    </row>
    <row r="62" spans="1:30">
      <c r="A62" s="3" t="s">
        <v>232</v>
      </c>
      <c r="B62" s="3" t="s">
        <v>27</v>
      </c>
      <c r="D62" s="723">
        <v>1</v>
      </c>
      <c r="E62" s="723">
        <v>1</v>
      </c>
      <c r="F62" s="723">
        <v>1</v>
      </c>
      <c r="L62" s="250">
        <v>0.52611641733755266</v>
      </c>
      <c r="M62" s="250">
        <v>0.51090299582773158</v>
      </c>
      <c r="N62" s="250">
        <v>0.51154306681667916</v>
      </c>
      <c r="P62" s="250">
        <v>3.6710990780192444E-2</v>
      </c>
      <c r="Q62" s="250">
        <v>4.9402456569530406E-2</v>
      </c>
      <c r="R62" s="250">
        <v>4.8868491277519521E-2</v>
      </c>
      <c r="T62" s="250">
        <v>0.43717259188225494</v>
      </c>
      <c r="U62" s="250">
        <v>0.15531258341051088</v>
      </c>
      <c r="V62" s="250">
        <v>0.16717121851444355</v>
      </c>
      <c r="X62" s="250">
        <v>0</v>
      </c>
      <c r="Y62" s="250">
        <v>0</v>
      </c>
      <c r="Z62" s="250">
        <v>0</v>
      </c>
      <c r="AB62" s="250">
        <v>0</v>
      </c>
      <c r="AC62" s="250">
        <v>0.28438196419222717</v>
      </c>
      <c r="AD62" s="250">
        <v>0.27241722339135771</v>
      </c>
    </row>
    <row r="63" spans="1:30">
      <c r="A63" s="3" t="s">
        <v>233</v>
      </c>
      <c r="B63" s="3" t="s">
        <v>108</v>
      </c>
      <c r="D63" s="723">
        <v>1</v>
      </c>
      <c r="E63" s="723">
        <v>1</v>
      </c>
      <c r="F63" s="723">
        <v>1</v>
      </c>
      <c r="L63" s="250">
        <v>0.48384131810473202</v>
      </c>
      <c r="M63" s="250">
        <v>0.69012930902291558</v>
      </c>
      <c r="N63" s="250">
        <v>0.67375987669527682</v>
      </c>
      <c r="P63" s="250">
        <v>0.13825496721335045</v>
      </c>
      <c r="Q63" s="250">
        <v>4.1002371563907958E-2</v>
      </c>
      <c r="R63" s="250">
        <v>4.8719591437371937E-2</v>
      </c>
      <c r="T63" s="250">
        <v>0.37790371468191747</v>
      </c>
      <c r="U63" s="250">
        <v>0.13021311710619698</v>
      </c>
      <c r="V63" s="250">
        <v>0.14986794265935408</v>
      </c>
      <c r="X63" s="250">
        <v>0</v>
      </c>
      <c r="Y63" s="250">
        <v>7.7800392161894716E-4</v>
      </c>
      <c r="Z63" s="250">
        <v>7.1626749920825072E-4</v>
      </c>
      <c r="AB63" s="250">
        <v>0</v>
      </c>
      <c r="AC63" s="250">
        <v>0.13787719838536056</v>
      </c>
      <c r="AD63" s="250">
        <v>0.12693632170878891</v>
      </c>
    </row>
    <row r="64" spans="1:30">
      <c r="A64" s="3"/>
      <c r="B64" s="3" t="s">
        <v>354</v>
      </c>
      <c r="D64" s="723">
        <v>0.99999999999999989</v>
      </c>
      <c r="E64" s="723">
        <v>0.99999999999999978</v>
      </c>
      <c r="F64" s="723">
        <v>1.0000000000000002</v>
      </c>
      <c r="L64" s="250">
        <v>0.31445673145661018</v>
      </c>
      <c r="M64" s="250">
        <v>0.61962745880200398</v>
      </c>
      <c r="N64" s="250">
        <v>0.59403688711253622</v>
      </c>
      <c r="P64" s="250">
        <v>0.22874421719824525</v>
      </c>
      <c r="Q64" s="250">
        <v>8.7361382995704451E-2</v>
      </c>
      <c r="R64" s="250">
        <v>9.9217263098599573E-2</v>
      </c>
      <c r="T64" s="250">
        <v>0.45676875110197296</v>
      </c>
      <c r="U64" s="250">
        <v>0.24323758487260927</v>
      </c>
      <c r="V64" s="250">
        <v>0.26114357692126217</v>
      </c>
      <c r="X64" s="250">
        <v>3.0300243171550361E-5</v>
      </c>
      <c r="Y64" s="250">
        <v>8.3505178456095563E-3</v>
      </c>
      <c r="Z64" s="250">
        <v>7.6528129022839144E-3</v>
      </c>
      <c r="AB64" s="250">
        <v>0</v>
      </c>
      <c r="AC64" s="250">
        <v>4.1423055484072602E-2</v>
      </c>
      <c r="AD64" s="250">
        <v>3.794945996531824E-2</v>
      </c>
    </row>
    <row r="66" spans="1:10">
      <c r="D66" s="6" t="s">
        <v>1688</v>
      </c>
    </row>
    <row r="67" spans="1:10">
      <c r="D67" s="6" t="s">
        <v>1689</v>
      </c>
    </row>
    <row r="68" spans="1:10">
      <c r="D68" s="6" t="s">
        <v>1690</v>
      </c>
    </row>
    <row r="70" spans="1:10" ht="90">
      <c r="A70" s="3" t="s">
        <v>330</v>
      </c>
      <c r="B70" s="3" t="s">
        <v>226</v>
      </c>
      <c r="D70" s="724" t="s">
        <v>181</v>
      </c>
      <c r="E70" s="724" t="s">
        <v>259</v>
      </c>
      <c r="F70" s="724" t="s">
        <v>2</v>
      </c>
      <c r="G70" s="724" t="s">
        <v>1687</v>
      </c>
      <c r="H70" s="724" t="s">
        <v>1681</v>
      </c>
      <c r="I70" s="724" t="s">
        <v>1682</v>
      </c>
      <c r="J70" s="724" t="s">
        <v>1683</v>
      </c>
    </row>
    <row r="71" spans="1:10">
      <c r="A71" s="3" t="s">
        <v>82</v>
      </c>
      <c r="B71" s="3" t="s">
        <v>3</v>
      </c>
      <c r="D71" s="725">
        <v>19264.138999999999</v>
      </c>
      <c r="E71" s="725">
        <v>780297.85880000005</v>
      </c>
      <c r="F71" s="725">
        <v>799561.99780000001</v>
      </c>
      <c r="G71" s="10">
        <v>18110</v>
      </c>
      <c r="H71" s="725">
        <v>40.957369999999997</v>
      </c>
      <c r="I71" s="725">
        <f>SUM(G71*H71)</f>
        <v>741737.97069999995</v>
      </c>
      <c r="J71" s="725">
        <f>SUM(I71-E71)</f>
        <v>-38559.888100000098</v>
      </c>
    </row>
    <row r="72" spans="1:10">
      <c r="A72" s="3" t="s">
        <v>4</v>
      </c>
      <c r="B72" s="3" t="s">
        <v>88</v>
      </c>
      <c r="D72" s="725">
        <v>104456.32000000001</v>
      </c>
      <c r="E72" s="725">
        <v>1682757.0438000003</v>
      </c>
      <c r="F72" s="725">
        <v>1787213.3637999999</v>
      </c>
      <c r="G72" s="10">
        <v>52983</v>
      </c>
      <c r="H72" s="725">
        <v>40.957369999999997</v>
      </c>
      <c r="I72" s="725">
        <f t="shared" ref="I72:I97" si="4">SUM(G72*H72)</f>
        <v>2170044.3347100001</v>
      </c>
      <c r="J72" s="725">
        <f t="shared" ref="J72:J97" si="5">SUM(I72-E72)</f>
        <v>487287.29090999975</v>
      </c>
    </row>
    <row r="73" spans="1:10">
      <c r="A73" s="3" t="s">
        <v>5</v>
      </c>
      <c r="B73" s="3" t="s">
        <v>89</v>
      </c>
      <c r="D73" s="725">
        <v>140852.14620000002</v>
      </c>
      <c r="E73" s="725">
        <v>3043767.9964000001</v>
      </c>
      <c r="F73" s="725">
        <v>3184620.1425999994</v>
      </c>
      <c r="G73" s="10">
        <v>109325</v>
      </c>
      <c r="H73" s="725">
        <v>40.957369999999997</v>
      </c>
      <c r="I73" s="725">
        <f t="shared" si="4"/>
        <v>4477664.4752500001</v>
      </c>
      <c r="J73" s="725">
        <f t="shared" si="5"/>
        <v>1433896.4788500001</v>
      </c>
    </row>
    <row r="74" spans="1:10">
      <c r="A74" s="3" t="s">
        <v>6</v>
      </c>
      <c r="B74" s="3" t="s">
        <v>90</v>
      </c>
      <c r="D74" s="725">
        <v>306306.3</v>
      </c>
      <c r="E74" s="725">
        <v>6982913.3340000007</v>
      </c>
      <c r="F74" s="725">
        <v>7289219.6340000005</v>
      </c>
      <c r="G74" s="10">
        <v>99023</v>
      </c>
      <c r="H74" s="725">
        <v>40.957369999999997</v>
      </c>
      <c r="I74" s="725">
        <f t="shared" si="4"/>
        <v>4055721.6495099999</v>
      </c>
      <c r="J74" s="725">
        <f t="shared" si="5"/>
        <v>-2927191.6844900008</v>
      </c>
    </row>
    <row r="75" spans="1:10">
      <c r="A75" s="3" t="s">
        <v>7</v>
      </c>
      <c r="B75" s="3" t="s">
        <v>91</v>
      </c>
      <c r="D75" s="725">
        <v>187095.74120000002</v>
      </c>
      <c r="E75" s="725">
        <v>2518177.5518</v>
      </c>
      <c r="F75" s="725">
        <v>2705273.2930000001</v>
      </c>
      <c r="G75" s="10">
        <v>94288</v>
      </c>
      <c r="H75" s="725">
        <v>40.957369999999997</v>
      </c>
      <c r="I75" s="725">
        <f t="shared" si="4"/>
        <v>3861788.5025599999</v>
      </c>
      <c r="J75" s="725">
        <f t="shared" si="5"/>
        <v>1343610.9507599999</v>
      </c>
    </row>
    <row r="76" spans="1:10">
      <c r="A76" s="3" t="s">
        <v>8</v>
      </c>
      <c r="B76" s="3" t="s">
        <v>92</v>
      </c>
      <c r="D76" s="725">
        <v>166063.53580000001</v>
      </c>
      <c r="E76" s="725">
        <v>2573089.0227999999</v>
      </c>
      <c r="F76" s="725">
        <v>2739152.5586000001</v>
      </c>
      <c r="G76" s="10">
        <v>50874</v>
      </c>
      <c r="H76" s="725">
        <v>40.957369999999997</v>
      </c>
      <c r="I76" s="725">
        <f t="shared" si="4"/>
        <v>2083665.2413799998</v>
      </c>
      <c r="J76" s="725">
        <f t="shared" si="5"/>
        <v>-489423.78142000013</v>
      </c>
    </row>
    <row r="77" spans="1:10">
      <c r="A77" s="3" t="s">
        <v>9</v>
      </c>
      <c r="B77" s="3" t="s">
        <v>93</v>
      </c>
      <c r="D77" s="725">
        <v>130312.95600000001</v>
      </c>
      <c r="E77" s="725">
        <v>2378725.8844000003</v>
      </c>
      <c r="F77" s="725">
        <v>2509038.8404000006</v>
      </c>
      <c r="G77" s="10">
        <v>90843</v>
      </c>
      <c r="H77" s="725">
        <v>40.957369999999997</v>
      </c>
      <c r="I77" s="725">
        <f t="shared" si="4"/>
        <v>3720690.3629099997</v>
      </c>
      <c r="J77" s="725">
        <f t="shared" si="5"/>
        <v>1341964.4785099993</v>
      </c>
    </row>
    <row r="78" spans="1:10">
      <c r="A78" s="3" t="s">
        <v>11</v>
      </c>
      <c r="B78" s="3" t="s">
        <v>94</v>
      </c>
      <c r="D78" s="725">
        <v>108059.84</v>
      </c>
      <c r="E78" s="725">
        <v>2433532.6150000002</v>
      </c>
      <c r="F78" s="725">
        <v>2541592.4550000001</v>
      </c>
      <c r="G78" s="10">
        <v>56697</v>
      </c>
      <c r="H78" s="725">
        <v>40.957369999999997</v>
      </c>
      <c r="I78" s="725">
        <f t="shared" si="4"/>
        <v>2322160.0068899998</v>
      </c>
      <c r="J78" s="725">
        <f t="shared" si="5"/>
        <v>-111372.60811000038</v>
      </c>
    </row>
    <row r="79" spans="1:10">
      <c r="A79" s="3" t="s">
        <v>12</v>
      </c>
      <c r="B79" s="3" t="s">
        <v>95</v>
      </c>
      <c r="D79" s="725">
        <v>179737.764</v>
      </c>
      <c r="E79" s="725">
        <v>2048715.1973999999</v>
      </c>
      <c r="F79" s="725">
        <v>2228452.9613999994</v>
      </c>
      <c r="G79" s="10">
        <v>46329</v>
      </c>
      <c r="H79" s="725">
        <v>40.957369999999997</v>
      </c>
      <c r="I79" s="725">
        <f t="shared" si="4"/>
        <v>1897513.9947299999</v>
      </c>
      <c r="J79" s="725">
        <f t="shared" si="5"/>
        <v>-151201.20267000003</v>
      </c>
    </row>
    <row r="80" spans="1:10">
      <c r="A80" s="3" t="s">
        <v>13</v>
      </c>
      <c r="B80" s="3" t="s">
        <v>96</v>
      </c>
      <c r="D80" s="725">
        <v>844819.01699999999</v>
      </c>
      <c r="E80" s="725">
        <v>2364872.1547999997</v>
      </c>
      <c r="F80" s="725">
        <v>3209691.1717999997</v>
      </c>
      <c r="G80" s="10">
        <v>64659</v>
      </c>
      <c r="H80" s="725">
        <v>40.957369999999997</v>
      </c>
      <c r="I80" s="725">
        <f t="shared" si="4"/>
        <v>2648262.5868299999</v>
      </c>
      <c r="J80" s="725">
        <f t="shared" si="5"/>
        <v>283390.43203000026</v>
      </c>
    </row>
    <row r="81" spans="1:10">
      <c r="A81" s="3" t="s">
        <v>14</v>
      </c>
      <c r="B81" s="3" t="s">
        <v>97</v>
      </c>
      <c r="D81" s="725">
        <v>239366.85879999999</v>
      </c>
      <c r="E81" s="725">
        <v>2570349.9594000001</v>
      </c>
      <c r="F81" s="725">
        <v>2809716.8181999996</v>
      </c>
      <c r="G81" s="10">
        <v>110818</v>
      </c>
      <c r="H81" s="725">
        <v>40.957369999999997</v>
      </c>
      <c r="I81" s="725">
        <f t="shared" si="4"/>
        <v>4538813.8286600001</v>
      </c>
      <c r="J81" s="725">
        <f t="shared" si="5"/>
        <v>1968463.8692600001</v>
      </c>
    </row>
    <row r="82" spans="1:10">
      <c r="A82" s="3" t="s">
        <v>15</v>
      </c>
      <c r="B82" s="3" t="s">
        <v>98</v>
      </c>
      <c r="D82" s="725">
        <v>134238.54479999997</v>
      </c>
      <c r="E82" s="725">
        <v>1425093.0936000003</v>
      </c>
      <c r="F82" s="725">
        <v>1559331.6384000001</v>
      </c>
      <c r="G82" s="10">
        <v>55397</v>
      </c>
      <c r="H82" s="725">
        <v>40.957369999999997</v>
      </c>
      <c r="I82" s="725">
        <f t="shared" si="4"/>
        <v>2268915.4258900001</v>
      </c>
      <c r="J82" s="725">
        <f t="shared" si="5"/>
        <v>843822.33228999982</v>
      </c>
    </row>
    <row r="83" spans="1:10">
      <c r="A83" s="3" t="s">
        <v>16</v>
      </c>
      <c r="B83" s="3" t="s">
        <v>99</v>
      </c>
      <c r="D83" s="725">
        <v>146749.23300000001</v>
      </c>
      <c r="E83" s="725">
        <v>3115634.9126000004</v>
      </c>
      <c r="F83" s="725">
        <v>3262384.1456000004</v>
      </c>
      <c r="G83" s="10">
        <v>60438</v>
      </c>
      <c r="H83" s="725">
        <v>40.957369999999997</v>
      </c>
      <c r="I83" s="725">
        <f t="shared" si="4"/>
        <v>2475381.5280599999</v>
      </c>
      <c r="J83" s="725">
        <f t="shared" si="5"/>
        <v>-640253.38454000046</v>
      </c>
    </row>
    <row r="84" spans="1:10">
      <c r="A84" s="3" t="s">
        <v>17</v>
      </c>
      <c r="B84" s="3" t="s">
        <v>100</v>
      </c>
      <c r="D84" s="725">
        <v>265584.17819999997</v>
      </c>
      <c r="E84" s="725">
        <v>3514031.6161999996</v>
      </c>
      <c r="F84" s="725">
        <v>3779615.7943999995</v>
      </c>
      <c r="G84" s="10">
        <v>63863</v>
      </c>
      <c r="H84" s="725">
        <v>40.957369999999997</v>
      </c>
      <c r="I84" s="725">
        <f t="shared" si="4"/>
        <v>2615660.5203100001</v>
      </c>
      <c r="J84" s="725">
        <f t="shared" si="5"/>
        <v>-898371.09588999953</v>
      </c>
    </row>
    <row r="85" spans="1:10">
      <c r="A85" s="3" t="s">
        <v>18</v>
      </c>
      <c r="B85" s="3" t="s">
        <v>101</v>
      </c>
      <c r="D85" s="725">
        <v>110057.913</v>
      </c>
      <c r="E85" s="725">
        <v>2064633.0601999999</v>
      </c>
      <c r="F85" s="725">
        <v>2174690.9731999999</v>
      </c>
      <c r="G85" s="10">
        <v>59028</v>
      </c>
      <c r="H85" s="725">
        <v>40.957369999999997</v>
      </c>
      <c r="I85" s="725">
        <f t="shared" si="4"/>
        <v>2417631.6363599999</v>
      </c>
      <c r="J85" s="725">
        <f t="shared" si="5"/>
        <v>352998.57615999994</v>
      </c>
    </row>
    <row r="86" spans="1:10">
      <c r="A86" s="3" t="s">
        <v>19</v>
      </c>
      <c r="B86" s="3" t="s">
        <v>102</v>
      </c>
      <c r="D86" s="725">
        <v>827434.38319999992</v>
      </c>
      <c r="E86" s="725">
        <v>4247536.5743999993</v>
      </c>
      <c r="F86" s="725">
        <v>5074970.9576000003</v>
      </c>
      <c r="G86" s="10">
        <v>134598</v>
      </c>
      <c r="H86" s="725">
        <v>40.957369999999997</v>
      </c>
      <c r="I86" s="725">
        <f t="shared" si="4"/>
        <v>5512780.0872599995</v>
      </c>
      <c r="J86" s="725">
        <f t="shared" si="5"/>
        <v>1265243.5128600001</v>
      </c>
    </row>
    <row r="87" spans="1:10">
      <c r="A87" s="3" t="s">
        <v>20</v>
      </c>
      <c r="B87" s="3" t="s">
        <v>103</v>
      </c>
      <c r="D87" s="725">
        <v>183369.8964</v>
      </c>
      <c r="E87" s="725">
        <v>1653448.2274</v>
      </c>
      <c r="F87" s="725">
        <v>1836818.1237999999</v>
      </c>
      <c r="G87" s="10">
        <v>78160</v>
      </c>
      <c r="H87" s="725">
        <v>40.957369999999997</v>
      </c>
      <c r="I87" s="725">
        <f t="shared" si="4"/>
        <v>3201228.0392</v>
      </c>
      <c r="J87" s="725">
        <f t="shared" si="5"/>
        <v>1547779.8118</v>
      </c>
    </row>
    <row r="88" spans="1:10">
      <c r="A88" s="3" t="s">
        <v>21</v>
      </c>
      <c r="B88" s="3" t="s">
        <v>104</v>
      </c>
      <c r="D88" s="725">
        <v>272835.43180000002</v>
      </c>
      <c r="E88" s="725">
        <v>2831129.7598000001</v>
      </c>
      <c r="F88" s="725">
        <v>3103965.1916</v>
      </c>
      <c r="G88" s="10">
        <v>89580</v>
      </c>
      <c r="H88" s="725">
        <v>40.957369999999997</v>
      </c>
      <c r="I88" s="725">
        <f t="shared" si="4"/>
        <v>3668961.2045999998</v>
      </c>
      <c r="J88" s="725">
        <f t="shared" si="5"/>
        <v>837831.44479999971</v>
      </c>
    </row>
    <row r="89" spans="1:10">
      <c r="A89" s="3" t="s">
        <v>22</v>
      </c>
      <c r="B89" s="3" t="s">
        <v>105</v>
      </c>
      <c r="D89" s="725">
        <v>135463.826</v>
      </c>
      <c r="E89" s="725">
        <v>1349556.7180000001</v>
      </c>
      <c r="F89" s="725">
        <v>1485020.544</v>
      </c>
      <c r="G89" s="10">
        <v>50357</v>
      </c>
      <c r="H89" s="725">
        <v>40.957369999999997</v>
      </c>
      <c r="I89" s="725">
        <f t="shared" si="4"/>
        <v>2062490.2810899999</v>
      </c>
      <c r="J89" s="725">
        <f t="shared" si="5"/>
        <v>712933.56308999984</v>
      </c>
    </row>
    <row r="90" spans="1:10">
      <c r="A90" s="3" t="s">
        <v>23</v>
      </c>
      <c r="B90" s="3" t="s">
        <v>106</v>
      </c>
      <c r="D90" s="725">
        <v>65166.659</v>
      </c>
      <c r="E90" s="725">
        <v>2604285.5451999996</v>
      </c>
      <c r="F90" s="725">
        <v>2669452.2042</v>
      </c>
      <c r="G90" s="10">
        <v>44290</v>
      </c>
      <c r="H90" s="725">
        <v>40.957369999999997</v>
      </c>
      <c r="I90" s="725">
        <f t="shared" si="4"/>
        <v>1814001.9172999999</v>
      </c>
      <c r="J90" s="725">
        <f t="shared" si="5"/>
        <v>-790283.62789999973</v>
      </c>
    </row>
    <row r="91" spans="1:10">
      <c r="A91" s="3" t="s">
        <v>10</v>
      </c>
      <c r="B91" s="3" t="s">
        <v>107</v>
      </c>
      <c r="D91" s="725">
        <v>67276.965400000001</v>
      </c>
      <c r="E91" s="725">
        <v>864574.24479999999</v>
      </c>
      <c r="F91" s="725">
        <v>931851.21020000009</v>
      </c>
      <c r="G91" s="10">
        <v>22083</v>
      </c>
      <c r="H91" s="725">
        <v>40.957369999999997</v>
      </c>
      <c r="I91" s="725">
        <f t="shared" si="4"/>
        <v>904461.60170999996</v>
      </c>
      <c r="J91" s="725">
        <f t="shared" si="5"/>
        <v>39887.356909999973</v>
      </c>
    </row>
    <row r="92" spans="1:10">
      <c r="A92" s="3" t="s">
        <v>229</v>
      </c>
      <c r="B92" s="3" t="s">
        <v>24</v>
      </c>
      <c r="D92" s="725">
        <v>51726.399599999997</v>
      </c>
      <c r="E92" s="725">
        <v>1744796.4222000001</v>
      </c>
      <c r="F92" s="725">
        <v>1796522.8217999998</v>
      </c>
      <c r="G92" s="10">
        <v>38789</v>
      </c>
      <c r="H92" s="725">
        <v>40.957369999999997</v>
      </c>
      <c r="I92" s="725">
        <f t="shared" si="4"/>
        <v>1588695.42493</v>
      </c>
      <c r="J92" s="725">
        <f t="shared" si="5"/>
        <v>-156100.99727000017</v>
      </c>
    </row>
    <row r="93" spans="1:10">
      <c r="A93" s="3" t="s">
        <v>230</v>
      </c>
      <c r="B93" s="3" t="s">
        <v>25</v>
      </c>
      <c r="D93" s="725">
        <v>192054.66340000002</v>
      </c>
      <c r="E93" s="725">
        <v>4154447.4914000006</v>
      </c>
      <c r="F93" s="725">
        <v>4346502.1548000006</v>
      </c>
      <c r="G93" s="10">
        <v>51999</v>
      </c>
      <c r="H93" s="725">
        <v>40.957369999999997</v>
      </c>
      <c r="I93" s="725">
        <f t="shared" si="4"/>
        <v>2129742.2826299998</v>
      </c>
      <c r="J93" s="725">
        <f t="shared" si="5"/>
        <v>-2024705.2087700008</v>
      </c>
    </row>
    <row r="94" spans="1:10">
      <c r="A94" s="3" t="s">
        <v>231</v>
      </c>
      <c r="B94" s="3" t="s">
        <v>26</v>
      </c>
      <c r="D94" s="725">
        <v>1246098.9368</v>
      </c>
      <c r="E94" s="725">
        <v>6422836.4232000001</v>
      </c>
      <c r="F94" s="725">
        <v>7668935.3600000003</v>
      </c>
      <c r="G94" s="10">
        <v>154907</v>
      </c>
      <c r="H94" s="725">
        <v>40.957369999999997</v>
      </c>
      <c r="I94" s="725">
        <f t="shared" si="4"/>
        <v>6344583.3145899996</v>
      </c>
      <c r="J94" s="725">
        <f t="shared" si="5"/>
        <v>-78253.108610000461</v>
      </c>
    </row>
    <row r="95" spans="1:10">
      <c r="A95" s="3" t="s">
        <v>232</v>
      </c>
      <c r="B95" s="3" t="s">
        <v>27</v>
      </c>
      <c r="D95" s="725">
        <v>114356.05279999999</v>
      </c>
      <c r="E95" s="725">
        <v>2603696.8873999999</v>
      </c>
      <c r="F95" s="725">
        <v>2718052.9402000001</v>
      </c>
      <c r="G95" s="10">
        <v>40080</v>
      </c>
      <c r="H95" s="725">
        <v>40.957369999999997</v>
      </c>
      <c r="I95" s="725">
        <f t="shared" si="4"/>
        <v>1641571.3895999999</v>
      </c>
      <c r="J95" s="725">
        <f t="shared" si="5"/>
        <v>-962125.49780000001</v>
      </c>
    </row>
    <row r="96" spans="1:10">
      <c r="A96" s="3" t="s">
        <v>233</v>
      </c>
      <c r="B96" s="3" t="s">
        <v>108</v>
      </c>
      <c r="D96" s="725">
        <v>275061.40840000001</v>
      </c>
      <c r="E96" s="725">
        <v>3191269.2610000004</v>
      </c>
      <c r="F96" s="725">
        <v>3466330.6694</v>
      </c>
      <c r="G96" s="10"/>
      <c r="H96" s="725"/>
      <c r="I96" s="725"/>
      <c r="J96" s="725"/>
    </row>
    <row r="97" spans="1:10">
      <c r="A97" s="3"/>
      <c r="B97" s="3" t="s">
        <v>329</v>
      </c>
      <c r="D97" s="725">
        <v>6513809.1098000007</v>
      </c>
      <c r="E97" s="725">
        <v>71164168.856000006</v>
      </c>
      <c r="F97" s="725">
        <v>77677977.965800002</v>
      </c>
      <c r="G97" s="10">
        <v>1737518</v>
      </c>
      <c r="H97" s="725">
        <v>40.957369999999997</v>
      </c>
      <c r="I97" s="725">
        <f t="shared" si="4"/>
        <v>71164167.607659996</v>
      </c>
      <c r="J97" s="725">
        <f t="shared" si="5"/>
        <v>-1.2483400106430054</v>
      </c>
    </row>
    <row r="101" spans="1:10">
      <c r="G101" s="45"/>
    </row>
  </sheetData>
  <pageMargins left="0.7" right="0.7" top="0.75" bottom="0.75" header="0.3" footer="0.3"/>
  <pageSetup paperSize="9" orientation="portrait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A12" sqref="A12"/>
    </sheetView>
  </sheetViews>
  <sheetFormatPr defaultRowHeight="15"/>
  <cols>
    <col min="1" max="1" width="20" style="6" customWidth="1"/>
    <col min="2" max="2" width="42.85546875" style="6" bestFit="1" customWidth="1"/>
    <col min="3" max="3" width="21.85546875" style="6" customWidth="1"/>
    <col min="4" max="4" width="26.28515625" style="6" customWidth="1"/>
    <col min="5" max="5" width="21.85546875" style="6" customWidth="1"/>
    <col min="6" max="8" width="21.85546875" style="6" bestFit="1" customWidth="1"/>
    <col min="9" max="10" width="21.85546875" style="6" customWidth="1"/>
    <col min="11" max="11" width="21.85546875" style="6" bestFit="1" customWidth="1"/>
    <col min="12" max="12" width="22.140625" style="6" bestFit="1" customWidth="1"/>
    <col min="13" max="13" width="28.85546875" style="6" bestFit="1" customWidth="1"/>
    <col min="14" max="14" width="24.7109375" style="6" bestFit="1" customWidth="1"/>
    <col min="15" max="16384" width="9.140625" style="6"/>
  </cols>
  <sheetData>
    <row r="1" spans="1:14">
      <c r="A1" s="39" t="s">
        <v>261</v>
      </c>
    </row>
    <row r="2" spans="1:14">
      <c r="C2" s="41" t="s">
        <v>262</v>
      </c>
      <c r="D2" s="41" t="s">
        <v>262</v>
      </c>
      <c r="E2" s="41" t="s">
        <v>262</v>
      </c>
      <c r="F2" s="41" t="s">
        <v>263</v>
      </c>
      <c r="G2" s="41" t="s">
        <v>263</v>
      </c>
      <c r="H2" s="41" t="s">
        <v>263</v>
      </c>
      <c r="I2" s="41" t="s">
        <v>264</v>
      </c>
      <c r="J2" s="41" t="s">
        <v>264</v>
      </c>
      <c r="K2" s="41" t="s">
        <v>264</v>
      </c>
      <c r="L2" s="41" t="s">
        <v>265</v>
      </c>
      <c r="M2" s="41" t="s">
        <v>2</v>
      </c>
      <c r="N2" s="41" t="s">
        <v>2</v>
      </c>
    </row>
    <row r="3" spans="1:14">
      <c r="A3" s="11" t="s">
        <v>266</v>
      </c>
      <c r="B3" s="11" t="s">
        <v>267</v>
      </c>
      <c r="C3" s="11" t="s">
        <v>268</v>
      </c>
      <c r="D3" s="11" t="s">
        <v>269</v>
      </c>
      <c r="E3" s="11" t="s">
        <v>270</v>
      </c>
      <c r="F3" s="11" t="s">
        <v>268</v>
      </c>
      <c r="G3" s="11" t="s">
        <v>269</v>
      </c>
      <c r="H3" s="11" t="s">
        <v>270</v>
      </c>
      <c r="I3" s="11" t="s">
        <v>268</v>
      </c>
      <c r="J3" s="11" t="s">
        <v>269</v>
      </c>
      <c r="K3" s="11" t="s">
        <v>270</v>
      </c>
      <c r="L3" s="11" t="s">
        <v>268</v>
      </c>
      <c r="M3" s="11" t="s">
        <v>269</v>
      </c>
      <c r="N3" s="11" t="s">
        <v>270</v>
      </c>
    </row>
    <row r="4" spans="1:14">
      <c r="A4" s="3" t="s">
        <v>271</v>
      </c>
      <c r="B4" s="3" t="s">
        <v>272</v>
      </c>
      <c r="C4" s="42">
        <v>9616.65</v>
      </c>
      <c r="D4" s="42">
        <v>1924.07</v>
      </c>
      <c r="E4" s="42">
        <v>7692.58</v>
      </c>
      <c r="F4" s="42">
        <v>10164186.550000001</v>
      </c>
      <c r="G4" s="42">
        <v>2001166.44</v>
      </c>
      <c r="H4" s="42">
        <v>8163020.1100000003</v>
      </c>
      <c r="I4" s="42">
        <v>4160.04</v>
      </c>
      <c r="J4" s="42">
        <v>702.56</v>
      </c>
      <c r="K4" s="42">
        <v>3457.48</v>
      </c>
      <c r="L4" s="42">
        <v>10177963.24</v>
      </c>
      <c r="M4" s="42">
        <v>2003793.07</v>
      </c>
      <c r="N4" s="42">
        <v>8174170.1700000009</v>
      </c>
    </row>
    <row r="5" spans="1:14">
      <c r="A5" s="3" t="s">
        <v>273</v>
      </c>
      <c r="B5" s="3" t="s">
        <v>274</v>
      </c>
      <c r="C5" s="42">
        <v>1927356.35</v>
      </c>
      <c r="D5" s="42">
        <v>450964.1</v>
      </c>
      <c r="E5" s="42">
        <v>1476392.25</v>
      </c>
      <c r="F5" s="42">
        <v>14387979.83</v>
      </c>
      <c r="G5" s="42">
        <v>2356616.92</v>
      </c>
      <c r="H5" s="42">
        <v>12031362.91</v>
      </c>
      <c r="I5" s="42">
        <v>12041.22</v>
      </c>
      <c r="J5" s="42">
        <v>2258.7199999999998</v>
      </c>
      <c r="K5" s="42">
        <v>9782.5</v>
      </c>
      <c r="L5" s="42">
        <v>16327377.4</v>
      </c>
      <c r="M5" s="42">
        <v>2809839.74</v>
      </c>
      <c r="N5" s="42">
        <v>13517537.66</v>
      </c>
    </row>
    <row r="6" spans="1:14">
      <c r="A6" s="3" t="s">
        <v>275</v>
      </c>
      <c r="B6" s="3" t="s">
        <v>276</v>
      </c>
      <c r="C6" s="42">
        <v>1703.51</v>
      </c>
      <c r="D6" s="42">
        <v>457.24</v>
      </c>
      <c r="E6" s="42">
        <v>1246.27</v>
      </c>
      <c r="F6" s="42">
        <v>5628433.2599999998</v>
      </c>
      <c r="G6" s="42">
        <v>817233.97</v>
      </c>
      <c r="H6" s="42">
        <v>4811199.29</v>
      </c>
      <c r="I6" s="42">
        <v>724.28</v>
      </c>
      <c r="J6" s="42">
        <v>60.3</v>
      </c>
      <c r="K6" s="42">
        <v>663.98</v>
      </c>
      <c r="L6" s="42">
        <v>5630861.0499999998</v>
      </c>
      <c r="M6" s="42">
        <v>817751.51</v>
      </c>
      <c r="N6" s="42">
        <v>4813109.54</v>
      </c>
    </row>
    <row r="7" spans="1:14">
      <c r="A7" s="3" t="s">
        <v>277</v>
      </c>
      <c r="B7" s="3" t="s">
        <v>278</v>
      </c>
      <c r="C7" s="42">
        <v>241702.77</v>
      </c>
      <c r="D7" s="42">
        <v>46552.47</v>
      </c>
      <c r="E7" s="42">
        <v>195150.3</v>
      </c>
      <c r="F7" s="42">
        <v>29011894.190000001</v>
      </c>
      <c r="G7" s="42">
        <v>2065198.48</v>
      </c>
      <c r="H7" s="42">
        <v>26946695.710000001</v>
      </c>
      <c r="I7" s="42">
        <v>29315.16</v>
      </c>
      <c r="J7" s="42">
        <v>1370.07</v>
      </c>
      <c r="K7" s="42">
        <v>27945.09</v>
      </c>
      <c r="L7" s="42">
        <v>29282912.120000001</v>
      </c>
      <c r="M7" s="42">
        <v>2113121.02</v>
      </c>
      <c r="N7" s="42">
        <v>27169791.100000001</v>
      </c>
    </row>
    <row r="8" spans="1:14">
      <c r="A8" s="3" t="s">
        <v>279</v>
      </c>
      <c r="B8" s="3" t="s">
        <v>280</v>
      </c>
      <c r="C8" s="42">
        <v>382070.05</v>
      </c>
      <c r="D8" s="42">
        <v>84944.51</v>
      </c>
      <c r="E8" s="42">
        <v>297125.53999999998</v>
      </c>
      <c r="F8" s="42">
        <v>11929023.210000001</v>
      </c>
      <c r="G8" s="42">
        <v>4254156.22</v>
      </c>
      <c r="H8" s="42">
        <v>7674866.9900000002</v>
      </c>
      <c r="I8" s="42">
        <v>7038.36</v>
      </c>
      <c r="J8" s="42">
        <v>3062.1</v>
      </c>
      <c r="K8" s="42">
        <v>3976.26</v>
      </c>
      <c r="L8" s="42">
        <v>12318131.620000001</v>
      </c>
      <c r="M8" s="42">
        <v>4342162.8299999991</v>
      </c>
      <c r="N8" s="42">
        <v>7975968.79</v>
      </c>
    </row>
    <row r="9" spans="1:14">
      <c r="A9" s="3" t="s">
        <v>281</v>
      </c>
      <c r="B9" s="3" t="s">
        <v>282</v>
      </c>
      <c r="C9" s="42">
        <v>3222.72</v>
      </c>
      <c r="D9" s="42">
        <v>204.87</v>
      </c>
      <c r="E9" s="42">
        <v>3017.85</v>
      </c>
      <c r="F9" s="42">
        <v>735726.78</v>
      </c>
      <c r="G9" s="42">
        <v>24541.48</v>
      </c>
      <c r="H9" s="42">
        <v>711185.3</v>
      </c>
      <c r="I9" s="42"/>
      <c r="J9" s="42"/>
      <c r="K9" s="42"/>
      <c r="L9" s="42">
        <v>738949.5</v>
      </c>
      <c r="M9" s="42">
        <v>24746.35</v>
      </c>
      <c r="N9" s="42">
        <v>714203.15</v>
      </c>
    </row>
    <row r="10" spans="1:14">
      <c r="A10" s="3" t="s">
        <v>260</v>
      </c>
      <c r="B10" s="3"/>
      <c r="C10" s="42">
        <v>2565672.0499999998</v>
      </c>
      <c r="D10" s="42">
        <v>585047.26</v>
      </c>
      <c r="E10" s="42">
        <v>1980624.7900000003</v>
      </c>
      <c r="F10" s="42">
        <v>71857243.819999993</v>
      </c>
      <c r="G10" s="42">
        <v>11518913.509999998</v>
      </c>
      <c r="H10" s="42">
        <v>60338330.309999995</v>
      </c>
      <c r="I10" s="42">
        <v>53279.06</v>
      </c>
      <c r="J10" s="42">
        <v>7453.75</v>
      </c>
      <c r="K10" s="42">
        <v>45825.310000000005</v>
      </c>
      <c r="L10" s="42">
        <v>74476194.929999992</v>
      </c>
      <c r="M10" s="42">
        <v>12111414.519999998</v>
      </c>
      <c r="N10" s="42">
        <v>62364780.409999996</v>
      </c>
    </row>
    <row r="12" spans="1:14">
      <c r="A12" s="6" t="s">
        <v>1691</v>
      </c>
    </row>
    <row r="13" spans="1:14">
      <c r="A13" s="11" t="s">
        <v>266</v>
      </c>
      <c r="B13" s="11" t="s">
        <v>267</v>
      </c>
      <c r="C13" s="34" t="s">
        <v>262</v>
      </c>
      <c r="D13" s="34" t="s">
        <v>263</v>
      </c>
      <c r="E13" s="34" t="s">
        <v>284</v>
      </c>
      <c r="F13" s="34" t="s">
        <v>2</v>
      </c>
    </row>
    <row r="14" spans="1:14">
      <c r="A14" s="3" t="s">
        <v>277</v>
      </c>
      <c r="B14" s="3" t="s">
        <v>278</v>
      </c>
      <c r="C14" s="43">
        <v>195150.3</v>
      </c>
      <c r="D14" s="43">
        <v>26946695.710000001</v>
      </c>
      <c r="E14" s="42">
        <v>27945.09</v>
      </c>
      <c r="F14" s="44">
        <v>27169791.100000001</v>
      </c>
      <c r="G14" s="45"/>
    </row>
    <row r="15" spans="1:14">
      <c r="A15" s="3" t="s">
        <v>279</v>
      </c>
      <c r="B15" s="3" t="s">
        <v>280</v>
      </c>
      <c r="C15" s="42">
        <v>297125.53999999998</v>
      </c>
      <c r="D15" s="42">
        <v>7674866.9900000002</v>
      </c>
      <c r="E15" s="42">
        <v>3976.26</v>
      </c>
      <c r="F15" s="44">
        <v>7975968.79</v>
      </c>
      <c r="G15" s="45"/>
    </row>
    <row r="16" spans="1:14">
      <c r="A16" s="3" t="s">
        <v>281</v>
      </c>
      <c r="B16" s="3" t="s">
        <v>282</v>
      </c>
      <c r="C16" s="42">
        <v>3017.85</v>
      </c>
      <c r="D16" s="42">
        <v>711185.3</v>
      </c>
      <c r="E16" s="42">
        <v>0</v>
      </c>
      <c r="F16" s="44">
        <v>714203.15</v>
      </c>
      <c r="G16" s="45"/>
    </row>
    <row r="17" spans="3:8">
      <c r="C17" s="42">
        <v>495293.68999999994</v>
      </c>
      <c r="D17" s="42">
        <v>35332748</v>
      </c>
      <c r="E17" s="42">
        <v>31921.35</v>
      </c>
      <c r="F17" s="42">
        <v>35859963.039999999</v>
      </c>
      <c r="G17" s="46"/>
      <c r="H17" s="45"/>
    </row>
    <row r="18" spans="3:8">
      <c r="C18" s="38"/>
      <c r="D18" s="38"/>
    </row>
    <row r="19" spans="3:8">
      <c r="E19" s="45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V66"/>
  <sheetViews>
    <sheetView workbookViewId="0">
      <pane xSplit="2" ySplit="5" topLeftCell="C18" activePane="bottomRight" state="frozen"/>
      <selection pane="topRight" activeCell="C1" sqref="C1"/>
      <selection pane="bottomLeft" activeCell="A3" sqref="A3"/>
      <selection pane="bottomRight" activeCell="M1" sqref="M1:CO1048576"/>
    </sheetView>
  </sheetViews>
  <sheetFormatPr defaultRowHeight="15"/>
  <cols>
    <col min="1" max="1" width="14.28515625" style="6" customWidth="1"/>
    <col min="2" max="2" width="30.140625" style="6" customWidth="1"/>
    <col min="3" max="3" width="18.7109375" style="6" customWidth="1"/>
    <col min="4" max="4" width="15.140625" style="6" customWidth="1"/>
    <col min="5" max="5" width="14" style="6" customWidth="1"/>
    <col min="6" max="6" width="13.42578125" style="6" customWidth="1"/>
    <col min="7" max="7" width="15" style="6" customWidth="1"/>
    <col min="8" max="9" width="14.5703125" style="6" customWidth="1"/>
    <col min="10" max="11" width="14.42578125" style="6" customWidth="1"/>
    <col min="12" max="12" width="11.28515625" style="6" customWidth="1"/>
    <col min="13" max="16384" width="9.140625" style="6"/>
  </cols>
  <sheetData>
    <row r="1" spans="1:12">
      <c r="A1" s="6" t="s">
        <v>1705</v>
      </c>
    </row>
    <row r="2" spans="1:12">
      <c r="A2" s="6" t="s">
        <v>1706</v>
      </c>
    </row>
    <row r="4" spans="1:12">
      <c r="C4" s="801" t="s">
        <v>576</v>
      </c>
      <c r="F4" s="801" t="s">
        <v>577</v>
      </c>
      <c r="I4" s="801" t="s">
        <v>578</v>
      </c>
    </row>
    <row r="5" spans="1:12" ht="89.25" customHeight="1">
      <c r="A5" s="724" t="s">
        <v>330</v>
      </c>
      <c r="B5" s="724" t="s">
        <v>1</v>
      </c>
      <c r="C5" s="724" t="s">
        <v>587</v>
      </c>
      <c r="D5" s="724" t="s">
        <v>588</v>
      </c>
      <c r="E5" s="724" t="s">
        <v>589</v>
      </c>
      <c r="F5" s="724" t="s">
        <v>590</v>
      </c>
      <c r="G5" s="724" t="s">
        <v>591</v>
      </c>
      <c r="H5" s="724" t="s">
        <v>592</v>
      </c>
      <c r="I5" s="724" t="s">
        <v>590</v>
      </c>
      <c r="J5" s="724" t="s">
        <v>591</v>
      </c>
      <c r="K5" s="724" t="s">
        <v>592</v>
      </c>
      <c r="L5" s="724" t="s">
        <v>593</v>
      </c>
    </row>
    <row r="6" spans="1:12">
      <c r="A6" s="3" t="s">
        <v>664</v>
      </c>
      <c r="B6" s="249" t="s">
        <v>665</v>
      </c>
      <c r="C6" s="3">
        <v>7</v>
      </c>
      <c r="D6" s="3">
        <v>0</v>
      </c>
      <c r="E6" s="3">
        <v>0</v>
      </c>
      <c r="F6" s="3">
        <v>2</v>
      </c>
      <c r="G6" s="3">
        <v>3</v>
      </c>
      <c r="H6" s="3">
        <v>1</v>
      </c>
      <c r="I6" s="3">
        <v>2</v>
      </c>
      <c r="J6" s="3">
        <v>3</v>
      </c>
      <c r="K6" s="3">
        <v>1</v>
      </c>
      <c r="L6" s="3">
        <v>2892</v>
      </c>
    </row>
    <row r="7" spans="1:12">
      <c r="A7" s="3" t="s">
        <v>666</v>
      </c>
      <c r="B7" s="249" t="s">
        <v>667</v>
      </c>
      <c r="C7" s="3">
        <v>9</v>
      </c>
      <c r="D7" s="3">
        <v>3</v>
      </c>
      <c r="E7" s="3">
        <v>1.5</v>
      </c>
      <c r="F7" s="3">
        <v>4</v>
      </c>
      <c r="G7" s="3">
        <v>5</v>
      </c>
      <c r="H7" s="3">
        <v>2</v>
      </c>
      <c r="I7" s="3">
        <v>4</v>
      </c>
      <c r="J7" s="3">
        <v>5</v>
      </c>
      <c r="K7" s="3">
        <v>2</v>
      </c>
      <c r="L7" s="3">
        <v>9763</v>
      </c>
    </row>
    <row r="8" spans="1:12">
      <c r="A8" s="3" t="s">
        <v>668</v>
      </c>
      <c r="B8" s="249" t="s">
        <v>669</v>
      </c>
      <c r="C8" s="3">
        <v>17</v>
      </c>
      <c r="D8" s="3">
        <v>1</v>
      </c>
      <c r="E8" s="3">
        <v>0.5</v>
      </c>
      <c r="F8" s="3">
        <v>10</v>
      </c>
      <c r="G8" s="3">
        <v>6</v>
      </c>
      <c r="H8" s="3">
        <v>2</v>
      </c>
      <c r="I8" s="3">
        <v>10</v>
      </c>
      <c r="J8" s="3">
        <v>6</v>
      </c>
      <c r="K8" s="3">
        <v>2</v>
      </c>
      <c r="L8" s="3">
        <v>21560</v>
      </c>
    </row>
    <row r="9" spans="1:12">
      <c r="A9" s="3" t="s">
        <v>670</v>
      </c>
      <c r="B9" s="249" t="s">
        <v>671</v>
      </c>
      <c r="C9" s="3">
        <v>26</v>
      </c>
      <c r="D9" s="3">
        <v>5</v>
      </c>
      <c r="E9" s="3">
        <v>2.5</v>
      </c>
      <c r="F9" s="3">
        <v>9</v>
      </c>
      <c r="G9" s="3">
        <v>11</v>
      </c>
      <c r="H9" s="3">
        <v>9</v>
      </c>
      <c r="I9" s="3">
        <v>9</v>
      </c>
      <c r="J9" s="3">
        <v>11</v>
      </c>
      <c r="K9" s="3">
        <v>9</v>
      </c>
      <c r="L9" s="3">
        <v>19022</v>
      </c>
    </row>
    <row r="10" spans="1:12">
      <c r="A10" s="3" t="s">
        <v>672</v>
      </c>
      <c r="B10" s="249" t="s">
        <v>673</v>
      </c>
      <c r="C10" s="3">
        <v>16</v>
      </c>
      <c r="D10" s="3">
        <v>0</v>
      </c>
      <c r="E10" s="3">
        <v>0</v>
      </c>
      <c r="F10" s="3">
        <v>7</v>
      </c>
      <c r="G10" s="3">
        <v>7</v>
      </c>
      <c r="H10" s="3">
        <v>2</v>
      </c>
      <c r="I10" s="3">
        <v>7</v>
      </c>
      <c r="J10" s="3">
        <v>7</v>
      </c>
      <c r="K10" s="3">
        <v>2</v>
      </c>
      <c r="L10" s="3">
        <v>17462</v>
      </c>
    </row>
    <row r="11" spans="1:12">
      <c r="A11" s="3" t="s">
        <v>674</v>
      </c>
      <c r="B11" s="249" t="s">
        <v>675</v>
      </c>
      <c r="C11" s="3">
        <v>11</v>
      </c>
      <c r="D11" s="3">
        <v>0</v>
      </c>
      <c r="E11" s="3">
        <v>0</v>
      </c>
      <c r="F11" s="3">
        <v>5</v>
      </c>
      <c r="G11" s="3">
        <v>4</v>
      </c>
      <c r="H11" s="3">
        <v>2</v>
      </c>
      <c r="I11" s="3">
        <v>5</v>
      </c>
      <c r="J11" s="3">
        <v>4</v>
      </c>
      <c r="K11" s="3">
        <v>2</v>
      </c>
      <c r="L11" s="3">
        <v>8172</v>
      </c>
    </row>
    <row r="12" spans="1:12">
      <c r="A12" s="3" t="s">
        <v>676</v>
      </c>
      <c r="B12" s="249" t="s">
        <v>677</v>
      </c>
      <c r="C12" s="3">
        <v>21</v>
      </c>
      <c r="D12" s="3">
        <v>1</v>
      </c>
      <c r="E12" s="3">
        <v>0.25</v>
      </c>
      <c r="F12" s="3">
        <v>8</v>
      </c>
      <c r="G12" s="3">
        <v>9</v>
      </c>
      <c r="H12" s="3">
        <v>3</v>
      </c>
      <c r="I12" s="3">
        <v>8</v>
      </c>
      <c r="J12" s="3">
        <v>9</v>
      </c>
      <c r="K12" s="3">
        <v>3</v>
      </c>
      <c r="L12" s="3">
        <v>14756</v>
      </c>
    </row>
    <row r="13" spans="1:12">
      <c r="A13" s="3" t="s">
        <v>678</v>
      </c>
      <c r="B13" s="249" t="s">
        <v>679</v>
      </c>
      <c r="C13" s="3">
        <v>18</v>
      </c>
      <c r="D13" s="3">
        <v>1</v>
      </c>
      <c r="E13" s="3">
        <v>0.5</v>
      </c>
      <c r="F13" s="3">
        <v>7</v>
      </c>
      <c r="G13" s="3">
        <v>8</v>
      </c>
      <c r="H13" s="3">
        <v>5</v>
      </c>
      <c r="I13" s="3">
        <v>7</v>
      </c>
      <c r="J13" s="3">
        <v>8</v>
      </c>
      <c r="K13" s="3">
        <v>5</v>
      </c>
      <c r="L13" s="3">
        <v>11057</v>
      </c>
    </row>
    <row r="14" spans="1:12">
      <c r="A14" s="3" t="s">
        <v>680</v>
      </c>
      <c r="B14" s="249" t="s">
        <v>681</v>
      </c>
      <c r="C14" s="3">
        <v>9</v>
      </c>
      <c r="D14" s="3">
        <v>7</v>
      </c>
      <c r="E14" s="3">
        <v>3.8</v>
      </c>
      <c r="F14" s="3">
        <v>4</v>
      </c>
      <c r="G14" s="3">
        <v>5</v>
      </c>
      <c r="H14" s="3">
        <v>2</v>
      </c>
      <c r="I14" s="3">
        <v>4</v>
      </c>
      <c r="J14" s="3">
        <v>5</v>
      </c>
      <c r="K14" s="3">
        <v>2</v>
      </c>
      <c r="L14" s="3">
        <v>8027</v>
      </c>
    </row>
    <row r="15" spans="1:12">
      <c r="A15" s="3" t="s">
        <v>682</v>
      </c>
      <c r="B15" s="249" t="s">
        <v>683</v>
      </c>
      <c r="C15" s="3">
        <v>12</v>
      </c>
      <c r="D15" s="3">
        <v>7</v>
      </c>
      <c r="E15" s="3">
        <v>2.9</v>
      </c>
      <c r="F15" s="3">
        <v>6</v>
      </c>
      <c r="G15" s="3">
        <v>5</v>
      </c>
      <c r="H15" s="3">
        <v>6</v>
      </c>
      <c r="I15" s="3">
        <v>6</v>
      </c>
      <c r="J15" s="3">
        <v>5</v>
      </c>
      <c r="K15" s="3">
        <v>6</v>
      </c>
      <c r="L15" s="3">
        <v>12808</v>
      </c>
    </row>
    <row r="16" spans="1:12">
      <c r="A16" s="3" t="s">
        <v>684</v>
      </c>
      <c r="B16" s="249" t="s">
        <v>685</v>
      </c>
      <c r="C16" s="3">
        <v>19</v>
      </c>
      <c r="D16" s="3">
        <v>20</v>
      </c>
      <c r="E16" s="3">
        <v>9.33</v>
      </c>
      <c r="F16" s="3">
        <v>12</v>
      </c>
      <c r="G16" s="3">
        <v>8</v>
      </c>
      <c r="H16" s="3">
        <v>10</v>
      </c>
      <c r="I16" s="3">
        <v>12</v>
      </c>
      <c r="J16" s="3">
        <v>8</v>
      </c>
      <c r="K16" s="3">
        <v>10</v>
      </c>
      <c r="L16" s="3">
        <v>22175</v>
      </c>
    </row>
    <row r="17" spans="1:12">
      <c r="A17" s="3" t="s">
        <v>686</v>
      </c>
      <c r="B17" s="249" t="s">
        <v>687</v>
      </c>
      <c r="C17" s="3">
        <v>8</v>
      </c>
      <c r="D17" s="3">
        <v>1</v>
      </c>
      <c r="E17" s="3">
        <v>0.5</v>
      </c>
      <c r="F17" s="3">
        <v>3</v>
      </c>
      <c r="G17" s="3">
        <v>3</v>
      </c>
      <c r="H17" s="3">
        <v>2</v>
      </c>
      <c r="I17" s="3">
        <v>3</v>
      </c>
      <c r="J17" s="3">
        <v>3</v>
      </c>
      <c r="K17" s="3">
        <v>2</v>
      </c>
      <c r="L17" s="3">
        <v>8208</v>
      </c>
    </row>
    <row r="18" spans="1:12">
      <c r="A18" s="3" t="s">
        <v>688</v>
      </c>
      <c r="B18" s="249" t="s">
        <v>689</v>
      </c>
      <c r="C18" s="3">
        <v>12</v>
      </c>
      <c r="D18" s="3">
        <v>0</v>
      </c>
      <c r="E18" s="3">
        <v>0</v>
      </c>
      <c r="F18" s="3">
        <v>7</v>
      </c>
      <c r="G18" s="3">
        <v>5</v>
      </c>
      <c r="H18" s="3">
        <v>2</v>
      </c>
      <c r="I18" s="3">
        <v>7</v>
      </c>
      <c r="J18" s="3">
        <v>5</v>
      </c>
      <c r="K18" s="3">
        <v>2</v>
      </c>
      <c r="L18" s="129">
        <v>8239</v>
      </c>
    </row>
    <row r="19" spans="1:12">
      <c r="A19" s="3" t="s">
        <v>690</v>
      </c>
      <c r="B19" s="249" t="s">
        <v>691</v>
      </c>
      <c r="C19" s="3">
        <v>15</v>
      </c>
      <c r="D19" s="3">
        <v>0</v>
      </c>
      <c r="E19" s="3">
        <v>0</v>
      </c>
      <c r="F19" s="3">
        <v>6</v>
      </c>
      <c r="G19" s="3">
        <v>4</v>
      </c>
      <c r="H19" s="3">
        <v>5</v>
      </c>
      <c r="I19" s="3">
        <v>6</v>
      </c>
      <c r="J19" s="3">
        <v>4</v>
      </c>
      <c r="K19" s="3">
        <v>5</v>
      </c>
      <c r="L19" s="3">
        <v>11330</v>
      </c>
    </row>
    <row r="20" spans="1:12">
      <c r="A20" s="3" t="s">
        <v>692</v>
      </c>
      <c r="B20" s="249" t="s">
        <v>693</v>
      </c>
      <c r="C20" s="3">
        <v>11</v>
      </c>
      <c r="D20" s="3">
        <v>6</v>
      </c>
      <c r="E20" s="3">
        <v>2.35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12251</v>
      </c>
    </row>
    <row r="21" spans="1:12">
      <c r="A21" s="3" t="s">
        <v>694</v>
      </c>
      <c r="B21" s="249" t="s">
        <v>695</v>
      </c>
      <c r="C21" s="3">
        <v>17</v>
      </c>
      <c r="D21" s="3">
        <v>0</v>
      </c>
      <c r="E21" s="3">
        <v>0</v>
      </c>
      <c r="F21" s="3">
        <v>7</v>
      </c>
      <c r="G21" s="3">
        <v>7</v>
      </c>
      <c r="H21" s="3">
        <v>2</v>
      </c>
      <c r="I21" s="3">
        <v>7</v>
      </c>
      <c r="J21" s="3">
        <v>7</v>
      </c>
      <c r="K21" s="3">
        <v>2</v>
      </c>
      <c r="L21" s="129">
        <v>24865</v>
      </c>
    </row>
    <row r="22" spans="1:12">
      <c r="A22" s="3" t="s">
        <v>696</v>
      </c>
      <c r="B22" s="249" t="s">
        <v>697</v>
      </c>
      <c r="C22" s="3">
        <v>17</v>
      </c>
      <c r="D22" s="3">
        <v>3</v>
      </c>
      <c r="E22" s="3">
        <v>1.3</v>
      </c>
      <c r="F22" s="3">
        <v>7</v>
      </c>
      <c r="G22" s="3">
        <v>6</v>
      </c>
      <c r="H22" s="3">
        <v>4</v>
      </c>
      <c r="I22" s="3">
        <v>7</v>
      </c>
      <c r="J22" s="3">
        <v>6</v>
      </c>
      <c r="K22" s="3">
        <v>4</v>
      </c>
      <c r="L22" s="3">
        <v>14430</v>
      </c>
    </row>
    <row r="23" spans="1:12">
      <c r="A23" s="3" t="s">
        <v>698</v>
      </c>
      <c r="B23" s="249" t="s">
        <v>699</v>
      </c>
      <c r="C23" s="3">
        <v>31</v>
      </c>
      <c r="D23" s="3">
        <v>3</v>
      </c>
      <c r="E23" s="3">
        <v>1.75</v>
      </c>
      <c r="F23" s="3">
        <v>11</v>
      </c>
      <c r="G23" s="3">
        <v>8</v>
      </c>
      <c r="H23" s="3">
        <v>8</v>
      </c>
      <c r="I23" s="3">
        <v>11</v>
      </c>
      <c r="J23" s="3">
        <v>8</v>
      </c>
      <c r="K23" s="3">
        <v>8</v>
      </c>
      <c r="L23" s="3">
        <v>15858</v>
      </c>
    </row>
    <row r="24" spans="1:12">
      <c r="A24" s="3" t="s">
        <v>700</v>
      </c>
      <c r="B24" s="249" t="s">
        <v>701</v>
      </c>
      <c r="C24" s="3">
        <v>9</v>
      </c>
      <c r="D24" s="3">
        <v>6</v>
      </c>
      <c r="E24" s="3">
        <v>2.75</v>
      </c>
      <c r="F24" s="3">
        <v>5</v>
      </c>
      <c r="G24" s="3">
        <v>4</v>
      </c>
      <c r="H24" s="3">
        <v>2</v>
      </c>
      <c r="I24" s="3">
        <v>5</v>
      </c>
      <c r="J24" s="3">
        <v>4</v>
      </c>
      <c r="K24" s="3">
        <v>2</v>
      </c>
      <c r="L24" s="3">
        <v>8413</v>
      </c>
    </row>
    <row r="25" spans="1:12">
      <c r="A25" s="3" t="s">
        <v>702</v>
      </c>
      <c r="B25" s="249" t="s">
        <v>703</v>
      </c>
      <c r="C25" s="3">
        <v>8</v>
      </c>
      <c r="D25" s="3">
        <v>0</v>
      </c>
      <c r="E25" s="3">
        <v>0</v>
      </c>
      <c r="F25" s="3">
        <v>2</v>
      </c>
      <c r="G25" s="3">
        <v>3</v>
      </c>
      <c r="H25" s="3">
        <v>3</v>
      </c>
      <c r="I25" s="3">
        <v>2</v>
      </c>
      <c r="J25" s="3">
        <v>3</v>
      </c>
      <c r="K25" s="3">
        <v>3</v>
      </c>
      <c r="L25" s="3">
        <v>6448</v>
      </c>
    </row>
    <row r="26" spans="1:12">
      <c r="A26" s="3" t="s">
        <v>704</v>
      </c>
      <c r="B26" s="249" t="s">
        <v>705</v>
      </c>
      <c r="C26" s="3">
        <v>6</v>
      </c>
      <c r="D26" s="3">
        <v>0</v>
      </c>
      <c r="E26" s="3">
        <v>0</v>
      </c>
      <c r="F26" s="3">
        <v>2</v>
      </c>
      <c r="G26" s="3">
        <v>3</v>
      </c>
      <c r="H26" s="3">
        <v>1</v>
      </c>
      <c r="I26" s="3">
        <v>2</v>
      </c>
      <c r="J26" s="3">
        <v>3</v>
      </c>
      <c r="K26" s="3">
        <v>1</v>
      </c>
      <c r="L26" s="3">
        <v>3497</v>
      </c>
    </row>
    <row r="27" spans="1:12">
      <c r="A27" s="3" t="s">
        <v>706</v>
      </c>
      <c r="B27" s="15" t="s">
        <v>24</v>
      </c>
      <c r="C27" s="3">
        <v>10</v>
      </c>
      <c r="D27" s="3">
        <v>11</v>
      </c>
      <c r="E27" s="3">
        <v>6.26</v>
      </c>
      <c r="F27" s="3">
        <v>6</v>
      </c>
      <c r="G27" s="3">
        <v>7</v>
      </c>
      <c r="H27" s="3">
        <v>6</v>
      </c>
      <c r="I27" s="3">
        <v>6</v>
      </c>
      <c r="J27" s="3">
        <v>7</v>
      </c>
      <c r="K27" s="3">
        <v>6</v>
      </c>
      <c r="L27" s="3">
        <v>11765</v>
      </c>
    </row>
    <row r="28" spans="1:12">
      <c r="A28" s="3" t="s">
        <v>707</v>
      </c>
      <c r="B28" s="15" t="s">
        <v>25</v>
      </c>
      <c r="C28" s="3">
        <v>21</v>
      </c>
      <c r="D28" s="3">
        <v>5</v>
      </c>
      <c r="E28" s="3">
        <v>2.0099999999999998</v>
      </c>
      <c r="F28" s="3">
        <v>10</v>
      </c>
      <c r="G28" s="3">
        <v>6</v>
      </c>
      <c r="H28" s="3">
        <v>3</v>
      </c>
      <c r="I28" s="3">
        <v>10</v>
      </c>
      <c r="J28" s="3">
        <v>6</v>
      </c>
      <c r="K28" s="3">
        <v>3</v>
      </c>
      <c r="L28" s="3">
        <v>12084</v>
      </c>
    </row>
    <row r="29" spans="1:12">
      <c r="A29" s="3" t="s">
        <v>708</v>
      </c>
      <c r="B29" s="15" t="s">
        <v>26</v>
      </c>
      <c r="C29" s="3">
        <v>30</v>
      </c>
      <c r="D29" s="3">
        <v>41</v>
      </c>
      <c r="E29" s="3">
        <v>12.13</v>
      </c>
      <c r="F29" s="3">
        <v>16</v>
      </c>
      <c r="G29" s="3">
        <v>16</v>
      </c>
      <c r="H29" s="3">
        <v>6</v>
      </c>
      <c r="I29" s="3">
        <v>16</v>
      </c>
      <c r="J29" s="3">
        <v>16</v>
      </c>
      <c r="K29" s="3">
        <v>6</v>
      </c>
      <c r="L29" s="3">
        <v>40322</v>
      </c>
    </row>
    <row r="30" spans="1:12">
      <c r="A30" s="3" t="s">
        <v>709</v>
      </c>
      <c r="B30" s="252" t="s">
        <v>27</v>
      </c>
      <c r="C30" s="3">
        <v>21</v>
      </c>
      <c r="D30" s="3">
        <v>2</v>
      </c>
      <c r="E30" s="3">
        <v>1</v>
      </c>
      <c r="F30" s="3">
        <v>8</v>
      </c>
      <c r="G30" s="3">
        <v>9</v>
      </c>
      <c r="H30" s="3">
        <v>6</v>
      </c>
      <c r="I30" s="3">
        <v>8</v>
      </c>
      <c r="J30" s="3">
        <v>9</v>
      </c>
      <c r="K30" s="3">
        <v>6</v>
      </c>
      <c r="L30" s="3">
        <v>8891</v>
      </c>
    </row>
    <row r="31" spans="1:12">
      <c r="A31" s="3" t="s">
        <v>260</v>
      </c>
      <c r="B31" s="3" t="s">
        <v>710</v>
      </c>
      <c r="C31" s="3">
        <v>381</v>
      </c>
      <c r="D31" s="3">
        <v>123</v>
      </c>
      <c r="E31" s="3">
        <v>51.33</v>
      </c>
      <c r="F31" s="3">
        <v>169</v>
      </c>
      <c r="G31" s="3">
        <v>157</v>
      </c>
      <c r="H31" s="3">
        <v>99</v>
      </c>
      <c r="I31" s="3">
        <v>169</v>
      </c>
      <c r="J31" s="3">
        <v>157</v>
      </c>
      <c r="K31" s="3">
        <v>99</v>
      </c>
      <c r="L31" s="3">
        <f>SUM(L6:L30)</f>
        <v>334295</v>
      </c>
    </row>
    <row r="39" spans="13:100">
      <c r="M39" s="801" t="s">
        <v>577</v>
      </c>
      <c r="P39" s="801" t="s">
        <v>578</v>
      </c>
      <c r="T39" s="801" t="s">
        <v>579</v>
      </c>
      <c r="V39" s="801" t="s">
        <v>580</v>
      </c>
      <c r="AO39" s="801" t="s">
        <v>581</v>
      </c>
      <c r="BE39" s="801" t="s">
        <v>582</v>
      </c>
      <c r="CA39" s="801" t="s">
        <v>583</v>
      </c>
      <c r="CF39" s="801" t="s">
        <v>584</v>
      </c>
      <c r="CK39" s="801" t="s">
        <v>585</v>
      </c>
      <c r="CQ39" s="801" t="s">
        <v>586</v>
      </c>
    </row>
    <row r="40" spans="13:100" ht="270">
      <c r="M40" s="724" t="s">
        <v>590</v>
      </c>
      <c r="N40" s="724" t="s">
        <v>591</v>
      </c>
      <c r="O40" s="724" t="s">
        <v>592</v>
      </c>
      <c r="P40" s="724" t="s">
        <v>590</v>
      </c>
      <c r="Q40" s="724" t="s">
        <v>591</v>
      </c>
      <c r="R40" s="724" t="s">
        <v>592</v>
      </c>
      <c r="S40" s="724" t="s">
        <v>593</v>
      </c>
      <c r="T40" s="724" t="s">
        <v>579</v>
      </c>
      <c r="U40" s="724" t="s">
        <v>594</v>
      </c>
      <c r="V40" s="724" t="s">
        <v>595</v>
      </c>
      <c r="W40" s="724" t="s">
        <v>596</v>
      </c>
      <c r="X40" s="724" t="s">
        <v>597</v>
      </c>
      <c r="Y40" s="724" t="s">
        <v>598</v>
      </c>
      <c r="Z40" s="724" t="s">
        <v>599</v>
      </c>
      <c r="AA40" s="724" t="s">
        <v>600</v>
      </c>
      <c r="AB40" s="724" t="s">
        <v>601</v>
      </c>
      <c r="AC40" s="724" t="s">
        <v>602</v>
      </c>
      <c r="AD40" s="724" t="s">
        <v>603</v>
      </c>
      <c r="AE40" s="724" t="s">
        <v>604</v>
      </c>
      <c r="AF40" s="724" t="s">
        <v>605</v>
      </c>
      <c r="AG40" s="724" t="s">
        <v>606</v>
      </c>
      <c r="AH40" s="724" t="s">
        <v>607</v>
      </c>
      <c r="AI40" s="724" t="s">
        <v>608</v>
      </c>
      <c r="AJ40" s="724" t="s">
        <v>609</v>
      </c>
      <c r="AK40" s="724" t="s">
        <v>610</v>
      </c>
      <c r="AL40" s="724" t="s">
        <v>611</v>
      </c>
      <c r="AM40" s="724" t="s">
        <v>612</v>
      </c>
      <c r="AN40" s="724" t="s">
        <v>613</v>
      </c>
      <c r="AO40" s="724" t="s">
        <v>614</v>
      </c>
      <c r="AP40" s="724" t="s">
        <v>615</v>
      </c>
      <c r="AQ40" s="724" t="s">
        <v>616</v>
      </c>
      <c r="AR40" s="724" t="s">
        <v>617</v>
      </c>
      <c r="AS40" s="724" t="s">
        <v>618</v>
      </c>
      <c r="AT40" s="724" t="s">
        <v>619</v>
      </c>
      <c r="AU40" s="724" t="s">
        <v>620</v>
      </c>
      <c r="AV40" s="724" t="s">
        <v>621</v>
      </c>
      <c r="AW40" s="724" t="s">
        <v>622</v>
      </c>
      <c r="AX40" s="724" t="s">
        <v>623</v>
      </c>
      <c r="AY40" s="724" t="s">
        <v>624</v>
      </c>
      <c r="AZ40" s="724" t="s">
        <v>625</v>
      </c>
      <c r="BA40" s="724" t="s">
        <v>626</v>
      </c>
      <c r="BB40" s="724" t="s">
        <v>627</v>
      </c>
      <c r="BC40" s="724" t="s">
        <v>628</v>
      </c>
      <c r="BD40" s="724" t="s">
        <v>629</v>
      </c>
      <c r="BE40" s="724" t="s">
        <v>630</v>
      </c>
      <c r="BF40" s="724" t="s">
        <v>631</v>
      </c>
      <c r="BG40" s="724" t="s">
        <v>632</v>
      </c>
      <c r="BH40" s="724" t="s">
        <v>633</v>
      </c>
      <c r="BI40" s="724" t="s">
        <v>634</v>
      </c>
      <c r="BJ40" s="724" t="s">
        <v>635</v>
      </c>
      <c r="BK40" s="724" t="s">
        <v>636</v>
      </c>
      <c r="BL40" s="724" t="s">
        <v>637</v>
      </c>
      <c r="BM40" s="724" t="s">
        <v>638</v>
      </c>
      <c r="BN40" s="724" t="s">
        <v>639</v>
      </c>
      <c r="BO40" s="724" t="s">
        <v>640</v>
      </c>
      <c r="BP40" s="724" t="s">
        <v>641</v>
      </c>
      <c r="BQ40" s="724" t="s">
        <v>642</v>
      </c>
      <c r="BR40" s="724" t="s">
        <v>643</v>
      </c>
      <c r="BS40" s="724" t="s">
        <v>644</v>
      </c>
      <c r="BT40" s="724" t="s">
        <v>645</v>
      </c>
      <c r="BU40" s="724" t="s">
        <v>646</v>
      </c>
      <c r="BV40" s="724" t="s">
        <v>647</v>
      </c>
      <c r="BW40" s="724" t="s">
        <v>648</v>
      </c>
      <c r="BX40" s="724" t="s">
        <v>649</v>
      </c>
      <c r="BY40" s="724" t="s">
        <v>650</v>
      </c>
      <c r="BZ40" s="724" t="s">
        <v>651</v>
      </c>
      <c r="CA40" s="724" t="s">
        <v>652</v>
      </c>
      <c r="CB40" s="724" t="s">
        <v>653</v>
      </c>
      <c r="CC40" s="724" t="s">
        <v>654</v>
      </c>
      <c r="CD40" s="724" t="s">
        <v>655</v>
      </c>
      <c r="CE40" s="724" t="s">
        <v>656</v>
      </c>
      <c r="CF40" s="724" t="s">
        <v>652</v>
      </c>
      <c r="CG40" s="724" t="s">
        <v>657</v>
      </c>
      <c r="CH40" s="724" t="s">
        <v>654</v>
      </c>
      <c r="CI40" s="724" t="s">
        <v>655</v>
      </c>
      <c r="CJ40" s="724" t="s">
        <v>656</v>
      </c>
      <c r="CK40" s="724" t="s">
        <v>658</v>
      </c>
      <c r="CL40" s="724" t="s">
        <v>659</v>
      </c>
      <c r="CM40" s="724" t="s">
        <v>660</v>
      </c>
      <c r="CN40" s="724" t="s">
        <v>661</v>
      </c>
      <c r="CO40" s="724" t="s">
        <v>662</v>
      </c>
      <c r="CP40" s="724" t="s">
        <v>663</v>
      </c>
      <c r="CQ40" s="724" t="s">
        <v>658</v>
      </c>
      <c r="CR40" s="724" t="s">
        <v>659</v>
      </c>
      <c r="CS40" s="724" t="s">
        <v>660</v>
      </c>
      <c r="CT40" s="724" t="s">
        <v>661</v>
      </c>
      <c r="CU40" s="724" t="s">
        <v>663</v>
      </c>
      <c r="CV40" s="724" t="s">
        <v>662</v>
      </c>
    </row>
    <row r="41" spans="13:100">
      <c r="M41" s="3">
        <v>2</v>
      </c>
      <c r="N41" s="3">
        <v>3</v>
      </c>
      <c r="O41" s="3">
        <v>1</v>
      </c>
      <c r="P41" s="3">
        <v>2</v>
      </c>
      <c r="Q41" s="3">
        <v>3</v>
      </c>
      <c r="R41" s="3">
        <v>1</v>
      </c>
      <c r="S41" s="3">
        <v>2892</v>
      </c>
      <c r="T41" s="3">
        <v>285</v>
      </c>
      <c r="U41" s="250">
        <f>SUM(T41/S41)</f>
        <v>9.8547717842323648E-2</v>
      </c>
      <c r="V41" s="3">
        <v>0</v>
      </c>
      <c r="W41" s="3">
        <v>2</v>
      </c>
      <c r="X41" s="3">
        <v>9</v>
      </c>
      <c r="Y41" s="3">
        <v>6</v>
      </c>
      <c r="Z41" s="3">
        <v>12</v>
      </c>
      <c r="AA41" s="3">
        <v>3</v>
      </c>
      <c r="AB41" s="3">
        <v>0</v>
      </c>
      <c r="AC41" s="3">
        <v>22</v>
      </c>
      <c r="AD41" s="3">
        <v>0</v>
      </c>
      <c r="AE41" s="3">
        <v>0</v>
      </c>
      <c r="AF41" s="3">
        <v>5</v>
      </c>
      <c r="AG41" s="3">
        <v>13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9</v>
      </c>
      <c r="AP41" s="3">
        <v>1</v>
      </c>
      <c r="AQ41" s="3">
        <v>3</v>
      </c>
      <c r="AR41" s="3">
        <v>0</v>
      </c>
      <c r="AS41" s="3">
        <v>0</v>
      </c>
      <c r="AT41" s="3">
        <v>9</v>
      </c>
      <c r="AU41" s="3">
        <v>54</v>
      </c>
      <c r="AV41" s="3">
        <v>17</v>
      </c>
      <c r="AW41" s="3">
        <v>17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40</v>
      </c>
      <c r="BF41" s="3">
        <v>0</v>
      </c>
      <c r="BG41" s="3">
        <v>0</v>
      </c>
      <c r="BH41" s="3">
        <v>160</v>
      </c>
      <c r="BI41" s="3">
        <v>270</v>
      </c>
      <c r="BJ41" s="3">
        <v>0</v>
      </c>
      <c r="BK41" s="3">
        <v>0</v>
      </c>
      <c r="BL41" s="3">
        <v>29</v>
      </c>
      <c r="BM41" s="3">
        <v>0</v>
      </c>
      <c r="BN41" s="3">
        <v>0</v>
      </c>
      <c r="BO41" s="3">
        <v>29</v>
      </c>
      <c r="BP41" s="3">
        <v>614</v>
      </c>
      <c r="BQ41" s="3">
        <v>7</v>
      </c>
      <c r="BR41" s="3">
        <v>0</v>
      </c>
      <c r="BS41" s="3">
        <v>0</v>
      </c>
      <c r="BT41" s="3">
        <v>16</v>
      </c>
      <c r="BU41" s="3">
        <v>0</v>
      </c>
      <c r="BV41" s="3">
        <v>40</v>
      </c>
      <c r="BW41" s="3">
        <v>3</v>
      </c>
      <c r="BX41" s="3">
        <v>3</v>
      </c>
      <c r="BY41" s="3">
        <v>21</v>
      </c>
      <c r="BZ41" s="3">
        <v>0</v>
      </c>
      <c r="CA41" s="3">
        <v>16</v>
      </c>
      <c r="CB41" s="3">
        <v>4</v>
      </c>
      <c r="CC41" s="3">
        <v>4</v>
      </c>
      <c r="CD41" s="3">
        <v>553</v>
      </c>
      <c r="CE41" s="3">
        <v>0</v>
      </c>
      <c r="CF41" s="3">
        <v>0</v>
      </c>
      <c r="CG41" s="3">
        <v>0</v>
      </c>
      <c r="CH41" s="3">
        <v>3</v>
      </c>
      <c r="CI41" s="3">
        <v>141</v>
      </c>
      <c r="CJ41" s="3">
        <v>2</v>
      </c>
      <c r="CK41" s="3">
        <v>3</v>
      </c>
      <c r="CL41" s="3">
        <v>63</v>
      </c>
      <c r="CM41" s="3">
        <v>111</v>
      </c>
      <c r="CN41" s="3">
        <v>54</v>
      </c>
      <c r="CO41" s="3">
        <v>1</v>
      </c>
      <c r="CP41" s="3">
        <v>10</v>
      </c>
      <c r="CQ41" s="3">
        <v>3</v>
      </c>
      <c r="CR41" s="3">
        <v>43</v>
      </c>
      <c r="CS41" s="3">
        <v>86</v>
      </c>
      <c r="CT41" s="3">
        <v>45</v>
      </c>
      <c r="CU41" s="3">
        <v>8</v>
      </c>
      <c r="CV41" s="3">
        <v>1</v>
      </c>
    </row>
    <row r="42" spans="13:100">
      <c r="M42" s="3">
        <v>4</v>
      </c>
      <c r="N42" s="3">
        <v>5</v>
      </c>
      <c r="O42" s="3">
        <v>2</v>
      </c>
      <c r="P42" s="3">
        <v>4</v>
      </c>
      <c r="Q42" s="3">
        <v>5</v>
      </c>
      <c r="R42" s="3">
        <v>2</v>
      </c>
      <c r="S42" s="3">
        <v>9763</v>
      </c>
      <c r="T42" s="3">
        <v>850</v>
      </c>
      <c r="U42" s="250">
        <f t="shared" ref="U42:U66" si="0">SUM(T42/S42)</f>
        <v>8.7063402642630336E-2</v>
      </c>
      <c r="V42" s="3">
        <v>6</v>
      </c>
      <c r="W42" s="3">
        <v>12</v>
      </c>
      <c r="X42" s="3">
        <v>101</v>
      </c>
      <c r="Y42" s="3">
        <v>28</v>
      </c>
      <c r="Z42" s="3">
        <v>24</v>
      </c>
      <c r="AA42" s="3">
        <v>3</v>
      </c>
      <c r="AB42" s="3">
        <v>9</v>
      </c>
      <c r="AC42" s="3">
        <v>128</v>
      </c>
      <c r="AD42" s="3">
        <v>8</v>
      </c>
      <c r="AE42" s="3">
        <v>6</v>
      </c>
      <c r="AF42" s="3">
        <v>13</v>
      </c>
      <c r="AG42" s="3">
        <v>27</v>
      </c>
      <c r="AH42" s="3">
        <v>1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22</v>
      </c>
      <c r="AP42" s="3">
        <v>11</v>
      </c>
      <c r="AQ42" s="3">
        <v>79</v>
      </c>
      <c r="AR42" s="3">
        <v>3</v>
      </c>
      <c r="AS42" s="3">
        <v>0</v>
      </c>
      <c r="AT42" s="3">
        <v>0</v>
      </c>
      <c r="AU42" s="3">
        <v>1</v>
      </c>
      <c r="AV42" s="3">
        <v>349</v>
      </c>
      <c r="AW42" s="3">
        <v>127</v>
      </c>
      <c r="AX42" s="3">
        <v>5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151</v>
      </c>
      <c r="BF42" s="3">
        <v>0</v>
      </c>
      <c r="BG42" s="3">
        <v>230</v>
      </c>
      <c r="BH42" s="3">
        <v>151</v>
      </c>
      <c r="BI42" s="3">
        <v>50</v>
      </c>
      <c r="BJ42" s="3">
        <v>604</v>
      </c>
      <c r="BK42" s="3">
        <v>197</v>
      </c>
      <c r="BL42" s="3">
        <v>0</v>
      </c>
      <c r="BM42" s="3">
        <v>8</v>
      </c>
      <c r="BN42" s="3">
        <v>16</v>
      </c>
      <c r="BO42" s="3">
        <v>109</v>
      </c>
      <c r="BP42" s="3">
        <v>497</v>
      </c>
      <c r="BQ42" s="3">
        <v>8</v>
      </c>
      <c r="BR42" s="3">
        <v>0</v>
      </c>
      <c r="BS42" s="3">
        <v>0</v>
      </c>
      <c r="BT42" s="3">
        <v>5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2</v>
      </c>
      <c r="CB42" s="3">
        <v>0</v>
      </c>
      <c r="CC42" s="3">
        <v>18</v>
      </c>
      <c r="CD42" s="3">
        <v>16</v>
      </c>
      <c r="CE42" s="3">
        <v>12</v>
      </c>
      <c r="CF42" s="3">
        <v>0</v>
      </c>
      <c r="CG42" s="3">
        <v>1</v>
      </c>
      <c r="CH42" s="3">
        <v>5</v>
      </c>
      <c r="CI42" s="3">
        <v>0</v>
      </c>
      <c r="CJ42" s="3">
        <v>0</v>
      </c>
      <c r="CK42" s="3">
        <v>11</v>
      </c>
      <c r="CL42" s="3">
        <v>149</v>
      </c>
      <c r="CM42" s="3">
        <v>351</v>
      </c>
      <c r="CN42" s="3">
        <v>154</v>
      </c>
      <c r="CO42" s="3">
        <v>6</v>
      </c>
      <c r="CP42" s="3">
        <v>42</v>
      </c>
      <c r="CQ42" s="3">
        <v>0</v>
      </c>
      <c r="CR42" s="3">
        <v>61</v>
      </c>
      <c r="CS42" s="3">
        <v>445</v>
      </c>
      <c r="CT42" s="3">
        <v>151</v>
      </c>
      <c r="CU42" s="3">
        <v>40</v>
      </c>
      <c r="CV42" s="3">
        <v>7</v>
      </c>
    </row>
    <row r="43" spans="13:100">
      <c r="M43" s="3">
        <v>10</v>
      </c>
      <c r="N43" s="3">
        <v>6</v>
      </c>
      <c r="O43" s="3">
        <v>2</v>
      </c>
      <c r="P43" s="3">
        <v>10</v>
      </c>
      <c r="Q43" s="3">
        <v>6</v>
      </c>
      <c r="R43" s="3">
        <v>2</v>
      </c>
      <c r="S43" s="3">
        <v>21560</v>
      </c>
      <c r="T43" s="3">
        <v>2217</v>
      </c>
      <c r="U43" s="250">
        <f t="shared" si="0"/>
        <v>0.10282931354359925</v>
      </c>
      <c r="V43" s="3">
        <v>11</v>
      </c>
      <c r="W43" s="3">
        <v>8</v>
      </c>
      <c r="X43" s="3">
        <v>44</v>
      </c>
      <c r="Y43" s="3">
        <v>19</v>
      </c>
      <c r="Z43" s="3">
        <v>23</v>
      </c>
      <c r="AA43" s="3">
        <v>0</v>
      </c>
      <c r="AB43" s="3">
        <v>11</v>
      </c>
      <c r="AC43" s="3">
        <v>148</v>
      </c>
      <c r="AD43" s="3">
        <v>1</v>
      </c>
      <c r="AE43" s="3">
        <v>4</v>
      </c>
      <c r="AF43" s="3">
        <v>10</v>
      </c>
      <c r="AG43" s="3">
        <v>48</v>
      </c>
      <c r="AH43" s="3">
        <v>0</v>
      </c>
      <c r="AI43" s="3">
        <v>1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3">
        <v>40</v>
      </c>
      <c r="AP43" s="3">
        <v>34</v>
      </c>
      <c r="AQ43" s="3">
        <v>0</v>
      </c>
      <c r="AR43" s="3">
        <v>64</v>
      </c>
      <c r="AS43" s="3">
        <v>0</v>
      </c>
      <c r="AT43" s="3">
        <v>40</v>
      </c>
      <c r="AU43" s="3">
        <v>253</v>
      </c>
      <c r="AV43" s="3">
        <v>2</v>
      </c>
      <c r="AW43" s="3">
        <v>136</v>
      </c>
      <c r="AX43" s="3">
        <v>1</v>
      </c>
      <c r="AY43" s="3">
        <v>1</v>
      </c>
      <c r="AZ43" s="3">
        <v>1</v>
      </c>
      <c r="BA43" s="3">
        <v>1</v>
      </c>
      <c r="BB43" s="3">
        <v>0</v>
      </c>
      <c r="BC43" s="3">
        <v>2</v>
      </c>
      <c r="BD43" s="3">
        <v>0</v>
      </c>
      <c r="BE43" s="3">
        <v>339</v>
      </c>
      <c r="BF43" s="3">
        <v>0</v>
      </c>
      <c r="BG43" s="3">
        <v>235</v>
      </c>
      <c r="BH43" s="3">
        <v>4</v>
      </c>
      <c r="BI43" s="3">
        <v>0</v>
      </c>
      <c r="BJ43" s="3">
        <v>61</v>
      </c>
      <c r="BK43" s="3">
        <v>77</v>
      </c>
      <c r="BL43" s="3">
        <v>701</v>
      </c>
      <c r="BM43" s="3">
        <v>9</v>
      </c>
      <c r="BN43" s="3">
        <v>82</v>
      </c>
      <c r="BO43" s="3">
        <v>62</v>
      </c>
      <c r="BP43" s="3">
        <v>724</v>
      </c>
      <c r="BQ43" s="3">
        <v>105</v>
      </c>
      <c r="BR43" s="3">
        <v>96</v>
      </c>
      <c r="BS43" s="3">
        <v>7</v>
      </c>
      <c r="BT43" s="3">
        <v>5</v>
      </c>
      <c r="BU43" s="3">
        <v>0</v>
      </c>
      <c r="BV43" s="3">
        <v>59</v>
      </c>
      <c r="BW43" s="3">
        <v>0</v>
      </c>
      <c r="BX43" s="3">
        <v>0</v>
      </c>
      <c r="BY43" s="3">
        <v>0</v>
      </c>
      <c r="BZ43" s="3">
        <v>0</v>
      </c>
      <c r="CA43" s="3">
        <v>59</v>
      </c>
      <c r="CB43" s="3">
        <v>109</v>
      </c>
      <c r="CC43" s="3">
        <v>14</v>
      </c>
      <c r="CD43" s="3">
        <v>353</v>
      </c>
      <c r="CE43" s="3">
        <v>15</v>
      </c>
      <c r="CF43" s="3">
        <v>51</v>
      </c>
      <c r="CG43" s="3">
        <v>27</v>
      </c>
      <c r="CH43" s="3">
        <v>2</v>
      </c>
      <c r="CI43" s="3">
        <v>157</v>
      </c>
      <c r="CJ43" s="3">
        <v>0</v>
      </c>
      <c r="CK43" s="3">
        <v>30</v>
      </c>
      <c r="CL43" s="3">
        <v>372</v>
      </c>
      <c r="CM43" s="3">
        <v>831</v>
      </c>
      <c r="CN43" s="3">
        <v>317</v>
      </c>
      <c r="CO43" s="3">
        <v>0</v>
      </c>
      <c r="CP43" s="3">
        <v>104</v>
      </c>
      <c r="CQ43" s="3">
        <v>12</v>
      </c>
      <c r="CR43" s="3">
        <v>149</v>
      </c>
      <c r="CS43" s="3">
        <v>740</v>
      </c>
      <c r="CT43" s="3">
        <v>216</v>
      </c>
      <c r="CU43" s="3">
        <v>71</v>
      </c>
      <c r="CV43" s="3">
        <v>0</v>
      </c>
    </row>
    <row r="44" spans="13:100">
      <c r="M44" s="3">
        <v>9</v>
      </c>
      <c r="N44" s="3">
        <v>11</v>
      </c>
      <c r="O44" s="3">
        <v>9</v>
      </c>
      <c r="P44" s="3">
        <v>9</v>
      </c>
      <c r="Q44" s="3">
        <v>11</v>
      </c>
      <c r="R44" s="3">
        <v>9</v>
      </c>
      <c r="S44" s="3">
        <v>19022</v>
      </c>
      <c r="T44" s="3">
        <v>1958</v>
      </c>
      <c r="U44" s="250">
        <f t="shared" si="0"/>
        <v>0.10293344548417621</v>
      </c>
      <c r="V44" s="3">
        <v>7</v>
      </c>
      <c r="W44" s="3">
        <v>1</v>
      </c>
      <c r="X44" s="3">
        <v>30</v>
      </c>
      <c r="Y44" s="3">
        <v>7</v>
      </c>
      <c r="Z44" s="3">
        <v>26</v>
      </c>
      <c r="AA44" s="3">
        <v>7</v>
      </c>
      <c r="AB44" s="3">
        <v>7</v>
      </c>
      <c r="AC44" s="3">
        <v>76</v>
      </c>
      <c r="AD44" s="3">
        <v>0</v>
      </c>
      <c r="AE44" s="3">
        <v>0</v>
      </c>
      <c r="AF44" s="3">
        <v>3</v>
      </c>
      <c r="AG44" s="3">
        <v>51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36</v>
      </c>
      <c r="AP44" s="3">
        <v>9</v>
      </c>
      <c r="AQ44" s="3">
        <v>179</v>
      </c>
      <c r="AR44" s="3">
        <v>20</v>
      </c>
      <c r="AS44" s="3">
        <v>0</v>
      </c>
      <c r="AT44" s="3">
        <v>10</v>
      </c>
      <c r="AU44" s="3">
        <v>148</v>
      </c>
      <c r="AV44" s="3">
        <v>67</v>
      </c>
      <c r="AW44" s="3">
        <v>127</v>
      </c>
      <c r="AX44" s="3">
        <v>0</v>
      </c>
      <c r="AY44" s="3">
        <v>2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578</v>
      </c>
      <c r="BF44" s="3">
        <v>0</v>
      </c>
      <c r="BG44" s="3">
        <v>347</v>
      </c>
      <c r="BH44" s="3">
        <v>233</v>
      </c>
      <c r="BI44" s="3">
        <v>520</v>
      </c>
      <c r="BJ44" s="3">
        <v>89</v>
      </c>
      <c r="BK44" s="3">
        <v>111</v>
      </c>
      <c r="BL44" s="3">
        <v>201</v>
      </c>
      <c r="BM44" s="3">
        <v>14</v>
      </c>
      <c r="BN44" s="3">
        <v>3</v>
      </c>
      <c r="BO44" s="3">
        <v>89</v>
      </c>
      <c r="BP44" s="3">
        <v>1137</v>
      </c>
      <c r="BQ44" s="3">
        <v>13</v>
      </c>
      <c r="BR44" s="3">
        <v>0</v>
      </c>
      <c r="BS44" s="3">
        <v>0</v>
      </c>
      <c r="BT44" s="3">
        <v>8</v>
      </c>
      <c r="BU44" s="3">
        <v>88</v>
      </c>
      <c r="BV44" s="3">
        <v>0</v>
      </c>
      <c r="BW44" s="3">
        <v>0</v>
      </c>
      <c r="BX44" s="3">
        <v>2</v>
      </c>
      <c r="BY44" s="3">
        <v>169</v>
      </c>
      <c r="BZ44" s="3">
        <v>0</v>
      </c>
      <c r="CA44" s="3">
        <v>169</v>
      </c>
      <c r="CB44" s="3">
        <v>32</v>
      </c>
      <c r="CC44" s="3">
        <v>19</v>
      </c>
      <c r="CD44" s="3">
        <v>868</v>
      </c>
      <c r="CE44" s="3">
        <v>0</v>
      </c>
      <c r="CF44" s="3">
        <v>211</v>
      </c>
      <c r="CG44" s="3">
        <v>7</v>
      </c>
      <c r="CH44" s="3">
        <v>2</v>
      </c>
      <c r="CI44" s="3">
        <v>429</v>
      </c>
      <c r="CJ44" s="3">
        <v>9</v>
      </c>
      <c r="CK44" s="3">
        <v>57</v>
      </c>
      <c r="CL44" s="3">
        <v>238</v>
      </c>
      <c r="CM44" s="3">
        <v>586</v>
      </c>
      <c r="CN44" s="3">
        <v>205</v>
      </c>
      <c r="CO44" s="3">
        <v>1</v>
      </c>
      <c r="CP44" s="3">
        <v>87</v>
      </c>
      <c r="CQ44" s="3">
        <v>34</v>
      </c>
      <c r="CR44" s="3">
        <v>154</v>
      </c>
      <c r="CS44" s="3">
        <v>568</v>
      </c>
      <c r="CT44" s="3">
        <v>196</v>
      </c>
      <c r="CU44" s="3">
        <v>74</v>
      </c>
      <c r="CV44" s="3">
        <v>1</v>
      </c>
    </row>
    <row r="45" spans="13:100">
      <c r="M45" s="3">
        <v>7</v>
      </c>
      <c r="N45" s="3">
        <v>7</v>
      </c>
      <c r="O45" s="3">
        <v>2</v>
      </c>
      <c r="P45" s="3">
        <v>7</v>
      </c>
      <c r="Q45" s="3">
        <v>7</v>
      </c>
      <c r="R45" s="3">
        <v>2</v>
      </c>
      <c r="S45" s="3">
        <v>17462</v>
      </c>
      <c r="T45" s="3">
        <v>1547</v>
      </c>
      <c r="U45" s="250">
        <f t="shared" si="0"/>
        <v>8.8592372007788342E-2</v>
      </c>
      <c r="V45" s="3">
        <v>17</v>
      </c>
      <c r="W45" s="3">
        <v>10</v>
      </c>
      <c r="X45" s="3">
        <v>29</v>
      </c>
      <c r="Y45" s="3">
        <v>6</v>
      </c>
      <c r="Z45" s="3">
        <v>21</v>
      </c>
      <c r="AA45" s="3">
        <v>13</v>
      </c>
      <c r="AB45" s="3">
        <v>4</v>
      </c>
      <c r="AC45" s="3">
        <v>115</v>
      </c>
      <c r="AD45" s="3">
        <v>11</v>
      </c>
      <c r="AE45" s="3">
        <v>4</v>
      </c>
      <c r="AF45" s="3">
        <v>20</v>
      </c>
      <c r="AG45" s="3">
        <v>22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42</v>
      </c>
      <c r="AP45" s="3">
        <v>22</v>
      </c>
      <c r="AQ45" s="3">
        <v>105</v>
      </c>
      <c r="AR45" s="3">
        <v>2</v>
      </c>
      <c r="AS45" s="3">
        <v>15</v>
      </c>
      <c r="AT45" s="3">
        <v>32</v>
      </c>
      <c r="AU45" s="3">
        <v>41</v>
      </c>
      <c r="AV45" s="3">
        <v>89</v>
      </c>
      <c r="AW45" s="3">
        <v>101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218</v>
      </c>
      <c r="BF45" s="3">
        <v>142</v>
      </c>
      <c r="BG45" s="3">
        <v>1113</v>
      </c>
      <c r="BH45" s="3">
        <v>16</v>
      </c>
      <c r="BI45" s="3">
        <v>455</v>
      </c>
      <c r="BJ45" s="3">
        <v>110</v>
      </c>
      <c r="BK45" s="3">
        <v>128</v>
      </c>
      <c r="BL45" s="3">
        <v>79</v>
      </c>
      <c r="BM45" s="3">
        <v>51</v>
      </c>
      <c r="BN45" s="3">
        <v>51</v>
      </c>
      <c r="BO45" s="3">
        <v>99</v>
      </c>
      <c r="BP45" s="3">
        <v>1527</v>
      </c>
      <c r="BQ45" s="3">
        <v>6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17</v>
      </c>
      <c r="CB45" s="3">
        <v>24</v>
      </c>
      <c r="CC45" s="3">
        <v>18</v>
      </c>
      <c r="CD45" s="3">
        <v>374</v>
      </c>
      <c r="CE45" s="3">
        <v>0</v>
      </c>
      <c r="CF45" s="3">
        <v>40</v>
      </c>
      <c r="CG45" s="3">
        <v>7</v>
      </c>
      <c r="CH45" s="3">
        <v>14</v>
      </c>
      <c r="CI45" s="3">
        <v>190</v>
      </c>
      <c r="CJ45" s="3">
        <v>0</v>
      </c>
      <c r="CK45" s="3">
        <v>19</v>
      </c>
      <c r="CL45" s="3">
        <v>172</v>
      </c>
      <c r="CM45" s="3">
        <v>608</v>
      </c>
      <c r="CN45" s="3">
        <v>243</v>
      </c>
      <c r="CO45" s="3">
        <v>6</v>
      </c>
      <c r="CP45" s="3">
        <v>65</v>
      </c>
      <c r="CQ45" s="3">
        <v>15</v>
      </c>
      <c r="CR45" s="3">
        <v>138</v>
      </c>
      <c r="CS45" s="3">
        <v>541</v>
      </c>
      <c r="CT45" s="3">
        <v>181</v>
      </c>
      <c r="CU45" s="3">
        <v>49</v>
      </c>
      <c r="CV45" s="3">
        <v>0</v>
      </c>
    </row>
    <row r="46" spans="13:100">
      <c r="M46" s="3">
        <v>5</v>
      </c>
      <c r="N46" s="3">
        <v>4</v>
      </c>
      <c r="O46" s="3">
        <v>2</v>
      </c>
      <c r="P46" s="3">
        <v>5</v>
      </c>
      <c r="Q46" s="3">
        <v>4</v>
      </c>
      <c r="R46" s="3">
        <v>2</v>
      </c>
      <c r="S46" s="3">
        <v>8172</v>
      </c>
      <c r="T46" s="3">
        <v>1460</v>
      </c>
      <c r="U46" s="250">
        <f t="shared" si="0"/>
        <v>0.17865883504650024</v>
      </c>
      <c r="V46" s="3">
        <v>1</v>
      </c>
      <c r="W46" s="3">
        <v>3</v>
      </c>
      <c r="X46" s="3">
        <v>37</v>
      </c>
      <c r="Y46" s="3">
        <v>8</v>
      </c>
      <c r="Z46" s="3">
        <v>13</v>
      </c>
      <c r="AA46" s="3">
        <v>0</v>
      </c>
      <c r="AB46" s="3">
        <v>1</v>
      </c>
      <c r="AC46" s="3">
        <v>14</v>
      </c>
      <c r="AD46" s="3">
        <v>0</v>
      </c>
      <c r="AE46" s="3">
        <v>0</v>
      </c>
      <c r="AF46" s="3">
        <v>4</v>
      </c>
      <c r="AG46" s="3">
        <v>13</v>
      </c>
      <c r="AH46" s="3">
        <v>0</v>
      </c>
      <c r="AI46" s="3">
        <v>0</v>
      </c>
      <c r="AJ46" s="3">
        <v>0</v>
      </c>
      <c r="AK46" s="3">
        <v>6</v>
      </c>
      <c r="AL46" s="3">
        <v>0</v>
      </c>
      <c r="AM46" s="3">
        <v>0</v>
      </c>
      <c r="AN46" s="3">
        <v>0</v>
      </c>
      <c r="AO46" s="3">
        <v>11</v>
      </c>
      <c r="AP46" s="3">
        <v>10</v>
      </c>
      <c r="AQ46" s="3">
        <v>25</v>
      </c>
      <c r="AR46" s="3">
        <v>16</v>
      </c>
      <c r="AS46" s="3">
        <v>0</v>
      </c>
      <c r="AT46" s="3">
        <v>35</v>
      </c>
      <c r="AU46" s="3">
        <v>89</v>
      </c>
      <c r="AV46" s="3">
        <v>64</v>
      </c>
      <c r="AW46" s="3">
        <v>55</v>
      </c>
      <c r="AX46" s="3">
        <v>0</v>
      </c>
      <c r="AY46" s="3">
        <v>2</v>
      </c>
      <c r="AZ46" s="3">
        <v>0</v>
      </c>
      <c r="BA46" s="3">
        <v>2</v>
      </c>
      <c r="BB46" s="3">
        <v>0</v>
      </c>
      <c r="BC46" s="3">
        <v>0</v>
      </c>
      <c r="BD46" s="3">
        <v>0</v>
      </c>
      <c r="BE46" s="3">
        <v>216</v>
      </c>
      <c r="BF46" s="3">
        <v>14</v>
      </c>
      <c r="BG46" s="3">
        <v>130</v>
      </c>
      <c r="BH46" s="3">
        <v>18</v>
      </c>
      <c r="BI46" s="3">
        <v>136</v>
      </c>
      <c r="BJ46" s="3">
        <v>15</v>
      </c>
      <c r="BK46" s="3">
        <v>0</v>
      </c>
      <c r="BL46" s="3">
        <v>97</v>
      </c>
      <c r="BM46" s="3">
        <v>411</v>
      </c>
      <c r="BN46" s="3">
        <v>16</v>
      </c>
      <c r="BO46" s="3">
        <v>75</v>
      </c>
      <c r="BP46" s="3">
        <v>1251</v>
      </c>
      <c r="BQ46" s="3">
        <v>4</v>
      </c>
      <c r="BR46" s="3">
        <v>0</v>
      </c>
      <c r="BS46" s="3">
        <v>0</v>
      </c>
      <c r="BT46" s="3">
        <v>41</v>
      </c>
      <c r="BU46" s="3">
        <v>0</v>
      </c>
      <c r="BV46" s="3">
        <v>13</v>
      </c>
      <c r="BW46" s="3">
        <v>48</v>
      </c>
      <c r="BX46" s="3">
        <v>0</v>
      </c>
      <c r="BY46" s="3">
        <v>136</v>
      </c>
      <c r="BZ46" s="3">
        <v>0</v>
      </c>
      <c r="CA46" s="3">
        <v>12</v>
      </c>
      <c r="CB46" s="3">
        <v>0</v>
      </c>
      <c r="CC46" s="3">
        <v>10</v>
      </c>
      <c r="CD46" s="3">
        <v>152</v>
      </c>
      <c r="CE46" s="3">
        <v>0</v>
      </c>
      <c r="CF46" s="3">
        <v>40</v>
      </c>
      <c r="CG46" s="3">
        <v>14</v>
      </c>
      <c r="CH46" s="3">
        <v>5</v>
      </c>
      <c r="CI46" s="3">
        <v>105</v>
      </c>
      <c r="CJ46" s="3">
        <v>0</v>
      </c>
      <c r="CK46" s="3">
        <v>20</v>
      </c>
      <c r="CL46" s="3">
        <v>135</v>
      </c>
      <c r="CM46" s="3">
        <v>375</v>
      </c>
      <c r="CN46" s="3">
        <v>125</v>
      </c>
      <c r="CO46" s="3">
        <v>2</v>
      </c>
      <c r="CP46" s="3">
        <v>35</v>
      </c>
      <c r="CQ46" s="3">
        <v>19</v>
      </c>
      <c r="CR46" s="3">
        <v>143</v>
      </c>
      <c r="CS46" s="3">
        <v>388</v>
      </c>
      <c r="CT46" s="3">
        <v>97</v>
      </c>
      <c r="CU46" s="3">
        <v>23</v>
      </c>
      <c r="CV46" s="3">
        <v>1</v>
      </c>
    </row>
    <row r="47" spans="13:100">
      <c r="M47" s="3">
        <v>8</v>
      </c>
      <c r="N47" s="3">
        <v>9</v>
      </c>
      <c r="O47" s="3">
        <v>3</v>
      </c>
      <c r="P47" s="3">
        <v>8</v>
      </c>
      <c r="Q47" s="3">
        <v>9</v>
      </c>
      <c r="R47" s="3">
        <v>3</v>
      </c>
      <c r="S47" s="3">
        <v>14756</v>
      </c>
      <c r="T47" s="3">
        <v>1367</v>
      </c>
      <c r="U47" s="250">
        <f t="shared" si="0"/>
        <v>9.2640281919219303E-2</v>
      </c>
      <c r="V47" s="3">
        <v>9</v>
      </c>
      <c r="W47" s="3">
        <v>5</v>
      </c>
      <c r="X47" s="3">
        <v>39</v>
      </c>
      <c r="Y47" s="3">
        <v>6</v>
      </c>
      <c r="Z47" s="3">
        <v>27</v>
      </c>
      <c r="AA47" s="3">
        <v>3</v>
      </c>
      <c r="AB47" s="3">
        <v>13</v>
      </c>
      <c r="AC47" s="3">
        <v>108</v>
      </c>
      <c r="AD47" s="3">
        <v>0</v>
      </c>
      <c r="AE47" s="3">
        <v>3</v>
      </c>
      <c r="AF47" s="3">
        <v>15</v>
      </c>
      <c r="AG47" s="3">
        <v>28</v>
      </c>
      <c r="AH47" s="3">
        <v>0</v>
      </c>
      <c r="AI47" s="3">
        <v>1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38</v>
      </c>
      <c r="AP47" s="3">
        <v>15</v>
      </c>
      <c r="AQ47" s="3">
        <v>154</v>
      </c>
      <c r="AR47" s="3">
        <v>17</v>
      </c>
      <c r="AS47" s="3">
        <v>0</v>
      </c>
      <c r="AT47" s="3">
        <v>14</v>
      </c>
      <c r="AU47" s="3">
        <v>33</v>
      </c>
      <c r="AV47" s="3">
        <v>35</v>
      </c>
      <c r="AW47" s="3">
        <v>129</v>
      </c>
      <c r="AX47" s="3">
        <v>1</v>
      </c>
      <c r="AY47" s="3">
        <v>1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156</v>
      </c>
      <c r="BF47" s="3">
        <v>0</v>
      </c>
      <c r="BG47" s="3">
        <v>211</v>
      </c>
      <c r="BH47" s="3">
        <v>5</v>
      </c>
      <c r="BI47" s="3">
        <v>58</v>
      </c>
      <c r="BJ47" s="3">
        <v>123</v>
      </c>
      <c r="BK47" s="3">
        <v>492</v>
      </c>
      <c r="BL47" s="3">
        <v>72</v>
      </c>
      <c r="BM47" s="3">
        <v>137</v>
      </c>
      <c r="BN47" s="3">
        <v>100</v>
      </c>
      <c r="BO47" s="3">
        <v>89</v>
      </c>
      <c r="BP47" s="3">
        <v>805</v>
      </c>
      <c r="BQ47" s="3">
        <v>11</v>
      </c>
      <c r="BR47" s="3">
        <v>0</v>
      </c>
      <c r="BS47" s="3">
        <v>0</v>
      </c>
      <c r="BT47" s="3">
        <v>12</v>
      </c>
      <c r="BU47" s="3">
        <v>0</v>
      </c>
      <c r="BV47" s="3">
        <v>235</v>
      </c>
      <c r="BW47" s="3">
        <v>158</v>
      </c>
      <c r="BX47" s="3">
        <v>0</v>
      </c>
      <c r="BY47" s="3">
        <v>0</v>
      </c>
      <c r="BZ47" s="3">
        <v>0</v>
      </c>
      <c r="CA47" s="3">
        <v>95</v>
      </c>
      <c r="CB47" s="3">
        <v>3</v>
      </c>
      <c r="CC47" s="3">
        <v>27</v>
      </c>
      <c r="CD47" s="3">
        <v>1063</v>
      </c>
      <c r="CE47" s="3">
        <v>0</v>
      </c>
      <c r="CF47" s="3">
        <v>0</v>
      </c>
      <c r="CG47" s="3">
        <v>12</v>
      </c>
      <c r="CH47" s="3">
        <v>28</v>
      </c>
      <c r="CI47" s="3">
        <v>742</v>
      </c>
      <c r="CJ47" s="3">
        <v>0</v>
      </c>
      <c r="CK47" s="3">
        <v>20</v>
      </c>
      <c r="CL47" s="3">
        <v>323</v>
      </c>
      <c r="CM47" s="3">
        <v>527</v>
      </c>
      <c r="CN47" s="3">
        <v>222</v>
      </c>
      <c r="CO47" s="3">
        <v>1</v>
      </c>
      <c r="CP47" s="3">
        <v>33</v>
      </c>
      <c r="CQ47" s="3">
        <v>12</v>
      </c>
      <c r="CR47" s="3">
        <v>153</v>
      </c>
      <c r="CS47" s="3">
        <v>468</v>
      </c>
      <c r="CT47" s="3">
        <v>201</v>
      </c>
      <c r="CU47" s="3">
        <v>36</v>
      </c>
      <c r="CV47" s="3">
        <v>0</v>
      </c>
    </row>
    <row r="48" spans="13:100">
      <c r="M48" s="3">
        <v>7</v>
      </c>
      <c r="N48" s="3">
        <v>8</v>
      </c>
      <c r="O48" s="3">
        <v>5</v>
      </c>
      <c r="P48" s="3">
        <v>7</v>
      </c>
      <c r="Q48" s="3">
        <v>8</v>
      </c>
      <c r="R48" s="3">
        <v>5</v>
      </c>
      <c r="S48" s="3">
        <v>11057</v>
      </c>
      <c r="T48" s="3">
        <v>517</v>
      </c>
      <c r="U48" s="250">
        <f t="shared" si="0"/>
        <v>4.6757710047933436E-2</v>
      </c>
      <c r="V48" s="3">
        <v>1</v>
      </c>
      <c r="W48" s="3">
        <v>3</v>
      </c>
      <c r="X48" s="3">
        <v>17</v>
      </c>
      <c r="Y48" s="3">
        <v>4</v>
      </c>
      <c r="Z48" s="3">
        <v>12</v>
      </c>
      <c r="AA48" s="3">
        <v>4</v>
      </c>
      <c r="AB48" s="3">
        <v>10</v>
      </c>
      <c r="AC48" s="3">
        <v>25</v>
      </c>
      <c r="AD48" s="3">
        <v>4</v>
      </c>
      <c r="AE48" s="3">
        <v>0</v>
      </c>
      <c r="AF48" s="3">
        <v>4</v>
      </c>
      <c r="AG48" s="3">
        <v>9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12</v>
      </c>
      <c r="AP48" s="3">
        <v>9</v>
      </c>
      <c r="AQ48" s="3">
        <v>17</v>
      </c>
      <c r="AR48" s="3">
        <v>12</v>
      </c>
      <c r="AS48" s="3">
        <v>0</v>
      </c>
      <c r="AT48" s="3">
        <v>23</v>
      </c>
      <c r="AU48" s="3">
        <v>47</v>
      </c>
      <c r="AV48" s="3">
        <v>46</v>
      </c>
      <c r="AW48" s="3">
        <v>35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71</v>
      </c>
      <c r="BF48" s="3">
        <v>0</v>
      </c>
      <c r="BG48" s="3">
        <v>0</v>
      </c>
      <c r="BH48" s="3">
        <v>9</v>
      </c>
      <c r="BI48" s="3">
        <v>34</v>
      </c>
      <c r="BJ48" s="3">
        <v>15</v>
      </c>
      <c r="BK48" s="3">
        <v>23</v>
      </c>
      <c r="BL48" s="3">
        <v>81</v>
      </c>
      <c r="BM48" s="3">
        <v>315</v>
      </c>
      <c r="BN48" s="3">
        <v>0</v>
      </c>
      <c r="BO48" s="3">
        <v>72</v>
      </c>
      <c r="BP48" s="3">
        <v>887</v>
      </c>
      <c r="BQ48" s="3">
        <v>23</v>
      </c>
      <c r="BR48" s="3">
        <v>8</v>
      </c>
      <c r="BS48" s="3">
        <v>4</v>
      </c>
      <c r="BT48" s="3">
        <v>44</v>
      </c>
      <c r="BU48" s="3">
        <v>18</v>
      </c>
      <c r="BV48" s="3">
        <v>0</v>
      </c>
      <c r="BW48" s="3">
        <v>0</v>
      </c>
      <c r="BX48" s="3">
        <v>7</v>
      </c>
      <c r="BY48" s="3">
        <v>0</v>
      </c>
      <c r="BZ48" s="3">
        <v>0</v>
      </c>
      <c r="CA48" s="3">
        <v>0</v>
      </c>
      <c r="CB48" s="3">
        <v>5</v>
      </c>
      <c r="CC48" s="3">
        <v>6</v>
      </c>
      <c r="CD48" s="3">
        <v>167</v>
      </c>
      <c r="CE48" s="3">
        <v>0</v>
      </c>
      <c r="CF48" s="3">
        <v>2</v>
      </c>
      <c r="CG48" s="3">
        <v>24</v>
      </c>
      <c r="CH48" s="3">
        <v>6</v>
      </c>
      <c r="CI48" s="3">
        <v>29</v>
      </c>
      <c r="CJ48" s="3">
        <v>0</v>
      </c>
      <c r="CK48" s="3">
        <v>5</v>
      </c>
      <c r="CL48" s="3">
        <v>40</v>
      </c>
      <c r="CM48" s="3">
        <v>128</v>
      </c>
      <c r="CN48" s="3">
        <v>36</v>
      </c>
      <c r="CO48" s="3">
        <v>1</v>
      </c>
      <c r="CP48" s="3">
        <v>24</v>
      </c>
      <c r="CQ48" s="3">
        <v>5</v>
      </c>
      <c r="CR48" s="3">
        <v>38</v>
      </c>
      <c r="CS48" s="3">
        <v>158</v>
      </c>
      <c r="CT48" s="3">
        <v>34</v>
      </c>
      <c r="CU48" s="3">
        <v>16</v>
      </c>
      <c r="CV48" s="3">
        <v>1</v>
      </c>
    </row>
    <row r="49" spans="13:100">
      <c r="M49" s="3">
        <v>4</v>
      </c>
      <c r="N49" s="3">
        <v>5</v>
      </c>
      <c r="O49" s="3">
        <v>2</v>
      </c>
      <c r="P49" s="3">
        <v>4</v>
      </c>
      <c r="Q49" s="3">
        <v>5</v>
      </c>
      <c r="R49" s="3">
        <v>2</v>
      </c>
      <c r="S49" s="3">
        <v>8027</v>
      </c>
      <c r="T49" s="3">
        <v>767</v>
      </c>
      <c r="U49" s="250">
        <f t="shared" si="0"/>
        <v>9.5552510277812377E-2</v>
      </c>
      <c r="V49" s="3">
        <v>2</v>
      </c>
      <c r="W49" s="3">
        <v>7</v>
      </c>
      <c r="X49" s="3">
        <v>32</v>
      </c>
      <c r="Y49" s="3">
        <v>7</v>
      </c>
      <c r="Z49" s="3">
        <v>22</v>
      </c>
      <c r="AA49" s="3">
        <v>1</v>
      </c>
      <c r="AB49" s="3">
        <v>8</v>
      </c>
      <c r="AC49" s="3">
        <v>36</v>
      </c>
      <c r="AD49" s="3">
        <v>0</v>
      </c>
      <c r="AE49" s="3">
        <v>0</v>
      </c>
      <c r="AF49" s="3">
        <v>4</v>
      </c>
      <c r="AG49" s="3">
        <v>25</v>
      </c>
      <c r="AH49" s="3">
        <v>1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16</v>
      </c>
      <c r="AP49" s="3">
        <v>20</v>
      </c>
      <c r="AQ49" s="3">
        <v>70</v>
      </c>
      <c r="AR49" s="3">
        <v>0</v>
      </c>
      <c r="AS49" s="3">
        <v>0</v>
      </c>
      <c r="AT49" s="3">
        <v>17</v>
      </c>
      <c r="AU49" s="3">
        <v>89</v>
      </c>
      <c r="AV49" s="3">
        <v>105</v>
      </c>
      <c r="AW49" s="3">
        <v>56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70</v>
      </c>
      <c r="BF49" s="3">
        <v>0</v>
      </c>
      <c r="BG49" s="3">
        <v>113</v>
      </c>
      <c r="BH49" s="3">
        <v>29</v>
      </c>
      <c r="BI49" s="3">
        <v>72</v>
      </c>
      <c r="BJ49" s="3">
        <v>21</v>
      </c>
      <c r="BK49" s="3">
        <v>213</v>
      </c>
      <c r="BL49" s="3">
        <v>58</v>
      </c>
      <c r="BM49" s="3">
        <v>1</v>
      </c>
      <c r="BN49" s="3">
        <v>6</v>
      </c>
      <c r="BO49" s="3">
        <v>6</v>
      </c>
      <c r="BP49" s="3">
        <v>2146</v>
      </c>
      <c r="BQ49" s="3">
        <v>42</v>
      </c>
      <c r="BR49" s="3">
        <v>24</v>
      </c>
      <c r="BS49" s="3">
        <v>6</v>
      </c>
      <c r="BT49" s="3">
        <v>46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5</v>
      </c>
      <c r="CB49" s="3">
        <v>3</v>
      </c>
      <c r="CC49" s="3">
        <v>93</v>
      </c>
      <c r="CD49" s="3">
        <v>230</v>
      </c>
      <c r="CE49" s="3">
        <v>0</v>
      </c>
      <c r="CF49" s="3">
        <v>33</v>
      </c>
      <c r="CG49" s="3">
        <v>7</v>
      </c>
      <c r="CH49" s="3">
        <v>18</v>
      </c>
      <c r="CI49" s="3">
        <v>72</v>
      </c>
      <c r="CJ49" s="3">
        <v>0</v>
      </c>
      <c r="CK49" s="3">
        <v>12</v>
      </c>
      <c r="CL49" s="3">
        <v>79</v>
      </c>
      <c r="CM49" s="3">
        <v>253</v>
      </c>
      <c r="CN49" s="3">
        <v>79</v>
      </c>
      <c r="CO49" s="3">
        <v>0</v>
      </c>
      <c r="CP49" s="3">
        <v>25</v>
      </c>
      <c r="CQ49" s="3">
        <v>7</v>
      </c>
      <c r="CR49" s="3">
        <v>59</v>
      </c>
      <c r="CS49" s="3">
        <v>267</v>
      </c>
      <c r="CT49" s="3">
        <v>72</v>
      </c>
      <c r="CU49" s="3">
        <v>24</v>
      </c>
      <c r="CV49" s="3">
        <v>0</v>
      </c>
    </row>
    <row r="50" spans="13:100">
      <c r="M50" s="3">
        <v>6</v>
      </c>
      <c r="N50" s="3">
        <v>5</v>
      </c>
      <c r="O50" s="3">
        <v>6</v>
      </c>
      <c r="P50" s="3">
        <v>6</v>
      </c>
      <c r="Q50" s="3">
        <v>5</v>
      </c>
      <c r="R50" s="3">
        <v>6</v>
      </c>
      <c r="S50" s="3">
        <v>12808</v>
      </c>
      <c r="T50" s="3">
        <v>1822</v>
      </c>
      <c r="U50" s="250">
        <f t="shared" si="0"/>
        <v>0.14225484072454717</v>
      </c>
      <c r="V50" s="3">
        <v>4</v>
      </c>
      <c r="W50" s="3">
        <v>2</v>
      </c>
      <c r="X50" s="3">
        <v>50</v>
      </c>
      <c r="Y50" s="3">
        <v>9</v>
      </c>
      <c r="Z50" s="3">
        <v>8</v>
      </c>
      <c r="AA50" s="3">
        <v>3</v>
      </c>
      <c r="AB50" s="3">
        <v>7</v>
      </c>
      <c r="AC50" s="3">
        <v>81</v>
      </c>
      <c r="AD50" s="3">
        <v>1</v>
      </c>
      <c r="AE50" s="3">
        <v>1</v>
      </c>
      <c r="AF50" s="3">
        <v>12</v>
      </c>
      <c r="AG50" s="3">
        <v>37</v>
      </c>
      <c r="AH50" s="3">
        <v>49</v>
      </c>
      <c r="AI50" s="3">
        <v>3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21</v>
      </c>
      <c r="AP50" s="3">
        <v>14</v>
      </c>
      <c r="AQ50" s="3">
        <v>87</v>
      </c>
      <c r="AR50" s="3">
        <v>20</v>
      </c>
      <c r="AS50" s="3">
        <v>9</v>
      </c>
      <c r="AT50" s="3">
        <v>24</v>
      </c>
      <c r="AU50" s="3">
        <v>162</v>
      </c>
      <c r="AV50" s="3">
        <v>8</v>
      </c>
      <c r="AW50" s="3">
        <v>131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215</v>
      </c>
      <c r="BF50" s="3">
        <v>0</v>
      </c>
      <c r="BG50" s="3">
        <v>124</v>
      </c>
      <c r="BH50" s="3">
        <v>4</v>
      </c>
      <c r="BI50" s="3">
        <v>26</v>
      </c>
      <c r="BJ50" s="3">
        <v>254</v>
      </c>
      <c r="BK50" s="3">
        <v>736</v>
      </c>
      <c r="BL50" s="3">
        <v>27</v>
      </c>
      <c r="BM50" s="3">
        <v>11</v>
      </c>
      <c r="BN50" s="3">
        <v>0</v>
      </c>
      <c r="BO50" s="3">
        <v>12</v>
      </c>
      <c r="BP50" s="3">
        <v>806</v>
      </c>
      <c r="BQ50" s="3">
        <v>0</v>
      </c>
      <c r="BR50" s="3">
        <v>0</v>
      </c>
      <c r="BS50" s="3">
        <v>0</v>
      </c>
      <c r="BT50" s="3">
        <v>19</v>
      </c>
      <c r="BU50" s="3">
        <v>2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10</v>
      </c>
      <c r="CB50" s="3">
        <v>6</v>
      </c>
      <c r="CC50" s="3">
        <v>7</v>
      </c>
      <c r="CD50" s="3">
        <v>25</v>
      </c>
      <c r="CE50" s="3">
        <v>0</v>
      </c>
      <c r="CF50" s="3">
        <v>280</v>
      </c>
      <c r="CG50" s="3">
        <v>14</v>
      </c>
      <c r="CH50" s="3">
        <v>0</v>
      </c>
      <c r="CI50" s="3">
        <v>0</v>
      </c>
      <c r="CJ50" s="3">
        <v>0</v>
      </c>
      <c r="CK50" s="3">
        <v>14</v>
      </c>
      <c r="CL50" s="3">
        <v>151</v>
      </c>
      <c r="CM50" s="3">
        <v>424</v>
      </c>
      <c r="CN50" s="3">
        <v>106</v>
      </c>
      <c r="CO50" s="3">
        <v>0</v>
      </c>
      <c r="CP50" s="3">
        <v>88</v>
      </c>
      <c r="CQ50" s="3">
        <v>0</v>
      </c>
      <c r="CR50" s="3">
        <v>65</v>
      </c>
      <c r="CS50" s="3">
        <v>407</v>
      </c>
      <c r="CT50" s="3">
        <v>94</v>
      </c>
      <c r="CU50" s="3">
        <v>64</v>
      </c>
      <c r="CV50" s="3">
        <v>0</v>
      </c>
    </row>
    <row r="51" spans="13:100">
      <c r="M51" s="3">
        <v>12</v>
      </c>
      <c r="N51" s="3">
        <v>8</v>
      </c>
      <c r="O51" s="3">
        <v>10</v>
      </c>
      <c r="P51" s="3">
        <v>12</v>
      </c>
      <c r="Q51" s="3">
        <v>8</v>
      </c>
      <c r="R51" s="3">
        <v>10</v>
      </c>
      <c r="S51" s="3">
        <v>22175</v>
      </c>
      <c r="T51" s="3">
        <v>2364</v>
      </c>
      <c r="U51" s="250">
        <f t="shared" si="0"/>
        <v>0.1066065388951522</v>
      </c>
      <c r="V51" s="3">
        <v>15</v>
      </c>
      <c r="W51" s="3">
        <v>14</v>
      </c>
      <c r="X51" s="3">
        <v>59</v>
      </c>
      <c r="Y51" s="3">
        <v>15</v>
      </c>
      <c r="Z51" s="3">
        <v>29</v>
      </c>
      <c r="AA51" s="3">
        <v>6</v>
      </c>
      <c r="AB51" s="3">
        <v>10</v>
      </c>
      <c r="AC51" s="3">
        <v>105</v>
      </c>
      <c r="AD51" s="3">
        <v>10</v>
      </c>
      <c r="AE51" s="3">
        <v>1</v>
      </c>
      <c r="AF51" s="3">
        <v>30</v>
      </c>
      <c r="AG51" s="3">
        <v>88</v>
      </c>
      <c r="AH51" s="3">
        <v>0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103</v>
      </c>
      <c r="AP51" s="3">
        <v>21</v>
      </c>
      <c r="AQ51" s="3">
        <v>132</v>
      </c>
      <c r="AR51" s="3">
        <v>21</v>
      </c>
      <c r="AS51" s="3">
        <v>9</v>
      </c>
      <c r="AT51" s="3">
        <v>63</v>
      </c>
      <c r="AU51" s="3">
        <v>187</v>
      </c>
      <c r="AV51" s="3">
        <v>258</v>
      </c>
      <c r="AW51" s="3">
        <v>73</v>
      </c>
      <c r="AX51" s="3">
        <v>6</v>
      </c>
      <c r="AY51" s="3">
        <v>2</v>
      </c>
      <c r="AZ51" s="3">
        <v>0</v>
      </c>
      <c r="BA51" s="3">
        <v>0</v>
      </c>
      <c r="BB51" s="3">
        <v>0</v>
      </c>
      <c r="BC51" s="3">
        <v>63</v>
      </c>
      <c r="BD51" s="3">
        <v>0</v>
      </c>
      <c r="BE51" s="3">
        <v>453</v>
      </c>
      <c r="BF51" s="3">
        <v>8</v>
      </c>
      <c r="BG51" s="3">
        <v>1413</v>
      </c>
      <c r="BH51" s="3">
        <v>153</v>
      </c>
      <c r="BI51" s="3">
        <v>172</v>
      </c>
      <c r="BJ51" s="3">
        <v>932</v>
      </c>
      <c r="BK51" s="3">
        <v>0</v>
      </c>
      <c r="BL51" s="3">
        <v>239</v>
      </c>
      <c r="BM51" s="3">
        <v>4</v>
      </c>
      <c r="BN51" s="3">
        <v>83</v>
      </c>
      <c r="BO51" s="3">
        <v>192</v>
      </c>
      <c r="BP51" s="3">
        <v>1402</v>
      </c>
      <c r="BQ51" s="3">
        <v>78</v>
      </c>
      <c r="BR51" s="3">
        <v>45</v>
      </c>
      <c r="BS51" s="3">
        <v>3</v>
      </c>
      <c r="BT51" s="3">
        <v>62</v>
      </c>
      <c r="BU51" s="3">
        <v>110</v>
      </c>
      <c r="BV51" s="3">
        <v>3</v>
      </c>
      <c r="BW51" s="3">
        <v>0</v>
      </c>
      <c r="BX51" s="3">
        <v>6</v>
      </c>
      <c r="BY51" s="3">
        <v>28</v>
      </c>
      <c r="BZ51" s="3">
        <v>0</v>
      </c>
      <c r="CA51" s="3">
        <v>195</v>
      </c>
      <c r="CB51" s="3">
        <v>64</v>
      </c>
      <c r="CC51" s="3">
        <v>24</v>
      </c>
      <c r="CD51" s="3">
        <v>815</v>
      </c>
      <c r="CE51" s="3">
        <v>7</v>
      </c>
      <c r="CF51" s="3">
        <v>217</v>
      </c>
      <c r="CG51" s="3">
        <v>33</v>
      </c>
      <c r="CH51" s="3">
        <v>24</v>
      </c>
      <c r="CI51" s="3">
        <v>103</v>
      </c>
      <c r="CJ51" s="3">
        <v>0</v>
      </c>
      <c r="CK51" s="3">
        <v>50</v>
      </c>
      <c r="CL51" s="3">
        <v>385</v>
      </c>
      <c r="CM51" s="3">
        <v>688</v>
      </c>
      <c r="CN51" s="3">
        <v>239</v>
      </c>
      <c r="CO51" s="3">
        <v>4</v>
      </c>
      <c r="CP51" s="3">
        <v>117</v>
      </c>
      <c r="CQ51" s="3">
        <v>61</v>
      </c>
      <c r="CR51" s="3">
        <v>370</v>
      </c>
      <c r="CS51" s="3">
        <v>679</v>
      </c>
      <c r="CT51" s="3">
        <v>220</v>
      </c>
      <c r="CU51" s="3">
        <v>114</v>
      </c>
      <c r="CV51" s="3">
        <v>0</v>
      </c>
    </row>
    <row r="52" spans="13:100">
      <c r="M52" s="3">
        <v>3</v>
      </c>
      <c r="N52" s="3">
        <v>3</v>
      </c>
      <c r="O52" s="3">
        <v>2</v>
      </c>
      <c r="P52" s="3">
        <v>3</v>
      </c>
      <c r="Q52" s="3">
        <v>3</v>
      </c>
      <c r="R52" s="3">
        <v>2</v>
      </c>
      <c r="S52" s="3">
        <v>8208</v>
      </c>
      <c r="T52" s="3">
        <v>735</v>
      </c>
      <c r="U52" s="250">
        <f t="shared" si="0"/>
        <v>8.9546783625731E-2</v>
      </c>
      <c r="V52" s="3">
        <v>14</v>
      </c>
      <c r="W52" s="3">
        <v>5</v>
      </c>
      <c r="X52" s="3">
        <v>12</v>
      </c>
      <c r="Y52" s="3">
        <v>12</v>
      </c>
      <c r="Z52" s="3">
        <v>15</v>
      </c>
      <c r="AA52" s="3">
        <v>2</v>
      </c>
      <c r="AB52" s="3">
        <v>5</v>
      </c>
      <c r="AC52" s="3">
        <v>24</v>
      </c>
      <c r="AD52" s="3">
        <v>0</v>
      </c>
      <c r="AE52" s="3">
        <v>0</v>
      </c>
      <c r="AF52" s="3">
        <v>8</v>
      </c>
      <c r="AG52" s="3">
        <v>20</v>
      </c>
      <c r="AH52" s="3">
        <v>1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25</v>
      </c>
      <c r="AP52" s="3">
        <v>8</v>
      </c>
      <c r="AQ52" s="3">
        <v>60</v>
      </c>
      <c r="AR52" s="3">
        <v>0</v>
      </c>
      <c r="AS52" s="3">
        <v>1</v>
      </c>
      <c r="AT52" s="3">
        <v>8</v>
      </c>
      <c r="AU52" s="3">
        <v>27</v>
      </c>
      <c r="AV52" s="3">
        <v>6</v>
      </c>
      <c r="AW52" s="3">
        <v>68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57</v>
      </c>
      <c r="BF52" s="3">
        <v>0</v>
      </c>
      <c r="BG52" s="3">
        <v>140</v>
      </c>
      <c r="BH52" s="3">
        <v>103</v>
      </c>
      <c r="BI52" s="3">
        <v>56</v>
      </c>
      <c r="BJ52" s="3">
        <v>0</v>
      </c>
      <c r="BK52" s="3">
        <v>35</v>
      </c>
      <c r="BL52" s="3">
        <v>0</v>
      </c>
      <c r="BM52" s="3">
        <v>8</v>
      </c>
      <c r="BN52" s="3">
        <v>16</v>
      </c>
      <c r="BO52" s="3">
        <v>0</v>
      </c>
      <c r="BP52" s="3">
        <v>269</v>
      </c>
      <c r="BQ52" s="3">
        <v>0</v>
      </c>
      <c r="BR52" s="3">
        <v>14</v>
      </c>
      <c r="BS52" s="3">
        <v>0</v>
      </c>
      <c r="BT52" s="3">
        <v>13</v>
      </c>
      <c r="BU52" s="3">
        <v>0</v>
      </c>
      <c r="BV52" s="3">
        <v>167</v>
      </c>
      <c r="BW52" s="3">
        <v>0</v>
      </c>
      <c r="BX52" s="3">
        <v>0</v>
      </c>
      <c r="BY52" s="3">
        <v>0</v>
      </c>
      <c r="BZ52" s="3">
        <v>0</v>
      </c>
      <c r="CA52" s="3">
        <v>7</v>
      </c>
      <c r="CB52" s="3">
        <v>0</v>
      </c>
      <c r="CC52" s="3">
        <v>5</v>
      </c>
      <c r="CD52" s="3">
        <v>76</v>
      </c>
      <c r="CE52" s="3">
        <v>0</v>
      </c>
      <c r="CF52" s="3">
        <v>14</v>
      </c>
      <c r="CG52" s="3">
        <v>12</v>
      </c>
      <c r="CH52" s="3">
        <v>9</v>
      </c>
      <c r="CI52" s="3">
        <v>29</v>
      </c>
      <c r="CJ52" s="3">
        <v>0</v>
      </c>
      <c r="CK52" s="3">
        <v>11</v>
      </c>
      <c r="CL52" s="3">
        <v>65</v>
      </c>
      <c r="CM52" s="3">
        <v>173</v>
      </c>
      <c r="CN52" s="3">
        <v>54</v>
      </c>
      <c r="CO52" s="3">
        <v>0</v>
      </c>
      <c r="CP52" s="3">
        <v>1</v>
      </c>
      <c r="CQ52" s="3">
        <v>0</v>
      </c>
      <c r="CR52" s="3">
        <v>29</v>
      </c>
      <c r="CS52" s="3">
        <v>199</v>
      </c>
      <c r="CT52" s="3">
        <v>49</v>
      </c>
      <c r="CU52" s="3">
        <v>2</v>
      </c>
      <c r="CV52" s="3">
        <v>0</v>
      </c>
    </row>
    <row r="53" spans="13:100">
      <c r="M53" s="3">
        <v>7</v>
      </c>
      <c r="N53" s="3">
        <v>5</v>
      </c>
      <c r="O53" s="3">
        <v>2</v>
      </c>
      <c r="P53" s="3">
        <v>7</v>
      </c>
      <c r="Q53" s="3">
        <v>5</v>
      </c>
      <c r="R53" s="3">
        <v>2</v>
      </c>
      <c r="S53" s="129">
        <v>8239</v>
      </c>
      <c r="T53" s="129">
        <v>1349</v>
      </c>
      <c r="U53" s="251">
        <f t="shared" si="0"/>
        <v>0.16373346279888337</v>
      </c>
      <c r="V53" s="3">
        <v>1</v>
      </c>
      <c r="W53" s="3">
        <v>3</v>
      </c>
      <c r="X53" s="3">
        <v>41</v>
      </c>
      <c r="Y53" s="3">
        <v>9</v>
      </c>
      <c r="Z53" s="3">
        <v>24</v>
      </c>
      <c r="AA53" s="3">
        <v>2</v>
      </c>
      <c r="AB53" s="3">
        <v>9</v>
      </c>
      <c r="AC53" s="3">
        <v>71</v>
      </c>
      <c r="AD53" s="3">
        <v>0</v>
      </c>
      <c r="AE53" s="3">
        <v>2</v>
      </c>
      <c r="AF53" s="3">
        <v>11</v>
      </c>
      <c r="AG53" s="3">
        <v>37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22</v>
      </c>
      <c r="AP53" s="3">
        <v>10</v>
      </c>
      <c r="AQ53" s="3">
        <v>126</v>
      </c>
      <c r="AR53" s="3">
        <v>0</v>
      </c>
      <c r="AS53" s="3">
        <v>0</v>
      </c>
      <c r="AT53" s="3">
        <v>8</v>
      </c>
      <c r="AU53" s="3">
        <v>77</v>
      </c>
      <c r="AV53" s="3">
        <v>120</v>
      </c>
      <c r="AW53" s="3">
        <v>112</v>
      </c>
      <c r="AX53" s="3">
        <v>0</v>
      </c>
      <c r="AY53" s="3">
        <v>6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127</v>
      </c>
      <c r="BF53" s="3">
        <v>67</v>
      </c>
      <c r="BG53" s="3">
        <v>168</v>
      </c>
      <c r="BH53" s="3">
        <v>110</v>
      </c>
      <c r="BI53" s="3">
        <v>312</v>
      </c>
      <c r="BJ53" s="3">
        <v>29</v>
      </c>
      <c r="BK53" s="3">
        <v>0</v>
      </c>
      <c r="BL53" s="3">
        <v>130</v>
      </c>
      <c r="BM53" s="3">
        <v>6</v>
      </c>
      <c r="BN53" s="3">
        <v>0</v>
      </c>
      <c r="BO53" s="3">
        <v>26</v>
      </c>
      <c r="BP53" s="3">
        <v>0</v>
      </c>
      <c r="BQ53" s="3">
        <v>0</v>
      </c>
      <c r="BR53" s="3">
        <v>10</v>
      </c>
      <c r="BS53" s="3">
        <v>1</v>
      </c>
      <c r="BT53" s="3">
        <v>219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160</v>
      </c>
      <c r="CB53" s="3">
        <v>0</v>
      </c>
      <c r="CC53" s="3">
        <v>20</v>
      </c>
      <c r="CD53" s="3">
        <v>2681</v>
      </c>
      <c r="CE53" s="3">
        <v>0</v>
      </c>
      <c r="CF53" s="3">
        <v>60</v>
      </c>
      <c r="CG53" s="3">
        <v>10</v>
      </c>
      <c r="CH53" s="3">
        <v>8</v>
      </c>
      <c r="CI53" s="3">
        <v>303</v>
      </c>
      <c r="CJ53" s="3">
        <v>0</v>
      </c>
      <c r="CK53" s="3">
        <v>20</v>
      </c>
      <c r="CL53" s="3">
        <v>141</v>
      </c>
      <c r="CM53" s="3">
        <v>804</v>
      </c>
      <c r="CN53" s="3">
        <v>192</v>
      </c>
      <c r="CO53" s="3">
        <v>0</v>
      </c>
      <c r="CP53" s="3">
        <v>14</v>
      </c>
      <c r="CQ53" s="3">
        <v>13</v>
      </c>
      <c r="CR53" s="3">
        <v>174</v>
      </c>
      <c r="CS53" s="3">
        <v>932</v>
      </c>
      <c r="CT53" s="3">
        <v>159</v>
      </c>
      <c r="CU53" s="3">
        <v>7</v>
      </c>
      <c r="CV53" s="3">
        <v>0</v>
      </c>
    </row>
    <row r="54" spans="13:100">
      <c r="M54" s="3">
        <v>6</v>
      </c>
      <c r="N54" s="3">
        <v>4</v>
      </c>
      <c r="O54" s="3">
        <v>5</v>
      </c>
      <c r="P54" s="3">
        <v>6</v>
      </c>
      <c r="Q54" s="3">
        <v>4</v>
      </c>
      <c r="R54" s="3">
        <v>5</v>
      </c>
      <c r="S54" s="3">
        <v>11330</v>
      </c>
      <c r="T54" s="3">
        <v>1254</v>
      </c>
      <c r="U54" s="250">
        <f t="shared" si="0"/>
        <v>0.11067961165048544</v>
      </c>
      <c r="V54" s="3">
        <v>3</v>
      </c>
      <c r="W54" s="3">
        <v>5</v>
      </c>
      <c r="X54" s="3">
        <v>13</v>
      </c>
      <c r="Y54" s="3">
        <v>2</v>
      </c>
      <c r="Z54" s="3">
        <v>14</v>
      </c>
      <c r="AA54" s="3">
        <v>5</v>
      </c>
      <c r="AB54" s="3">
        <v>3</v>
      </c>
      <c r="AC54" s="3">
        <v>46</v>
      </c>
      <c r="AD54" s="3">
        <v>2</v>
      </c>
      <c r="AE54" s="3">
        <v>1</v>
      </c>
      <c r="AF54" s="3">
        <v>11</v>
      </c>
      <c r="AG54" s="3">
        <v>35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7</v>
      </c>
      <c r="AP54" s="3">
        <v>14</v>
      </c>
      <c r="AQ54" s="3">
        <v>59</v>
      </c>
      <c r="AR54" s="3">
        <v>24</v>
      </c>
      <c r="AS54" s="3">
        <v>1</v>
      </c>
      <c r="AT54" s="3">
        <v>16</v>
      </c>
      <c r="AU54" s="3">
        <v>83</v>
      </c>
      <c r="AV54" s="3">
        <v>97</v>
      </c>
      <c r="AW54" s="3">
        <v>95</v>
      </c>
      <c r="AX54" s="3">
        <v>0</v>
      </c>
      <c r="AY54" s="3">
        <v>1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333</v>
      </c>
      <c r="BF54" s="3">
        <v>0</v>
      </c>
      <c r="BG54" s="3">
        <v>234</v>
      </c>
      <c r="BH54" s="3">
        <v>22</v>
      </c>
      <c r="BI54" s="3">
        <v>1</v>
      </c>
      <c r="BJ54" s="3">
        <v>202</v>
      </c>
      <c r="BK54" s="3">
        <v>227</v>
      </c>
      <c r="BL54" s="3">
        <v>94</v>
      </c>
      <c r="BM54" s="3">
        <v>9</v>
      </c>
      <c r="BN54" s="3">
        <v>12</v>
      </c>
      <c r="BO54" s="3">
        <v>14</v>
      </c>
      <c r="BP54" s="3">
        <v>177</v>
      </c>
      <c r="BQ54" s="3">
        <v>3</v>
      </c>
      <c r="BR54" s="3">
        <v>0</v>
      </c>
      <c r="BS54" s="3">
        <v>0</v>
      </c>
      <c r="BT54" s="3">
        <v>15</v>
      </c>
      <c r="BU54" s="3">
        <v>0</v>
      </c>
      <c r="BV54" s="3">
        <v>0</v>
      </c>
      <c r="BW54" s="3">
        <v>0</v>
      </c>
      <c r="BX54" s="3">
        <v>0</v>
      </c>
      <c r="BY54" s="3">
        <v>397</v>
      </c>
      <c r="BZ54" s="3">
        <v>0</v>
      </c>
      <c r="CA54" s="3">
        <v>73</v>
      </c>
      <c r="CB54" s="3">
        <v>19</v>
      </c>
      <c r="CC54" s="3">
        <v>4</v>
      </c>
      <c r="CD54" s="3">
        <v>0</v>
      </c>
      <c r="CE54" s="3">
        <v>0</v>
      </c>
      <c r="CF54" s="3">
        <v>5</v>
      </c>
      <c r="CG54" s="3">
        <v>14</v>
      </c>
      <c r="CH54" s="3">
        <v>0</v>
      </c>
      <c r="CI54" s="3">
        <v>0</v>
      </c>
      <c r="CJ54" s="3">
        <v>0</v>
      </c>
      <c r="CK54" s="3">
        <v>13</v>
      </c>
      <c r="CL54" s="3">
        <v>128</v>
      </c>
      <c r="CM54" s="3">
        <v>335</v>
      </c>
      <c r="CN54" s="3">
        <v>89</v>
      </c>
      <c r="CO54" s="3">
        <v>0</v>
      </c>
      <c r="CP54" s="3">
        <v>44</v>
      </c>
      <c r="CQ54" s="3">
        <v>3</v>
      </c>
      <c r="CR54" s="3">
        <v>98</v>
      </c>
      <c r="CS54" s="3">
        <v>350</v>
      </c>
      <c r="CT54" s="3">
        <v>104</v>
      </c>
      <c r="CU54" s="3">
        <v>41</v>
      </c>
      <c r="CV54" s="3">
        <v>0</v>
      </c>
    </row>
    <row r="55" spans="13:100">
      <c r="M55" s="3">
        <v>5</v>
      </c>
      <c r="N55" s="3">
        <v>5</v>
      </c>
      <c r="O55" s="3">
        <v>5</v>
      </c>
      <c r="P55" s="3">
        <v>5</v>
      </c>
      <c r="Q55" s="3">
        <v>5</v>
      </c>
      <c r="R55" s="3">
        <v>5</v>
      </c>
      <c r="S55" s="3">
        <v>12251</v>
      </c>
      <c r="T55" s="3">
        <v>1154</v>
      </c>
      <c r="U55" s="250">
        <f t="shared" si="0"/>
        <v>9.4196392131254594E-2</v>
      </c>
      <c r="V55" s="3">
        <v>6</v>
      </c>
      <c r="W55" s="3">
        <v>3</v>
      </c>
      <c r="X55" s="3">
        <v>33</v>
      </c>
      <c r="Y55" s="3">
        <v>19</v>
      </c>
      <c r="Z55" s="3">
        <v>16</v>
      </c>
      <c r="AA55" s="3">
        <v>0</v>
      </c>
      <c r="AB55" s="3">
        <v>4</v>
      </c>
      <c r="AC55" s="3">
        <v>16</v>
      </c>
      <c r="AD55" s="3">
        <v>0</v>
      </c>
      <c r="AE55" s="3">
        <v>2</v>
      </c>
      <c r="AF55" s="3">
        <v>7</v>
      </c>
      <c r="AG55" s="3">
        <v>35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24</v>
      </c>
      <c r="AP55" s="3">
        <v>12</v>
      </c>
      <c r="AQ55" s="3">
        <v>79</v>
      </c>
      <c r="AR55" s="3">
        <v>2</v>
      </c>
      <c r="AS55" s="3">
        <v>0</v>
      </c>
      <c r="AT55" s="3">
        <v>13</v>
      </c>
      <c r="AU55" s="3">
        <v>56</v>
      </c>
      <c r="AV55" s="3">
        <v>19</v>
      </c>
      <c r="AW55" s="3">
        <v>21</v>
      </c>
      <c r="AX55" s="3">
        <v>2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341</v>
      </c>
      <c r="BF55" s="3">
        <v>0</v>
      </c>
      <c r="BG55" s="3">
        <v>260</v>
      </c>
      <c r="BH55" s="3">
        <v>384</v>
      </c>
      <c r="BI55" s="3">
        <v>0</v>
      </c>
      <c r="BJ55" s="3">
        <v>52</v>
      </c>
      <c r="BK55" s="3">
        <v>384</v>
      </c>
      <c r="BL55" s="3">
        <v>119</v>
      </c>
      <c r="BM55" s="3">
        <v>39</v>
      </c>
      <c r="BN55" s="3">
        <v>0</v>
      </c>
      <c r="BO55" s="3">
        <v>14</v>
      </c>
      <c r="BP55" s="3">
        <v>1104</v>
      </c>
      <c r="BQ55" s="3">
        <v>23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13</v>
      </c>
      <c r="CB55" s="3">
        <v>0</v>
      </c>
      <c r="CC55" s="3">
        <v>276</v>
      </c>
      <c r="CD55" s="3">
        <v>0</v>
      </c>
      <c r="CE55" s="3">
        <v>0</v>
      </c>
      <c r="CF55" s="3">
        <v>107</v>
      </c>
      <c r="CG55" s="3">
        <v>75</v>
      </c>
      <c r="CH55" s="3">
        <v>113</v>
      </c>
      <c r="CI55" s="3">
        <v>0</v>
      </c>
      <c r="CJ55" s="3">
        <v>0</v>
      </c>
      <c r="CK55" s="3">
        <v>24</v>
      </c>
      <c r="CL55" s="3">
        <v>143</v>
      </c>
      <c r="CM55" s="3">
        <v>290</v>
      </c>
      <c r="CN55" s="3">
        <v>92</v>
      </c>
      <c r="CO55" s="3">
        <v>1</v>
      </c>
      <c r="CP55" s="3">
        <v>32</v>
      </c>
      <c r="CQ55" s="3">
        <v>9</v>
      </c>
      <c r="CR55" s="3">
        <v>111</v>
      </c>
      <c r="CS55" s="3">
        <v>197</v>
      </c>
      <c r="CT55" s="3">
        <v>60</v>
      </c>
      <c r="CU55" s="3">
        <v>23</v>
      </c>
      <c r="CV55" s="3">
        <v>5</v>
      </c>
    </row>
    <row r="56" spans="13:100">
      <c r="M56" s="3">
        <v>7</v>
      </c>
      <c r="N56" s="3">
        <v>7</v>
      </c>
      <c r="O56" s="3">
        <v>2</v>
      </c>
      <c r="P56" s="3">
        <v>7</v>
      </c>
      <c r="Q56" s="3">
        <v>7</v>
      </c>
      <c r="R56" s="3">
        <v>2</v>
      </c>
      <c r="S56" s="129">
        <v>24865</v>
      </c>
      <c r="T56" s="129">
        <v>1356</v>
      </c>
      <c r="U56" s="251">
        <f t="shared" si="0"/>
        <v>5.4534486225618337E-2</v>
      </c>
      <c r="V56" s="3">
        <v>17</v>
      </c>
      <c r="W56" s="3">
        <v>2</v>
      </c>
      <c r="X56" s="3">
        <v>30</v>
      </c>
      <c r="Y56" s="3">
        <v>4</v>
      </c>
      <c r="Z56" s="3">
        <v>31</v>
      </c>
      <c r="AA56" s="3">
        <v>11</v>
      </c>
      <c r="AB56" s="3">
        <v>3</v>
      </c>
      <c r="AC56" s="3">
        <v>72</v>
      </c>
      <c r="AD56" s="3">
        <v>0</v>
      </c>
      <c r="AE56" s="3">
        <v>2</v>
      </c>
      <c r="AF56" s="3">
        <v>14</v>
      </c>
      <c r="AG56" s="3">
        <v>84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35</v>
      </c>
      <c r="AP56" s="3">
        <v>36</v>
      </c>
      <c r="AQ56" s="3">
        <v>145</v>
      </c>
      <c r="AR56" s="3">
        <v>2</v>
      </c>
      <c r="AS56" s="3">
        <v>0</v>
      </c>
      <c r="AT56" s="3">
        <v>72</v>
      </c>
      <c r="AU56" s="3">
        <v>323</v>
      </c>
      <c r="AV56" s="3">
        <v>102</v>
      </c>
      <c r="AW56" s="3">
        <v>118</v>
      </c>
      <c r="AX56" s="3">
        <v>7</v>
      </c>
      <c r="AY56" s="3">
        <v>3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122</v>
      </c>
      <c r="BF56" s="3">
        <v>0</v>
      </c>
      <c r="BG56" s="3">
        <v>0</v>
      </c>
      <c r="BH56" s="3">
        <v>646</v>
      </c>
      <c r="BI56" s="3">
        <v>68</v>
      </c>
      <c r="BJ56" s="3">
        <v>134</v>
      </c>
      <c r="BK56" s="3">
        <v>0</v>
      </c>
      <c r="BL56" s="3">
        <v>46</v>
      </c>
      <c r="BM56" s="3">
        <v>6</v>
      </c>
      <c r="BN56" s="3">
        <v>22</v>
      </c>
      <c r="BO56" s="3">
        <v>90</v>
      </c>
      <c r="BP56" s="3">
        <v>22</v>
      </c>
      <c r="BQ56" s="3">
        <v>85</v>
      </c>
      <c r="BR56" s="3">
        <v>0</v>
      </c>
      <c r="BS56" s="3">
        <v>0</v>
      </c>
      <c r="BT56" s="3">
        <v>15</v>
      </c>
      <c r="BU56" s="3">
        <v>0</v>
      </c>
      <c r="BV56" s="3">
        <v>0</v>
      </c>
      <c r="BW56" s="3">
        <v>0</v>
      </c>
      <c r="BX56" s="3">
        <v>3</v>
      </c>
      <c r="BY56" s="3">
        <v>0</v>
      </c>
      <c r="BZ56" s="3">
        <v>0</v>
      </c>
      <c r="CA56" s="3">
        <v>11</v>
      </c>
      <c r="CB56" s="3">
        <v>0</v>
      </c>
      <c r="CC56" s="3">
        <v>6</v>
      </c>
      <c r="CD56" s="3">
        <v>1405</v>
      </c>
      <c r="CE56" s="3">
        <v>0</v>
      </c>
      <c r="CF56" s="3">
        <v>0</v>
      </c>
      <c r="CG56" s="3">
        <v>9</v>
      </c>
      <c r="CH56" s="3">
        <v>8</v>
      </c>
      <c r="CI56" s="3">
        <v>238</v>
      </c>
      <c r="CJ56" s="3">
        <v>0</v>
      </c>
      <c r="CK56" s="3">
        <v>33</v>
      </c>
      <c r="CL56" s="3">
        <v>227</v>
      </c>
      <c r="CM56" s="3">
        <v>589</v>
      </c>
      <c r="CN56" s="3">
        <v>223</v>
      </c>
      <c r="CO56" s="3">
        <v>0</v>
      </c>
      <c r="CP56" s="3">
        <v>17</v>
      </c>
      <c r="CQ56" s="3">
        <v>9</v>
      </c>
      <c r="CR56" s="3">
        <v>81</v>
      </c>
      <c r="CS56" s="3">
        <v>615</v>
      </c>
      <c r="CT56" s="3">
        <v>128</v>
      </c>
      <c r="CU56" s="3">
        <v>26</v>
      </c>
      <c r="CV56" s="3">
        <v>0</v>
      </c>
    </row>
    <row r="57" spans="13:100">
      <c r="M57" s="3">
        <v>7</v>
      </c>
      <c r="N57" s="3">
        <v>6</v>
      </c>
      <c r="O57" s="3">
        <v>4</v>
      </c>
      <c r="P57" s="3">
        <v>7</v>
      </c>
      <c r="Q57" s="3">
        <v>6</v>
      </c>
      <c r="R57" s="3">
        <v>4</v>
      </c>
      <c r="S57" s="3">
        <v>14430</v>
      </c>
      <c r="T57" s="3">
        <v>1174</v>
      </c>
      <c r="U57" s="250">
        <f t="shared" si="0"/>
        <v>8.1358281358281354E-2</v>
      </c>
      <c r="V57" s="3">
        <v>7</v>
      </c>
      <c r="W57" s="3">
        <v>15</v>
      </c>
      <c r="X57" s="3">
        <v>116</v>
      </c>
      <c r="Y57" s="3">
        <v>16</v>
      </c>
      <c r="Z57" s="3">
        <v>43</v>
      </c>
      <c r="AA57" s="3">
        <v>19</v>
      </c>
      <c r="AB57" s="3">
        <v>6</v>
      </c>
      <c r="AC57" s="3">
        <v>151</v>
      </c>
      <c r="AD57" s="3">
        <v>28</v>
      </c>
      <c r="AE57" s="3">
        <v>5</v>
      </c>
      <c r="AF57" s="3">
        <v>31</v>
      </c>
      <c r="AG57" s="3">
        <v>59</v>
      </c>
      <c r="AH57" s="3">
        <v>1</v>
      </c>
      <c r="AI57" s="3">
        <v>1</v>
      </c>
      <c r="AJ57" s="3">
        <v>5</v>
      </c>
      <c r="AK57" s="3">
        <v>0</v>
      </c>
      <c r="AL57" s="3">
        <v>0</v>
      </c>
      <c r="AM57" s="3">
        <v>0</v>
      </c>
      <c r="AN57" s="3">
        <v>0</v>
      </c>
      <c r="AO57" s="3">
        <v>57</v>
      </c>
      <c r="AP57" s="3">
        <v>23</v>
      </c>
      <c r="AQ57" s="3">
        <v>54</v>
      </c>
      <c r="AR57" s="3">
        <v>3</v>
      </c>
      <c r="AS57" s="3">
        <v>0</v>
      </c>
      <c r="AT57" s="3">
        <v>8</v>
      </c>
      <c r="AU57" s="3">
        <v>111</v>
      </c>
      <c r="AV57" s="3">
        <v>143</v>
      </c>
      <c r="AW57" s="3">
        <v>81</v>
      </c>
      <c r="AX57" s="3">
        <v>3</v>
      </c>
      <c r="AY57" s="3">
        <v>1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131</v>
      </c>
      <c r="BF57" s="3">
        <v>0</v>
      </c>
      <c r="BG57" s="3">
        <v>547</v>
      </c>
      <c r="BH57" s="3">
        <v>298</v>
      </c>
      <c r="BI57" s="3">
        <v>5</v>
      </c>
      <c r="BJ57" s="3">
        <v>59</v>
      </c>
      <c r="BK57" s="3">
        <v>18</v>
      </c>
      <c r="BL57" s="3">
        <v>49</v>
      </c>
      <c r="BM57" s="3">
        <v>25</v>
      </c>
      <c r="BN57" s="3">
        <v>0</v>
      </c>
      <c r="BO57" s="3">
        <v>20</v>
      </c>
      <c r="BP57" s="3">
        <v>229</v>
      </c>
      <c r="BQ57" s="3">
        <v>7</v>
      </c>
      <c r="BR57" s="3">
        <v>16</v>
      </c>
      <c r="BS57" s="3">
        <v>2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10</v>
      </c>
      <c r="CC57" s="3">
        <v>4</v>
      </c>
      <c r="CD57" s="3">
        <v>193</v>
      </c>
      <c r="CE57" s="3">
        <v>0</v>
      </c>
      <c r="CF57" s="3">
        <v>0</v>
      </c>
      <c r="CG57" s="3">
        <v>2</v>
      </c>
      <c r="CH57" s="3">
        <v>0</v>
      </c>
      <c r="CI57" s="3">
        <v>87</v>
      </c>
      <c r="CJ57" s="3">
        <v>0</v>
      </c>
      <c r="CK57" s="3">
        <v>23</v>
      </c>
      <c r="CL57" s="3">
        <v>150</v>
      </c>
      <c r="CM57" s="3">
        <v>415</v>
      </c>
      <c r="CN57" s="3">
        <v>144</v>
      </c>
      <c r="CO57" s="3">
        <v>2</v>
      </c>
      <c r="CP57" s="3">
        <v>56</v>
      </c>
      <c r="CQ57" s="3">
        <v>19</v>
      </c>
      <c r="CR57" s="3">
        <v>149</v>
      </c>
      <c r="CS57" s="3">
        <v>437</v>
      </c>
      <c r="CT57" s="3">
        <v>149</v>
      </c>
      <c r="CU57" s="3">
        <v>52</v>
      </c>
      <c r="CV57" s="3">
        <v>0</v>
      </c>
    </row>
    <row r="58" spans="13:100">
      <c r="M58" s="3">
        <v>11</v>
      </c>
      <c r="N58" s="3">
        <v>8</v>
      </c>
      <c r="O58" s="3">
        <v>8</v>
      </c>
      <c r="P58" s="3">
        <v>11</v>
      </c>
      <c r="Q58" s="3">
        <v>8</v>
      </c>
      <c r="R58" s="3">
        <v>8</v>
      </c>
      <c r="S58" s="3">
        <v>15858</v>
      </c>
      <c r="T58" s="3">
        <v>1416</v>
      </c>
      <c r="U58" s="250">
        <f t="shared" si="0"/>
        <v>8.9292470677260691E-2</v>
      </c>
      <c r="V58" s="3">
        <v>5</v>
      </c>
      <c r="W58" s="3">
        <v>0</v>
      </c>
      <c r="X58" s="3">
        <v>11</v>
      </c>
      <c r="Y58" s="3">
        <v>13</v>
      </c>
      <c r="Z58" s="3">
        <v>14</v>
      </c>
      <c r="AA58" s="3">
        <v>9</v>
      </c>
      <c r="AB58" s="3">
        <v>5</v>
      </c>
      <c r="AC58" s="3">
        <v>77</v>
      </c>
      <c r="AD58" s="3">
        <v>1</v>
      </c>
      <c r="AE58" s="3">
        <v>1</v>
      </c>
      <c r="AF58" s="3">
        <v>24</v>
      </c>
      <c r="AG58" s="3">
        <v>85</v>
      </c>
      <c r="AH58" s="3">
        <v>0</v>
      </c>
      <c r="AI58" s="3">
        <v>1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44</v>
      </c>
      <c r="AP58" s="3">
        <v>9</v>
      </c>
      <c r="AQ58" s="3">
        <v>31</v>
      </c>
      <c r="AR58" s="3">
        <v>0</v>
      </c>
      <c r="AS58" s="3">
        <v>0</v>
      </c>
      <c r="AT58" s="3">
        <v>60</v>
      </c>
      <c r="AU58" s="3">
        <v>246</v>
      </c>
      <c r="AV58" s="3">
        <v>112</v>
      </c>
      <c r="AW58" s="3">
        <v>73</v>
      </c>
      <c r="AX58" s="3">
        <v>0</v>
      </c>
      <c r="AY58" s="3">
        <v>4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215</v>
      </c>
      <c r="BF58" s="3">
        <v>0</v>
      </c>
      <c r="BG58" s="3">
        <v>378</v>
      </c>
      <c r="BH58" s="3">
        <v>8</v>
      </c>
      <c r="BI58" s="3">
        <v>42</v>
      </c>
      <c r="BJ58" s="3">
        <v>109</v>
      </c>
      <c r="BK58" s="3">
        <v>0</v>
      </c>
      <c r="BL58" s="3">
        <v>264</v>
      </c>
      <c r="BM58" s="3">
        <v>1</v>
      </c>
      <c r="BN58" s="3">
        <v>8</v>
      </c>
      <c r="BO58" s="3">
        <v>59</v>
      </c>
      <c r="BP58" s="3">
        <v>1365</v>
      </c>
      <c r="BQ58" s="3">
        <v>0</v>
      </c>
      <c r="BR58" s="3">
        <v>0</v>
      </c>
      <c r="BS58" s="3">
        <v>0</v>
      </c>
      <c r="BT58" s="3">
        <v>150</v>
      </c>
      <c r="BU58" s="3">
        <v>0</v>
      </c>
      <c r="BV58" s="3">
        <v>31</v>
      </c>
      <c r="BW58" s="3">
        <v>0</v>
      </c>
      <c r="BX58" s="3">
        <v>0</v>
      </c>
      <c r="BY58" s="3">
        <v>0</v>
      </c>
      <c r="BZ58" s="3">
        <v>0</v>
      </c>
      <c r="CA58" s="3">
        <v>79</v>
      </c>
      <c r="CB58" s="3">
        <v>16</v>
      </c>
      <c r="CC58" s="3">
        <v>19</v>
      </c>
      <c r="CD58" s="3">
        <v>3</v>
      </c>
      <c r="CE58" s="3">
        <v>0</v>
      </c>
      <c r="CF58" s="3">
        <v>14</v>
      </c>
      <c r="CG58" s="3">
        <v>5</v>
      </c>
      <c r="CH58" s="3">
        <v>23</v>
      </c>
      <c r="CI58" s="3">
        <v>216</v>
      </c>
      <c r="CJ58" s="3">
        <v>0</v>
      </c>
      <c r="CK58" s="3">
        <v>28</v>
      </c>
      <c r="CL58" s="3">
        <v>195</v>
      </c>
      <c r="CM58" s="3">
        <v>356</v>
      </c>
      <c r="CN58" s="3">
        <v>70</v>
      </c>
      <c r="CO58" s="3">
        <v>1</v>
      </c>
      <c r="CP58" s="3">
        <v>41</v>
      </c>
      <c r="CQ58" s="3">
        <v>3</v>
      </c>
      <c r="CR58" s="3">
        <v>143</v>
      </c>
      <c r="CS58" s="3">
        <v>400</v>
      </c>
      <c r="CT58" s="3">
        <v>84</v>
      </c>
      <c r="CU58" s="3">
        <v>47</v>
      </c>
      <c r="CV58" s="3">
        <v>0</v>
      </c>
    </row>
    <row r="59" spans="13:100">
      <c r="M59" s="3">
        <v>5</v>
      </c>
      <c r="N59" s="3">
        <v>4</v>
      </c>
      <c r="O59" s="3">
        <v>2</v>
      </c>
      <c r="P59" s="3">
        <v>5</v>
      </c>
      <c r="Q59" s="3">
        <v>4</v>
      </c>
      <c r="R59" s="3">
        <v>2</v>
      </c>
      <c r="S59" s="3">
        <v>8413</v>
      </c>
      <c r="T59" s="3">
        <v>971</v>
      </c>
      <c r="U59" s="250">
        <f t="shared" si="0"/>
        <v>0.11541661714014026</v>
      </c>
      <c r="V59" s="3">
        <v>6</v>
      </c>
      <c r="W59" s="3">
        <v>3</v>
      </c>
      <c r="X59" s="3">
        <v>31</v>
      </c>
      <c r="Y59" s="3">
        <v>19</v>
      </c>
      <c r="Z59" s="3">
        <v>25</v>
      </c>
      <c r="AA59" s="3">
        <v>4</v>
      </c>
      <c r="AB59" s="3">
        <v>5</v>
      </c>
      <c r="AC59" s="3">
        <v>33</v>
      </c>
      <c r="AD59" s="3">
        <v>0</v>
      </c>
      <c r="AE59" s="3">
        <v>1</v>
      </c>
      <c r="AF59" s="3">
        <v>13</v>
      </c>
      <c r="AG59" s="3">
        <v>29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83</v>
      </c>
      <c r="AP59" s="3">
        <v>29</v>
      </c>
      <c r="AQ59" s="3">
        <v>40</v>
      </c>
      <c r="AR59" s="3">
        <v>2</v>
      </c>
      <c r="AS59" s="3">
        <v>0</v>
      </c>
      <c r="AT59" s="3">
        <v>17</v>
      </c>
      <c r="AU59" s="3">
        <v>52</v>
      </c>
      <c r="AV59" s="3">
        <v>105</v>
      </c>
      <c r="AW59" s="3">
        <v>62</v>
      </c>
      <c r="AX59" s="3">
        <v>0</v>
      </c>
      <c r="AY59" s="3">
        <v>0</v>
      </c>
      <c r="AZ59" s="3">
        <v>0</v>
      </c>
      <c r="BA59" s="3">
        <v>1</v>
      </c>
      <c r="BB59" s="3">
        <v>0</v>
      </c>
      <c r="BC59" s="3">
        <v>1</v>
      </c>
      <c r="BD59" s="3">
        <v>0</v>
      </c>
      <c r="BE59" s="3">
        <v>143</v>
      </c>
      <c r="BF59" s="3">
        <v>0</v>
      </c>
      <c r="BG59" s="3">
        <v>96</v>
      </c>
      <c r="BH59" s="3">
        <v>66</v>
      </c>
      <c r="BI59" s="3">
        <v>28</v>
      </c>
      <c r="BJ59" s="3">
        <v>59</v>
      </c>
      <c r="BK59" s="3">
        <v>18</v>
      </c>
      <c r="BL59" s="3">
        <v>58</v>
      </c>
      <c r="BM59" s="3">
        <v>100</v>
      </c>
      <c r="BN59" s="3">
        <v>1</v>
      </c>
      <c r="BO59" s="3">
        <v>35</v>
      </c>
      <c r="BP59" s="3">
        <v>177</v>
      </c>
      <c r="BQ59" s="3">
        <v>4</v>
      </c>
      <c r="BR59" s="3">
        <v>0</v>
      </c>
      <c r="BS59" s="3">
        <v>0</v>
      </c>
      <c r="BT59" s="3">
        <v>9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10</v>
      </c>
      <c r="CB59" s="3">
        <v>22</v>
      </c>
      <c r="CC59" s="3">
        <v>5</v>
      </c>
      <c r="CD59" s="3">
        <v>251</v>
      </c>
      <c r="CE59" s="3">
        <v>0</v>
      </c>
      <c r="CF59" s="3">
        <v>32</v>
      </c>
      <c r="CG59" s="3">
        <v>3</v>
      </c>
      <c r="CH59" s="3">
        <v>1</v>
      </c>
      <c r="CI59" s="3">
        <v>213</v>
      </c>
      <c r="CJ59" s="3">
        <v>22</v>
      </c>
      <c r="CK59" s="3">
        <v>12</v>
      </c>
      <c r="CL59" s="3">
        <v>147</v>
      </c>
      <c r="CM59" s="3">
        <v>255</v>
      </c>
      <c r="CN59" s="3">
        <v>84</v>
      </c>
      <c r="CO59" s="3">
        <v>0</v>
      </c>
      <c r="CP59" s="3">
        <v>31</v>
      </c>
      <c r="CQ59" s="3">
        <v>9</v>
      </c>
      <c r="CR59" s="3">
        <v>138</v>
      </c>
      <c r="CS59" s="3">
        <v>267</v>
      </c>
      <c r="CT59" s="3">
        <v>66</v>
      </c>
      <c r="CU59" s="3">
        <v>24</v>
      </c>
      <c r="CV59" s="3">
        <v>0</v>
      </c>
    </row>
    <row r="60" spans="13:100">
      <c r="M60" s="3">
        <v>2</v>
      </c>
      <c r="N60" s="3">
        <v>3</v>
      </c>
      <c r="O60" s="3">
        <v>3</v>
      </c>
      <c r="P60" s="3">
        <v>2</v>
      </c>
      <c r="Q60" s="3">
        <v>3</v>
      </c>
      <c r="R60" s="3">
        <v>3</v>
      </c>
      <c r="S60" s="3">
        <v>6448</v>
      </c>
      <c r="T60" s="3">
        <v>954</v>
      </c>
      <c r="U60" s="250">
        <f t="shared" si="0"/>
        <v>0.14795285359801488</v>
      </c>
      <c r="V60" s="3">
        <v>5</v>
      </c>
      <c r="W60" s="3">
        <v>4</v>
      </c>
      <c r="X60" s="3">
        <v>20</v>
      </c>
      <c r="Y60" s="3">
        <v>6</v>
      </c>
      <c r="Z60" s="3">
        <v>12</v>
      </c>
      <c r="AA60" s="3">
        <v>6</v>
      </c>
      <c r="AB60" s="3">
        <v>5</v>
      </c>
      <c r="AC60" s="3">
        <v>31</v>
      </c>
      <c r="AD60" s="3">
        <v>3</v>
      </c>
      <c r="AE60" s="3">
        <v>3</v>
      </c>
      <c r="AF60" s="3">
        <v>51</v>
      </c>
      <c r="AG60" s="3">
        <v>18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22</v>
      </c>
      <c r="AP60" s="3">
        <v>6</v>
      </c>
      <c r="AQ60" s="3">
        <v>114</v>
      </c>
      <c r="AR60" s="3">
        <v>0</v>
      </c>
      <c r="AS60" s="3">
        <v>0</v>
      </c>
      <c r="AT60" s="3">
        <v>12</v>
      </c>
      <c r="AU60" s="3">
        <v>161</v>
      </c>
      <c r="AV60" s="3">
        <v>46</v>
      </c>
      <c r="AW60" s="3">
        <v>68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95</v>
      </c>
      <c r="BF60" s="3">
        <v>0</v>
      </c>
      <c r="BG60" s="3">
        <v>161</v>
      </c>
      <c r="BH60" s="3">
        <v>54</v>
      </c>
      <c r="BI60" s="3">
        <v>423</v>
      </c>
      <c r="BJ60" s="3">
        <v>18</v>
      </c>
      <c r="BK60" s="3">
        <v>503</v>
      </c>
      <c r="BL60" s="3">
        <v>0</v>
      </c>
      <c r="BM60" s="3">
        <v>15</v>
      </c>
      <c r="BN60" s="3">
        <v>8</v>
      </c>
      <c r="BO60" s="3">
        <v>1</v>
      </c>
      <c r="BP60" s="3">
        <v>431</v>
      </c>
      <c r="BQ60" s="3">
        <v>0</v>
      </c>
      <c r="BR60" s="3">
        <v>0</v>
      </c>
      <c r="BS60" s="3">
        <v>0</v>
      </c>
      <c r="BT60" s="3">
        <v>2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1</v>
      </c>
      <c r="CC60" s="3">
        <v>153</v>
      </c>
      <c r="CD60" s="3">
        <v>0</v>
      </c>
      <c r="CE60" s="3">
        <v>0</v>
      </c>
      <c r="CF60" s="3">
        <v>594</v>
      </c>
      <c r="CG60" s="3">
        <v>0</v>
      </c>
      <c r="CH60" s="3">
        <v>1</v>
      </c>
      <c r="CI60" s="3">
        <v>1</v>
      </c>
      <c r="CJ60" s="3">
        <v>0</v>
      </c>
      <c r="CK60" s="3">
        <v>12</v>
      </c>
      <c r="CL60" s="3">
        <v>107</v>
      </c>
      <c r="CM60" s="3">
        <v>214</v>
      </c>
      <c r="CN60" s="3">
        <v>56</v>
      </c>
      <c r="CO60" s="3">
        <v>3</v>
      </c>
      <c r="CP60" s="3">
        <v>33</v>
      </c>
      <c r="CQ60" s="3">
        <v>10</v>
      </c>
      <c r="CR60" s="3">
        <v>93</v>
      </c>
      <c r="CS60" s="3">
        <v>190</v>
      </c>
      <c r="CT60" s="3">
        <v>50</v>
      </c>
      <c r="CU60" s="3">
        <v>29</v>
      </c>
      <c r="CV60" s="3">
        <v>0</v>
      </c>
    </row>
    <row r="61" spans="13:100">
      <c r="M61" s="3">
        <v>2</v>
      </c>
      <c r="N61" s="3">
        <v>3</v>
      </c>
      <c r="O61" s="3">
        <v>1</v>
      </c>
      <c r="P61" s="3">
        <v>2</v>
      </c>
      <c r="Q61" s="3">
        <v>3</v>
      </c>
      <c r="R61" s="3">
        <v>1</v>
      </c>
      <c r="S61" s="3">
        <v>3497</v>
      </c>
      <c r="T61" s="3">
        <v>605</v>
      </c>
      <c r="U61" s="250">
        <f t="shared" si="0"/>
        <v>0.17300543322848155</v>
      </c>
      <c r="V61" s="3">
        <v>1</v>
      </c>
      <c r="W61" s="3">
        <v>1</v>
      </c>
      <c r="X61" s="3">
        <v>2</v>
      </c>
      <c r="Y61" s="3">
        <v>2</v>
      </c>
      <c r="Z61" s="3">
        <v>6</v>
      </c>
      <c r="AA61" s="3">
        <v>4</v>
      </c>
      <c r="AB61" s="3">
        <v>3</v>
      </c>
      <c r="AC61" s="3">
        <v>30</v>
      </c>
      <c r="AD61" s="3">
        <v>0</v>
      </c>
      <c r="AE61" s="3">
        <v>0</v>
      </c>
      <c r="AF61" s="3">
        <v>6</v>
      </c>
      <c r="AG61" s="3">
        <v>9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5</v>
      </c>
      <c r="AP61" s="3">
        <v>6</v>
      </c>
      <c r="AQ61" s="3">
        <v>11</v>
      </c>
      <c r="AR61" s="3">
        <v>1</v>
      </c>
      <c r="AS61" s="3">
        <v>0</v>
      </c>
      <c r="AT61" s="3">
        <v>7</v>
      </c>
      <c r="AU61" s="3">
        <v>50</v>
      </c>
      <c r="AV61" s="3">
        <v>0</v>
      </c>
      <c r="AW61" s="3">
        <v>53</v>
      </c>
      <c r="AX61" s="3">
        <v>0</v>
      </c>
      <c r="AY61" s="3">
        <v>0</v>
      </c>
      <c r="AZ61" s="3">
        <v>77</v>
      </c>
      <c r="BA61" s="3">
        <v>2</v>
      </c>
      <c r="BB61" s="3">
        <v>0</v>
      </c>
      <c r="BC61" s="3">
        <v>0</v>
      </c>
      <c r="BD61" s="3">
        <v>0</v>
      </c>
      <c r="BE61" s="3">
        <v>33</v>
      </c>
      <c r="BF61" s="3">
        <v>0</v>
      </c>
      <c r="BG61" s="3">
        <v>0</v>
      </c>
      <c r="BH61" s="3">
        <v>0</v>
      </c>
      <c r="BI61" s="3">
        <v>46</v>
      </c>
      <c r="BJ61" s="3">
        <v>29</v>
      </c>
      <c r="BK61" s="3">
        <v>18</v>
      </c>
      <c r="BL61" s="3">
        <v>0</v>
      </c>
      <c r="BM61" s="3">
        <v>144</v>
      </c>
      <c r="BN61" s="3">
        <v>0</v>
      </c>
      <c r="BO61" s="3">
        <v>0</v>
      </c>
      <c r="BP61" s="3">
        <v>51</v>
      </c>
      <c r="BQ61" s="3">
        <v>5</v>
      </c>
      <c r="BR61" s="3">
        <v>4</v>
      </c>
      <c r="BS61" s="3">
        <v>0</v>
      </c>
      <c r="BT61" s="3">
        <v>12</v>
      </c>
      <c r="BU61" s="3">
        <v>0</v>
      </c>
      <c r="BV61" s="3">
        <v>0</v>
      </c>
      <c r="BW61" s="3">
        <v>18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4</v>
      </c>
      <c r="CD61" s="3">
        <v>195</v>
      </c>
      <c r="CE61" s="3">
        <v>0</v>
      </c>
      <c r="CF61" s="3">
        <v>15</v>
      </c>
      <c r="CG61" s="3">
        <v>2</v>
      </c>
      <c r="CH61" s="3">
        <v>0</v>
      </c>
      <c r="CI61" s="3">
        <v>39</v>
      </c>
      <c r="CJ61" s="3">
        <v>0</v>
      </c>
      <c r="CK61" s="3">
        <v>2</v>
      </c>
      <c r="CL61" s="3">
        <v>58</v>
      </c>
      <c r="CM61" s="3">
        <v>169</v>
      </c>
      <c r="CN61" s="3">
        <v>26</v>
      </c>
      <c r="CO61" s="3">
        <v>0</v>
      </c>
      <c r="CP61" s="3">
        <v>14</v>
      </c>
      <c r="CQ61" s="3">
        <v>2</v>
      </c>
      <c r="CR61" s="3">
        <v>49</v>
      </c>
      <c r="CS61" s="3">
        <v>185</v>
      </c>
      <c r="CT61" s="3">
        <v>148</v>
      </c>
      <c r="CU61" s="3">
        <v>13</v>
      </c>
      <c r="CV61" s="3">
        <v>0</v>
      </c>
    </row>
    <row r="62" spans="13:100">
      <c r="M62" s="3">
        <v>6</v>
      </c>
      <c r="N62" s="3">
        <v>7</v>
      </c>
      <c r="O62" s="3">
        <v>6</v>
      </c>
      <c r="P62" s="3">
        <v>6</v>
      </c>
      <c r="Q62" s="3">
        <v>7</v>
      </c>
      <c r="R62" s="3">
        <v>6</v>
      </c>
      <c r="S62" s="3">
        <v>11765</v>
      </c>
      <c r="T62" s="3">
        <v>773</v>
      </c>
      <c r="U62" s="250">
        <f t="shared" si="0"/>
        <v>6.5703357416064603E-2</v>
      </c>
      <c r="V62" s="3">
        <v>8</v>
      </c>
      <c r="W62" s="3">
        <v>1</v>
      </c>
      <c r="X62" s="3">
        <v>15</v>
      </c>
      <c r="Y62" s="3">
        <v>14</v>
      </c>
      <c r="Z62" s="3">
        <v>13</v>
      </c>
      <c r="AA62" s="3">
        <v>3</v>
      </c>
      <c r="AB62" s="3">
        <v>5</v>
      </c>
      <c r="AC62" s="3">
        <v>49</v>
      </c>
      <c r="AD62" s="3">
        <v>0</v>
      </c>
      <c r="AE62" s="3">
        <v>0</v>
      </c>
      <c r="AF62" s="3">
        <v>7</v>
      </c>
      <c r="AG62" s="3">
        <v>12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15</v>
      </c>
      <c r="AP62" s="3">
        <v>24</v>
      </c>
      <c r="AQ62" s="3">
        <v>144</v>
      </c>
      <c r="AR62" s="3">
        <v>17</v>
      </c>
      <c r="AS62" s="3">
        <v>0</v>
      </c>
      <c r="AT62" s="3">
        <v>40</v>
      </c>
      <c r="AU62" s="3">
        <v>26</v>
      </c>
      <c r="AV62" s="3">
        <v>11</v>
      </c>
      <c r="AW62" s="3">
        <v>82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85</v>
      </c>
      <c r="BF62" s="3">
        <v>0</v>
      </c>
      <c r="BG62" s="3">
        <v>254</v>
      </c>
      <c r="BH62" s="3">
        <v>18</v>
      </c>
      <c r="BI62" s="3">
        <v>31</v>
      </c>
      <c r="BJ62" s="3">
        <v>429</v>
      </c>
      <c r="BK62" s="3">
        <v>777</v>
      </c>
      <c r="BL62" s="3">
        <v>84</v>
      </c>
      <c r="BM62" s="3">
        <v>2</v>
      </c>
      <c r="BN62" s="3">
        <v>0</v>
      </c>
      <c r="BO62" s="3">
        <v>30</v>
      </c>
      <c r="BP62" s="3">
        <v>457</v>
      </c>
      <c r="BQ62" s="3">
        <v>0</v>
      </c>
      <c r="BR62" s="3">
        <v>0</v>
      </c>
      <c r="BS62" s="3">
        <v>0</v>
      </c>
      <c r="BT62" s="3">
        <v>40</v>
      </c>
      <c r="BU62" s="3">
        <v>88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116</v>
      </c>
      <c r="CB62" s="3">
        <v>0</v>
      </c>
      <c r="CC62" s="3">
        <v>11</v>
      </c>
      <c r="CD62" s="3">
        <v>2</v>
      </c>
      <c r="CE62" s="3">
        <v>0</v>
      </c>
      <c r="CF62" s="3">
        <v>254</v>
      </c>
      <c r="CG62" s="3">
        <v>0</v>
      </c>
      <c r="CH62" s="3">
        <v>10</v>
      </c>
      <c r="CI62" s="3">
        <v>0</v>
      </c>
      <c r="CJ62" s="3">
        <v>0</v>
      </c>
      <c r="CK62" s="3">
        <v>8</v>
      </c>
      <c r="CL62" s="3">
        <v>94</v>
      </c>
      <c r="CM62" s="3">
        <v>273</v>
      </c>
      <c r="CN62" s="3">
        <v>134</v>
      </c>
      <c r="CO62" s="3">
        <v>0</v>
      </c>
      <c r="CP62" s="3">
        <v>69</v>
      </c>
      <c r="CQ62" s="3">
        <v>8</v>
      </c>
      <c r="CR62" s="3">
        <v>93</v>
      </c>
      <c r="CS62" s="3">
        <v>255</v>
      </c>
      <c r="CT62" s="3">
        <v>124</v>
      </c>
      <c r="CU62" s="3">
        <v>64</v>
      </c>
      <c r="CV62" s="3">
        <v>0</v>
      </c>
    </row>
    <row r="63" spans="13:100">
      <c r="M63" s="3">
        <v>10</v>
      </c>
      <c r="N63" s="3">
        <v>6</v>
      </c>
      <c r="O63" s="3">
        <v>3</v>
      </c>
      <c r="P63" s="3">
        <v>10</v>
      </c>
      <c r="Q63" s="3">
        <v>6</v>
      </c>
      <c r="R63" s="3">
        <v>3</v>
      </c>
      <c r="S63" s="3">
        <v>12084</v>
      </c>
      <c r="T63" s="3">
        <v>1096</v>
      </c>
      <c r="U63" s="250">
        <f t="shared" si="0"/>
        <v>9.0698444223766966E-2</v>
      </c>
      <c r="V63" s="3">
        <v>8</v>
      </c>
      <c r="W63" s="3">
        <v>5</v>
      </c>
      <c r="X63" s="3">
        <v>17</v>
      </c>
      <c r="Y63" s="3">
        <v>6</v>
      </c>
      <c r="Z63" s="3">
        <v>31</v>
      </c>
      <c r="AA63" s="3">
        <v>11</v>
      </c>
      <c r="AB63" s="3">
        <v>4</v>
      </c>
      <c r="AC63" s="3">
        <v>57</v>
      </c>
      <c r="AD63" s="3">
        <v>2</v>
      </c>
      <c r="AE63" s="3">
        <v>2</v>
      </c>
      <c r="AF63" s="3">
        <v>29</v>
      </c>
      <c r="AG63" s="3">
        <v>35</v>
      </c>
      <c r="AH63" s="3">
        <v>0</v>
      </c>
      <c r="AI63" s="3">
        <v>1</v>
      </c>
      <c r="AJ63" s="3">
        <v>3</v>
      </c>
      <c r="AK63" s="3">
        <v>0</v>
      </c>
      <c r="AL63" s="3">
        <v>0</v>
      </c>
      <c r="AM63" s="3">
        <v>0</v>
      </c>
      <c r="AN63" s="3">
        <v>0</v>
      </c>
      <c r="AO63" s="3">
        <v>27</v>
      </c>
      <c r="AP63" s="3">
        <v>28</v>
      </c>
      <c r="AQ63" s="3">
        <v>44</v>
      </c>
      <c r="AR63" s="3">
        <v>7</v>
      </c>
      <c r="AS63" s="3">
        <v>1</v>
      </c>
      <c r="AT63" s="3">
        <v>34</v>
      </c>
      <c r="AU63" s="3">
        <v>133</v>
      </c>
      <c r="AV63" s="3">
        <v>0</v>
      </c>
      <c r="AW63" s="3">
        <v>50</v>
      </c>
      <c r="AX63" s="3">
        <v>2</v>
      </c>
      <c r="AY63" s="3">
        <v>13</v>
      </c>
      <c r="AZ63" s="3">
        <v>10</v>
      </c>
      <c r="BA63" s="3">
        <v>2</v>
      </c>
      <c r="BB63" s="3">
        <v>0</v>
      </c>
      <c r="BC63" s="3">
        <v>0</v>
      </c>
      <c r="BD63" s="3">
        <v>0</v>
      </c>
      <c r="BE63" s="3">
        <v>82</v>
      </c>
      <c r="BF63" s="3">
        <v>0</v>
      </c>
      <c r="BG63" s="3">
        <v>0</v>
      </c>
      <c r="BH63" s="3">
        <v>28</v>
      </c>
      <c r="BI63" s="3">
        <v>1</v>
      </c>
      <c r="BJ63" s="3">
        <v>21</v>
      </c>
      <c r="BK63" s="3">
        <v>0</v>
      </c>
      <c r="BL63" s="3">
        <v>82</v>
      </c>
      <c r="BM63" s="3">
        <v>4</v>
      </c>
      <c r="BN63" s="3">
        <v>0</v>
      </c>
      <c r="BO63" s="3">
        <v>14</v>
      </c>
      <c r="BP63" s="3">
        <v>35</v>
      </c>
      <c r="BQ63" s="3">
        <v>2</v>
      </c>
      <c r="BR63" s="3">
        <v>12</v>
      </c>
      <c r="BS63" s="3">
        <v>0</v>
      </c>
      <c r="BT63" s="3">
        <v>55</v>
      </c>
      <c r="BU63" s="3">
        <v>39</v>
      </c>
      <c r="BV63" s="3">
        <v>0</v>
      </c>
      <c r="BW63" s="3">
        <v>0</v>
      </c>
      <c r="BX63" s="3">
        <v>4</v>
      </c>
      <c r="BY63" s="3">
        <v>0</v>
      </c>
      <c r="BZ63" s="3">
        <v>0</v>
      </c>
      <c r="CA63" s="3">
        <v>0</v>
      </c>
      <c r="CB63" s="3">
        <v>583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17</v>
      </c>
      <c r="CL63" s="3">
        <v>132</v>
      </c>
      <c r="CM63" s="3">
        <v>300</v>
      </c>
      <c r="CN63" s="3">
        <v>110</v>
      </c>
      <c r="CO63" s="3">
        <v>1</v>
      </c>
      <c r="CP63" s="3">
        <v>64</v>
      </c>
      <c r="CQ63" s="3">
        <v>23</v>
      </c>
      <c r="CR63" s="3">
        <v>153</v>
      </c>
      <c r="CS63" s="3">
        <v>315</v>
      </c>
      <c r="CT63" s="3">
        <v>120</v>
      </c>
      <c r="CU63" s="3">
        <v>57</v>
      </c>
      <c r="CV63" s="3">
        <v>1</v>
      </c>
    </row>
    <row r="64" spans="13:100">
      <c r="M64" s="3">
        <v>16</v>
      </c>
      <c r="N64" s="3">
        <v>16</v>
      </c>
      <c r="O64" s="3">
        <v>6</v>
      </c>
      <c r="P64" s="3">
        <v>16</v>
      </c>
      <c r="Q64" s="3">
        <v>16</v>
      </c>
      <c r="R64" s="3">
        <v>6</v>
      </c>
      <c r="S64" s="3">
        <v>40322</v>
      </c>
      <c r="T64" s="3">
        <v>3667</v>
      </c>
      <c r="U64" s="250">
        <f t="shared" si="0"/>
        <v>9.0942909577897926E-2</v>
      </c>
      <c r="V64" s="3">
        <v>19</v>
      </c>
      <c r="W64" s="3">
        <v>4</v>
      </c>
      <c r="X64" s="3">
        <v>24</v>
      </c>
      <c r="Y64" s="3">
        <v>2</v>
      </c>
      <c r="Z64" s="3">
        <v>37</v>
      </c>
      <c r="AA64" s="3">
        <v>11</v>
      </c>
      <c r="AB64" s="3">
        <v>10</v>
      </c>
      <c r="AC64" s="3">
        <v>277</v>
      </c>
      <c r="AD64" s="3">
        <v>11</v>
      </c>
      <c r="AE64" s="3">
        <v>0</v>
      </c>
      <c r="AF64" s="3">
        <v>40</v>
      </c>
      <c r="AG64" s="3">
        <v>112</v>
      </c>
      <c r="AH64" s="3">
        <v>3</v>
      </c>
      <c r="AI64" s="3">
        <v>5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213</v>
      </c>
      <c r="AP64" s="3">
        <v>70</v>
      </c>
      <c r="AQ64" s="3">
        <v>497</v>
      </c>
      <c r="AR64" s="3">
        <v>2</v>
      </c>
      <c r="AS64" s="3">
        <v>3</v>
      </c>
      <c r="AT64" s="3">
        <v>139</v>
      </c>
      <c r="AU64" s="3">
        <v>611</v>
      </c>
      <c r="AV64" s="3">
        <v>165</v>
      </c>
      <c r="AW64" s="3">
        <v>293</v>
      </c>
      <c r="AX64" s="3">
        <v>0</v>
      </c>
      <c r="AY64" s="3">
        <v>13</v>
      </c>
      <c r="AZ64" s="3">
        <v>15</v>
      </c>
      <c r="BA64" s="3">
        <v>4</v>
      </c>
      <c r="BB64" s="3">
        <v>3</v>
      </c>
      <c r="BC64" s="3">
        <v>0</v>
      </c>
      <c r="BD64" s="3">
        <v>0</v>
      </c>
      <c r="BE64" s="3">
        <v>348</v>
      </c>
      <c r="BF64" s="3">
        <v>0</v>
      </c>
      <c r="BG64" s="3">
        <v>0</v>
      </c>
      <c r="BH64" s="3">
        <v>510</v>
      </c>
      <c r="BI64" s="3">
        <v>53</v>
      </c>
      <c r="BJ64" s="3">
        <v>352</v>
      </c>
      <c r="BK64" s="3">
        <v>567</v>
      </c>
      <c r="BL64" s="3">
        <v>131</v>
      </c>
      <c r="BM64" s="3">
        <v>90</v>
      </c>
      <c r="BN64" s="3">
        <v>2</v>
      </c>
      <c r="BO64" s="3">
        <v>49</v>
      </c>
      <c r="BP64" s="3">
        <v>0</v>
      </c>
      <c r="BQ64" s="3">
        <v>8</v>
      </c>
      <c r="BR64" s="3">
        <v>22</v>
      </c>
      <c r="BS64" s="3">
        <v>0</v>
      </c>
      <c r="BT64" s="3">
        <v>11</v>
      </c>
      <c r="BU64" s="3">
        <v>12</v>
      </c>
      <c r="BV64" s="3">
        <v>0</v>
      </c>
      <c r="BW64" s="3">
        <v>0</v>
      </c>
      <c r="BX64" s="3">
        <v>1</v>
      </c>
      <c r="BY64" s="3">
        <v>0</v>
      </c>
      <c r="BZ64" s="3">
        <v>0</v>
      </c>
      <c r="CA64" s="3">
        <v>541</v>
      </c>
      <c r="CB64" s="3">
        <v>80</v>
      </c>
      <c r="CC64" s="3">
        <v>39</v>
      </c>
      <c r="CD64" s="3">
        <v>565</v>
      </c>
      <c r="CE64" s="3">
        <v>51</v>
      </c>
      <c r="CF64" s="3">
        <v>53</v>
      </c>
      <c r="CG64" s="3">
        <v>31</v>
      </c>
      <c r="CH64" s="3">
        <v>10</v>
      </c>
      <c r="CI64" s="3">
        <v>1341</v>
      </c>
      <c r="CJ64" s="3">
        <v>2</v>
      </c>
      <c r="CK64" s="3">
        <v>21</v>
      </c>
      <c r="CL64" s="3">
        <v>734</v>
      </c>
      <c r="CM64" s="3">
        <v>925</v>
      </c>
      <c r="CN64" s="3">
        <v>307</v>
      </c>
      <c r="CO64" s="3">
        <v>0</v>
      </c>
      <c r="CP64" s="3">
        <v>282</v>
      </c>
      <c r="CQ64" s="3">
        <v>21</v>
      </c>
      <c r="CR64" s="3">
        <v>705</v>
      </c>
      <c r="CS64" s="3">
        <v>891</v>
      </c>
      <c r="CT64" s="3">
        <v>304</v>
      </c>
      <c r="CU64" s="3">
        <v>257</v>
      </c>
      <c r="CV64" s="3">
        <v>0</v>
      </c>
    </row>
    <row r="65" spans="13:100">
      <c r="M65" s="3">
        <v>8</v>
      </c>
      <c r="N65" s="3">
        <v>9</v>
      </c>
      <c r="O65" s="3">
        <v>6</v>
      </c>
      <c r="P65" s="3">
        <v>8</v>
      </c>
      <c r="Q65" s="3">
        <v>9</v>
      </c>
      <c r="R65" s="3">
        <v>6</v>
      </c>
      <c r="S65" s="3">
        <v>8891</v>
      </c>
      <c r="T65" s="3">
        <v>934</v>
      </c>
      <c r="U65" s="250">
        <f t="shared" si="0"/>
        <v>0.10505005061297942</v>
      </c>
      <c r="V65" s="3">
        <v>8</v>
      </c>
      <c r="W65" s="3">
        <v>2</v>
      </c>
      <c r="X65" s="3">
        <v>8</v>
      </c>
      <c r="Y65" s="3">
        <v>2</v>
      </c>
      <c r="Z65" s="3">
        <v>14</v>
      </c>
      <c r="AA65" s="3">
        <v>6</v>
      </c>
      <c r="AB65" s="3">
        <v>6</v>
      </c>
      <c r="AC65" s="3">
        <v>50</v>
      </c>
      <c r="AD65" s="3">
        <v>0</v>
      </c>
      <c r="AE65" s="3">
        <v>0</v>
      </c>
      <c r="AF65" s="3">
        <v>8</v>
      </c>
      <c r="AG65" s="3">
        <v>37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20</v>
      </c>
      <c r="AP65" s="3">
        <v>10</v>
      </c>
      <c r="AQ65" s="3">
        <v>7</v>
      </c>
      <c r="AR65" s="3">
        <v>1</v>
      </c>
      <c r="AS65" s="3">
        <v>0</v>
      </c>
      <c r="AT65" s="3">
        <v>0</v>
      </c>
      <c r="AU65" s="3">
        <v>13</v>
      </c>
      <c r="AV65" s="3">
        <v>77</v>
      </c>
      <c r="AW65" s="3">
        <v>85</v>
      </c>
      <c r="AX65" s="3">
        <v>0</v>
      </c>
      <c r="AY65" s="3">
        <v>3</v>
      </c>
      <c r="AZ65" s="3">
        <v>0</v>
      </c>
      <c r="BA65" s="3">
        <v>0</v>
      </c>
      <c r="BB65" s="3">
        <v>0</v>
      </c>
      <c r="BC65" s="3">
        <v>2</v>
      </c>
      <c r="BD65" s="3">
        <v>0</v>
      </c>
      <c r="BE65" s="3">
        <v>345</v>
      </c>
      <c r="BF65" s="3">
        <v>4</v>
      </c>
      <c r="BG65" s="3">
        <v>350</v>
      </c>
      <c r="BH65" s="3">
        <v>0</v>
      </c>
      <c r="BI65" s="3">
        <v>0</v>
      </c>
      <c r="BJ65" s="3">
        <v>60</v>
      </c>
      <c r="BK65" s="3">
        <v>82</v>
      </c>
      <c r="BL65" s="3">
        <v>181</v>
      </c>
      <c r="BM65" s="3">
        <v>8</v>
      </c>
      <c r="BN65" s="3">
        <v>0</v>
      </c>
      <c r="BO65" s="3">
        <v>20</v>
      </c>
      <c r="BP65" s="3">
        <v>700</v>
      </c>
      <c r="BQ65" s="3">
        <v>0</v>
      </c>
      <c r="BR65" s="3">
        <v>19</v>
      </c>
      <c r="BS65" s="3">
        <v>0</v>
      </c>
      <c r="BT65" s="3">
        <v>94</v>
      </c>
      <c r="BU65" s="3">
        <v>0</v>
      </c>
      <c r="BV65" s="3">
        <v>137</v>
      </c>
      <c r="BW65" s="3">
        <v>0</v>
      </c>
      <c r="BX65" s="3">
        <v>0</v>
      </c>
      <c r="BY65" s="3">
        <v>404</v>
      </c>
      <c r="BZ65" s="3">
        <v>0</v>
      </c>
      <c r="CA65" s="3">
        <v>0</v>
      </c>
      <c r="CB65" s="3">
        <v>64</v>
      </c>
      <c r="CC65" s="3">
        <v>10</v>
      </c>
      <c r="CD65" s="3">
        <v>769</v>
      </c>
      <c r="CE65" s="3">
        <v>0</v>
      </c>
      <c r="CF65" s="3">
        <v>9</v>
      </c>
      <c r="CG65" s="3">
        <v>17</v>
      </c>
      <c r="CH65" s="3">
        <v>0</v>
      </c>
      <c r="CI65" s="3">
        <v>287</v>
      </c>
      <c r="CJ65" s="3">
        <v>0</v>
      </c>
      <c r="CK65" s="3">
        <v>16</v>
      </c>
      <c r="CL65" s="3">
        <v>57</v>
      </c>
      <c r="CM65" s="3">
        <v>195</v>
      </c>
      <c r="CN65" s="3">
        <v>45</v>
      </c>
      <c r="CO65" s="3">
        <v>0</v>
      </c>
      <c r="CP65" s="3">
        <v>35</v>
      </c>
      <c r="CQ65" s="3">
        <v>1</v>
      </c>
      <c r="CR65" s="3">
        <v>26</v>
      </c>
      <c r="CS65" s="3">
        <v>171</v>
      </c>
      <c r="CT65" s="3">
        <v>30</v>
      </c>
      <c r="CU65" s="3">
        <v>13</v>
      </c>
      <c r="CV65" s="3">
        <v>0</v>
      </c>
    </row>
    <row r="66" spans="13:100">
      <c r="M66" s="3">
        <v>169</v>
      </c>
      <c r="N66" s="3">
        <v>157</v>
      </c>
      <c r="O66" s="3">
        <v>99</v>
      </c>
      <c r="P66" s="3">
        <v>169</v>
      </c>
      <c r="Q66" s="3">
        <v>157</v>
      </c>
      <c r="R66" s="3">
        <v>99</v>
      </c>
      <c r="S66" s="3">
        <f>SUM(S41:S65)</f>
        <v>334295</v>
      </c>
      <c r="T66" s="3">
        <v>32592</v>
      </c>
      <c r="U66" s="250">
        <f t="shared" si="0"/>
        <v>9.7494727710555049E-2</v>
      </c>
      <c r="V66" s="3">
        <v>181</v>
      </c>
      <c r="W66" s="3">
        <v>120</v>
      </c>
      <c r="X66" s="3">
        <v>820</v>
      </c>
      <c r="Y66" s="3">
        <v>241</v>
      </c>
      <c r="Z66" s="3">
        <v>512</v>
      </c>
      <c r="AA66" s="3">
        <v>136</v>
      </c>
      <c r="AB66" s="3">
        <v>153</v>
      </c>
      <c r="AC66" s="3">
        <v>1842</v>
      </c>
      <c r="AD66" s="3">
        <v>82</v>
      </c>
      <c r="AE66" s="3">
        <v>38</v>
      </c>
      <c r="AF66" s="3">
        <v>380</v>
      </c>
      <c r="AG66" s="3">
        <v>968</v>
      </c>
      <c r="AH66" s="3">
        <v>57</v>
      </c>
      <c r="AI66" s="3">
        <v>15</v>
      </c>
      <c r="AJ66" s="3">
        <v>15</v>
      </c>
      <c r="AK66" s="3">
        <v>6</v>
      </c>
      <c r="AL66" s="3">
        <v>0</v>
      </c>
      <c r="AM66" s="3">
        <v>0</v>
      </c>
      <c r="AN66" s="3">
        <v>0</v>
      </c>
      <c r="AO66" s="3">
        <v>949</v>
      </c>
      <c r="AP66" s="3">
        <v>451</v>
      </c>
      <c r="AQ66" s="3">
        <v>2262</v>
      </c>
      <c r="AR66" s="3">
        <v>236</v>
      </c>
      <c r="AS66" s="3">
        <v>39</v>
      </c>
      <c r="AT66" s="3">
        <v>701</v>
      </c>
      <c r="AU66" s="3">
        <v>3073</v>
      </c>
      <c r="AV66" s="3">
        <v>2043</v>
      </c>
      <c r="AW66" s="3">
        <v>2248</v>
      </c>
      <c r="AX66" s="3">
        <v>28</v>
      </c>
      <c r="AY66" s="3">
        <v>52</v>
      </c>
      <c r="AZ66" s="3">
        <v>110</v>
      </c>
      <c r="BA66" s="3">
        <v>12</v>
      </c>
      <c r="BB66" s="3">
        <v>3</v>
      </c>
      <c r="BC66" s="3">
        <v>68</v>
      </c>
      <c r="BD66" s="3">
        <v>0</v>
      </c>
      <c r="BE66" s="3">
        <v>4964</v>
      </c>
      <c r="BF66" s="3">
        <v>235</v>
      </c>
      <c r="BG66" s="3">
        <v>6504</v>
      </c>
      <c r="BH66" s="3">
        <v>3029</v>
      </c>
      <c r="BI66" s="3">
        <v>2859</v>
      </c>
      <c r="BJ66" s="3">
        <v>3777</v>
      </c>
      <c r="BK66" s="3">
        <v>4606</v>
      </c>
      <c r="BL66" s="3">
        <v>2822</v>
      </c>
      <c r="BM66" s="3">
        <v>1418</v>
      </c>
      <c r="BN66" s="3">
        <v>426</v>
      </c>
      <c r="BO66" s="3">
        <v>1206</v>
      </c>
      <c r="BP66" s="3">
        <v>16813</v>
      </c>
      <c r="BQ66" s="3">
        <v>434</v>
      </c>
      <c r="BR66" s="3">
        <v>270</v>
      </c>
      <c r="BS66" s="3">
        <v>23</v>
      </c>
      <c r="BT66" s="3">
        <v>893</v>
      </c>
      <c r="BU66" s="3">
        <v>357</v>
      </c>
      <c r="BV66" s="3">
        <v>685</v>
      </c>
      <c r="BW66" s="3">
        <v>227</v>
      </c>
      <c r="BX66" s="3">
        <v>26</v>
      </c>
      <c r="BY66" s="3">
        <v>1155</v>
      </c>
      <c r="BZ66" s="3">
        <v>0</v>
      </c>
      <c r="CA66" s="3">
        <v>1590</v>
      </c>
      <c r="CB66" s="3">
        <v>1045</v>
      </c>
      <c r="CC66" s="3">
        <v>796</v>
      </c>
      <c r="CD66" s="3">
        <v>10756</v>
      </c>
      <c r="CE66" s="3">
        <v>85</v>
      </c>
      <c r="CF66" s="3">
        <v>2031</v>
      </c>
      <c r="CG66" s="3">
        <v>326</v>
      </c>
      <c r="CH66" s="3">
        <v>290</v>
      </c>
      <c r="CI66" s="3">
        <v>4722</v>
      </c>
      <c r="CJ66" s="3">
        <v>35</v>
      </c>
      <c r="CK66" s="3">
        <v>481</v>
      </c>
      <c r="CL66" s="3">
        <v>4485</v>
      </c>
      <c r="CM66" s="3">
        <v>10175</v>
      </c>
      <c r="CN66" s="3">
        <v>3406</v>
      </c>
      <c r="CO66" s="3">
        <v>30</v>
      </c>
      <c r="CP66" s="3">
        <v>1363</v>
      </c>
      <c r="CQ66" s="3">
        <v>298</v>
      </c>
      <c r="CR66" s="3">
        <v>3415</v>
      </c>
      <c r="CS66" s="3">
        <v>10151</v>
      </c>
      <c r="CT66" s="3">
        <v>3082</v>
      </c>
      <c r="CU66" s="3">
        <v>1174</v>
      </c>
      <c r="CV66" s="3">
        <v>17</v>
      </c>
    </row>
  </sheetData>
  <autoFilter ref="A5:L5">
    <filterColumn colId="11"/>
    <sortState ref="A3:EL69">
      <sortCondition ref="A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opLeftCell="A4" workbookViewId="0">
      <selection activeCell="D4" sqref="D4:D29"/>
    </sheetView>
  </sheetViews>
  <sheetFormatPr defaultRowHeight="14.25"/>
  <cols>
    <col min="1" max="16384" width="9.140625" style="331"/>
  </cols>
  <sheetData>
    <row r="1" spans="1:9">
      <c r="A1" s="326" t="s">
        <v>1028</v>
      </c>
    </row>
    <row r="2" spans="1:9">
      <c r="A2" s="332" t="s">
        <v>1029</v>
      </c>
      <c r="B2" s="333"/>
      <c r="C2" s="334"/>
      <c r="D2" s="334"/>
      <c r="E2" s="334"/>
      <c r="F2" s="334"/>
      <c r="G2" s="334"/>
      <c r="H2" s="334"/>
      <c r="I2" s="334"/>
    </row>
    <row r="3" spans="1:9">
      <c r="A3" s="332"/>
      <c r="B3" s="333"/>
      <c r="C3" s="334"/>
      <c r="D3" s="334"/>
      <c r="E3" s="334"/>
      <c r="F3" s="334"/>
      <c r="G3" s="334"/>
      <c r="H3" s="334"/>
      <c r="I3" s="334"/>
    </row>
    <row r="4" spans="1:9" ht="45">
      <c r="A4" s="335" t="s">
        <v>1022</v>
      </c>
      <c r="B4" s="336" t="s">
        <v>2</v>
      </c>
      <c r="C4" s="337" t="s">
        <v>1030</v>
      </c>
      <c r="D4" s="728" t="s">
        <v>1031</v>
      </c>
      <c r="E4" s="337" t="s">
        <v>1032</v>
      </c>
      <c r="F4" s="337" t="s">
        <v>1033</v>
      </c>
      <c r="G4" s="337" t="s">
        <v>1034</v>
      </c>
      <c r="H4" s="337" t="s">
        <v>1035</v>
      </c>
      <c r="I4" s="337" t="s">
        <v>1036</v>
      </c>
    </row>
    <row r="5" spans="1:9">
      <c r="A5" s="338"/>
      <c r="B5" s="339"/>
      <c r="C5" s="340">
        <v>4700</v>
      </c>
      <c r="D5" s="729">
        <v>4701</v>
      </c>
      <c r="E5" s="340">
        <v>4710</v>
      </c>
      <c r="F5" s="340">
        <v>4732</v>
      </c>
      <c r="G5" s="340">
        <v>4740</v>
      </c>
      <c r="H5" s="340">
        <v>4742</v>
      </c>
      <c r="I5" s="340">
        <v>4744</v>
      </c>
    </row>
    <row r="6" spans="1:9">
      <c r="A6" s="341"/>
      <c r="B6" s="342" t="s">
        <v>1037</v>
      </c>
      <c r="C6" s="343"/>
      <c r="D6" s="731"/>
      <c r="E6" s="343"/>
      <c r="F6" s="343"/>
      <c r="G6" s="343"/>
      <c r="H6" s="343"/>
      <c r="I6" s="343"/>
    </row>
    <row r="7" spans="1:9">
      <c r="A7" s="344">
        <v>2010</v>
      </c>
      <c r="B7" s="345">
        <v>321</v>
      </c>
      <c r="C7" s="328">
        <v>8</v>
      </c>
      <c r="D7" s="732">
        <v>1</v>
      </c>
      <c r="E7" s="328" t="s">
        <v>438</v>
      </c>
      <c r="F7" s="328">
        <v>1</v>
      </c>
      <c r="G7" s="346">
        <v>1</v>
      </c>
      <c r="H7" s="328">
        <v>1</v>
      </c>
      <c r="I7" s="328">
        <v>2</v>
      </c>
    </row>
    <row r="8" spans="1:9">
      <c r="A8" s="344">
        <v>2011</v>
      </c>
      <c r="B8" s="345">
        <v>348</v>
      </c>
      <c r="C8" s="328">
        <v>8</v>
      </c>
      <c r="D8" s="732">
        <v>1</v>
      </c>
      <c r="E8" s="328">
        <v>1</v>
      </c>
      <c r="F8" s="328">
        <v>1</v>
      </c>
      <c r="G8" s="346">
        <v>1</v>
      </c>
      <c r="H8" s="328">
        <v>2</v>
      </c>
      <c r="I8" s="328">
        <v>2</v>
      </c>
    </row>
    <row r="9" spans="1:9">
      <c r="A9" s="344">
        <v>2012</v>
      </c>
      <c r="B9" s="345">
        <v>369</v>
      </c>
      <c r="C9" s="328">
        <v>8</v>
      </c>
      <c r="D9" s="732">
        <v>1</v>
      </c>
      <c r="E9" s="328">
        <v>1</v>
      </c>
      <c r="F9" s="328">
        <v>1</v>
      </c>
      <c r="G9" s="346">
        <v>1</v>
      </c>
      <c r="H9" s="328">
        <v>2</v>
      </c>
      <c r="I9" s="328">
        <v>2</v>
      </c>
    </row>
    <row r="10" spans="1:9">
      <c r="A10" s="344">
        <v>2013</v>
      </c>
      <c r="B10" s="345">
        <v>367</v>
      </c>
      <c r="C10" s="328">
        <v>8</v>
      </c>
      <c r="D10" s="732">
        <v>1</v>
      </c>
      <c r="E10" s="328">
        <v>1</v>
      </c>
      <c r="F10" s="328">
        <v>1</v>
      </c>
      <c r="G10" s="346">
        <v>1</v>
      </c>
      <c r="H10" s="328">
        <v>2</v>
      </c>
      <c r="I10" s="328">
        <v>2</v>
      </c>
    </row>
    <row r="11" spans="1:9">
      <c r="A11" s="344">
        <v>2014</v>
      </c>
      <c r="B11" s="345">
        <v>376</v>
      </c>
      <c r="C11" s="328">
        <v>8</v>
      </c>
      <c r="D11" s="732">
        <v>1</v>
      </c>
      <c r="E11" s="328">
        <v>1</v>
      </c>
      <c r="F11" s="328">
        <v>1</v>
      </c>
      <c r="G11" s="346">
        <v>1</v>
      </c>
      <c r="H11" s="328">
        <v>2</v>
      </c>
      <c r="I11" s="328">
        <v>2</v>
      </c>
    </row>
    <row r="12" spans="1:9">
      <c r="A12" s="344">
        <v>2015</v>
      </c>
      <c r="B12" s="345">
        <v>388</v>
      </c>
      <c r="C12" s="328">
        <v>8</v>
      </c>
      <c r="D12" s="732">
        <v>1</v>
      </c>
      <c r="E12" s="328">
        <v>1</v>
      </c>
      <c r="F12" s="328">
        <v>1</v>
      </c>
      <c r="G12" s="346">
        <v>1</v>
      </c>
      <c r="H12" s="328">
        <v>2</v>
      </c>
      <c r="I12" s="328">
        <v>2</v>
      </c>
    </row>
    <row r="13" spans="1:9">
      <c r="A13" s="347">
        <v>2016</v>
      </c>
      <c r="B13" s="348">
        <v>388</v>
      </c>
      <c r="C13" s="348">
        <v>8</v>
      </c>
      <c r="D13" s="733">
        <v>1</v>
      </c>
      <c r="E13" s="348">
        <v>1</v>
      </c>
      <c r="F13" s="348">
        <v>1</v>
      </c>
      <c r="G13" s="348">
        <v>1</v>
      </c>
      <c r="H13" s="348">
        <v>2</v>
      </c>
      <c r="I13" s="348">
        <v>1</v>
      </c>
    </row>
    <row r="14" spans="1:9">
      <c r="A14" s="341"/>
      <c r="B14" s="342" t="s">
        <v>1038</v>
      </c>
      <c r="C14" s="343"/>
      <c r="D14" s="731"/>
      <c r="E14" s="343"/>
      <c r="F14" s="343"/>
      <c r="G14" s="343"/>
      <c r="H14" s="343"/>
      <c r="I14" s="343"/>
    </row>
    <row r="15" spans="1:9">
      <c r="A15" s="344">
        <v>2010</v>
      </c>
      <c r="B15" s="345">
        <v>9556</v>
      </c>
      <c r="C15" s="349">
        <v>378</v>
      </c>
      <c r="D15" s="734">
        <v>24</v>
      </c>
      <c r="E15" s="349" t="s">
        <v>438</v>
      </c>
      <c r="F15" s="349">
        <v>25</v>
      </c>
      <c r="G15" s="349">
        <v>35</v>
      </c>
      <c r="H15" s="349">
        <v>20</v>
      </c>
      <c r="I15" s="349">
        <v>60</v>
      </c>
    </row>
    <row r="16" spans="1:9">
      <c r="A16" s="344">
        <v>2011</v>
      </c>
      <c r="B16" s="345">
        <v>10024</v>
      </c>
      <c r="C16" s="349">
        <v>352</v>
      </c>
      <c r="D16" s="734">
        <v>24</v>
      </c>
      <c r="E16" s="349">
        <v>38</v>
      </c>
      <c r="F16" s="349">
        <v>25</v>
      </c>
      <c r="G16" s="349">
        <v>35</v>
      </c>
      <c r="H16" s="349">
        <v>46</v>
      </c>
      <c r="I16" s="349">
        <v>60</v>
      </c>
    </row>
    <row r="17" spans="1:9">
      <c r="A17" s="344">
        <v>2012</v>
      </c>
      <c r="B17" s="345">
        <v>10114</v>
      </c>
      <c r="C17" s="349">
        <v>352</v>
      </c>
      <c r="D17" s="734">
        <v>24</v>
      </c>
      <c r="E17" s="349">
        <v>38</v>
      </c>
      <c r="F17" s="349">
        <v>25</v>
      </c>
      <c r="G17" s="349">
        <v>35</v>
      </c>
      <c r="H17" s="349">
        <v>46</v>
      </c>
      <c r="I17" s="349">
        <v>60</v>
      </c>
    </row>
    <row r="18" spans="1:9">
      <c r="A18" s="344">
        <v>2013</v>
      </c>
      <c r="B18" s="345">
        <v>10193</v>
      </c>
      <c r="C18" s="349">
        <v>352</v>
      </c>
      <c r="D18" s="734">
        <v>24</v>
      </c>
      <c r="E18" s="349">
        <v>38</v>
      </c>
      <c r="F18" s="349">
        <v>25</v>
      </c>
      <c r="G18" s="349">
        <v>35</v>
      </c>
      <c r="H18" s="349">
        <v>46</v>
      </c>
      <c r="I18" s="349">
        <v>60</v>
      </c>
    </row>
    <row r="19" spans="1:9">
      <c r="A19" s="344">
        <v>2014</v>
      </c>
      <c r="B19" s="345">
        <v>10302</v>
      </c>
      <c r="C19" s="349">
        <v>352</v>
      </c>
      <c r="D19" s="734">
        <v>24</v>
      </c>
      <c r="E19" s="349">
        <v>38</v>
      </c>
      <c r="F19" s="349">
        <v>25</v>
      </c>
      <c r="G19" s="349">
        <v>35</v>
      </c>
      <c r="H19" s="349">
        <v>48</v>
      </c>
      <c r="I19" s="349">
        <v>60</v>
      </c>
    </row>
    <row r="20" spans="1:9">
      <c r="A20" s="344">
        <v>2015</v>
      </c>
      <c r="B20" s="345">
        <v>10275</v>
      </c>
      <c r="C20" s="349">
        <v>352</v>
      </c>
      <c r="D20" s="734">
        <v>24</v>
      </c>
      <c r="E20" s="349">
        <v>38</v>
      </c>
      <c r="F20" s="349">
        <v>25</v>
      </c>
      <c r="G20" s="349">
        <v>35</v>
      </c>
      <c r="H20" s="349">
        <v>48</v>
      </c>
      <c r="I20" s="349">
        <v>60</v>
      </c>
    </row>
    <row r="21" spans="1:9">
      <c r="A21" s="347">
        <v>2016</v>
      </c>
      <c r="B21" s="350">
        <v>10348</v>
      </c>
      <c r="C21" s="351">
        <v>352</v>
      </c>
      <c r="D21" s="735">
        <v>24</v>
      </c>
      <c r="E21" s="351">
        <v>38</v>
      </c>
      <c r="F21" s="352">
        <v>25</v>
      </c>
      <c r="G21" s="351">
        <v>35</v>
      </c>
      <c r="H21" s="351">
        <v>48</v>
      </c>
      <c r="I21" s="351">
        <v>25</v>
      </c>
    </row>
    <row r="22" spans="1:9">
      <c r="A22" s="341"/>
      <c r="B22" s="342" t="s">
        <v>1039</v>
      </c>
      <c r="C22" s="343"/>
      <c r="D22" s="731"/>
      <c r="E22" s="343"/>
      <c r="F22" s="343"/>
      <c r="G22" s="343"/>
      <c r="H22" s="343"/>
      <c r="I22" s="343"/>
    </row>
    <row r="23" spans="1:9">
      <c r="A23" s="344">
        <v>2010</v>
      </c>
      <c r="B23" s="353">
        <v>45.4</v>
      </c>
      <c r="C23" s="329">
        <v>1.7763591967472889</v>
      </c>
      <c r="D23" s="736">
        <v>0.11271341580824443</v>
      </c>
      <c r="E23" s="329" t="s">
        <v>438</v>
      </c>
      <c r="F23" s="329">
        <v>0.11748407385894769</v>
      </c>
      <c r="G23" s="354">
        <v>0.19740023885428901</v>
      </c>
      <c r="H23" s="329">
        <v>9.3987259087158145E-2</v>
      </c>
      <c r="I23" s="329">
        <v>0.28196177726147442</v>
      </c>
    </row>
    <row r="24" spans="1:9">
      <c r="A24" s="344">
        <v>2011</v>
      </c>
      <c r="B24" s="355">
        <v>47.090060680597944</v>
      </c>
      <c r="C24" s="356">
        <v>1.6536014923753468</v>
      </c>
      <c r="D24" s="736">
        <v>0.11271341580824443</v>
      </c>
      <c r="E24" s="356">
        <v>0.17851379747233859</v>
      </c>
      <c r="F24" s="356">
        <v>0.11744328781074907</v>
      </c>
      <c r="G24" s="354">
        <v>0.19740023885428901</v>
      </c>
      <c r="H24" s="356">
        <v>0.21609564957177826</v>
      </c>
      <c r="I24" s="356">
        <v>0.28186389074579776</v>
      </c>
    </row>
    <row r="25" spans="1:9">
      <c r="A25" s="344">
        <v>2012</v>
      </c>
      <c r="B25" s="357">
        <v>47.5</v>
      </c>
      <c r="C25" s="356">
        <v>1.6526201776472793</v>
      </c>
      <c r="D25" s="736">
        <v>0.11271341580824443</v>
      </c>
      <c r="E25" s="356">
        <v>0.17840786008692219</v>
      </c>
      <c r="F25" s="356">
        <v>0.1173735921624488</v>
      </c>
      <c r="G25" s="354">
        <v>0.19740023885428901</v>
      </c>
      <c r="H25" s="356">
        <v>0.21596740957890581</v>
      </c>
      <c r="I25" s="356">
        <v>0.28169662118987715</v>
      </c>
    </row>
    <row r="26" spans="1:9">
      <c r="A26" s="344">
        <v>2013</v>
      </c>
      <c r="B26" s="358">
        <v>47.9</v>
      </c>
      <c r="C26" s="354">
        <v>1.6531300985209183</v>
      </c>
      <c r="D26" s="736">
        <v>0.11271341580824443</v>
      </c>
      <c r="E26" s="354">
        <v>0.17846290836305367</v>
      </c>
      <c r="F26" s="354">
        <v>0.11740980813358794</v>
      </c>
      <c r="G26" s="354">
        <v>0.19740023885428901</v>
      </c>
      <c r="H26" s="354">
        <v>0.21603404696580181</v>
      </c>
      <c r="I26" s="354">
        <v>0.28178353952061103</v>
      </c>
    </row>
    <row r="27" spans="1:9">
      <c r="A27" s="344">
        <v>2014</v>
      </c>
      <c r="B27" s="358">
        <v>48.384665132747848</v>
      </c>
      <c r="C27" s="354">
        <v>1.6532131747939474</v>
      </c>
      <c r="D27" s="736">
        <v>0.11271908009958731</v>
      </c>
      <c r="E27" s="354">
        <v>0.17847187682434656</v>
      </c>
      <c r="F27" s="354">
        <v>0.11741570843707011</v>
      </c>
      <c r="G27" s="354">
        <v>0.19740023885428901</v>
      </c>
      <c r="H27" s="354">
        <v>0.22543816019917462</v>
      </c>
      <c r="I27" s="354">
        <v>0.28179770024896827</v>
      </c>
    </row>
    <row r="28" spans="1:9">
      <c r="A28" s="344">
        <v>2015</v>
      </c>
      <c r="B28" s="358">
        <v>48.325458473804751</v>
      </c>
      <c r="C28" s="354">
        <v>1.6544020018264223</v>
      </c>
      <c r="D28" s="736">
        <v>0.11280013648816516</v>
      </c>
      <c r="E28" s="354">
        <v>0.17860021610626148</v>
      </c>
      <c r="F28" s="354">
        <v>0.11750014217517203</v>
      </c>
      <c r="G28" s="354">
        <v>0.19740023885428901</v>
      </c>
      <c r="H28" s="354">
        <v>0.22560027297633031</v>
      </c>
      <c r="I28" s="354">
        <v>0.2820003412204129</v>
      </c>
    </row>
    <row r="29" spans="1:9">
      <c r="A29" s="344">
        <v>2016</v>
      </c>
      <c r="B29" s="358">
        <v>48.635681707945267</v>
      </c>
      <c r="C29" s="354">
        <v>1.6544027793966694</v>
      </c>
      <c r="D29" s="736">
        <v>0.11280018950431837</v>
      </c>
      <c r="E29" s="354">
        <v>0.17860030004850408</v>
      </c>
      <c r="F29" s="354">
        <v>0.11750019740033163</v>
      </c>
      <c r="G29" s="354">
        <v>0.1645002763604643</v>
      </c>
      <c r="H29" s="354">
        <v>0.22560037900863675</v>
      </c>
      <c r="I29" s="354">
        <v>0.11750019740033163</v>
      </c>
    </row>
    <row r="30" spans="1:9">
      <c r="A30" s="359"/>
      <c r="B30" s="360"/>
      <c r="C30" s="360"/>
      <c r="D30" s="360"/>
      <c r="E30" s="360"/>
      <c r="F30" s="360"/>
      <c r="G30" s="360"/>
      <c r="H30" s="360"/>
      <c r="I30" s="360"/>
    </row>
    <row r="31" spans="1:9">
      <c r="A31" s="359"/>
      <c r="B31" s="361"/>
      <c r="C31" s="362"/>
      <c r="D31" s="362"/>
      <c r="E31" s="362"/>
      <c r="F31" s="362"/>
      <c r="G31" s="362"/>
      <c r="H31" s="362"/>
      <c r="I31" s="362"/>
    </row>
    <row r="32" spans="1:9">
      <c r="A32" s="925" t="s">
        <v>1040</v>
      </c>
      <c r="B32" s="925"/>
      <c r="C32" s="362"/>
      <c r="D32" s="362"/>
      <c r="E32" s="362"/>
      <c r="F32" s="362"/>
      <c r="G32" s="362"/>
      <c r="H32" s="362"/>
      <c r="I32" s="362"/>
    </row>
  </sheetData>
  <mergeCells count="1">
    <mergeCell ref="A32:B32"/>
  </mergeCells>
  <hyperlinks>
    <hyperlink ref="A1" r:id="rId1" display="https://bdoz.rzeszow.uw.gov.pl/"/>
  </hyperlinks>
  <pageMargins left="0.7" right="0.7" top="0.75" bottom="0.75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D39" sqref="D39:D45"/>
    </sheetView>
  </sheetViews>
  <sheetFormatPr defaultRowHeight="14.25"/>
  <cols>
    <col min="1" max="1" width="9.140625" style="331"/>
    <col min="2" max="2" width="23.28515625" style="391" customWidth="1"/>
    <col min="3" max="16384" width="9.140625" style="331"/>
  </cols>
  <sheetData>
    <row r="1" spans="1:9">
      <c r="A1" s="326" t="s">
        <v>1028</v>
      </c>
      <c r="B1" s="363"/>
      <c r="C1" s="364"/>
      <c r="D1" s="364"/>
      <c r="E1" s="364"/>
      <c r="F1" s="364"/>
      <c r="G1" s="364"/>
      <c r="H1" s="364"/>
      <c r="I1" s="364"/>
    </row>
    <row r="2" spans="1:9">
      <c r="A2" s="363" t="s">
        <v>1041</v>
      </c>
      <c r="B2" s="363"/>
      <c r="C2" s="365"/>
      <c r="D2" s="365"/>
      <c r="E2" s="365"/>
      <c r="F2" s="365"/>
      <c r="G2" s="365"/>
      <c r="H2" s="365"/>
      <c r="I2" s="365"/>
    </row>
    <row r="3" spans="1:9">
      <c r="A3" s="363"/>
      <c r="B3" s="363"/>
      <c r="C3" s="365"/>
      <c r="D3" s="365"/>
      <c r="E3" s="365"/>
      <c r="F3" s="365"/>
      <c r="G3" s="365"/>
      <c r="H3" s="365"/>
      <c r="I3" s="365"/>
    </row>
    <row r="4" spans="1:9" ht="45">
      <c r="A4" s="928" t="s">
        <v>1042</v>
      </c>
      <c r="B4" s="928" t="s">
        <v>1043</v>
      </c>
      <c r="C4" s="337" t="s">
        <v>1044</v>
      </c>
      <c r="D4" s="728" t="s">
        <v>1045</v>
      </c>
      <c r="E4" s="337" t="s">
        <v>1046</v>
      </c>
      <c r="F4" s="337" t="s">
        <v>1047</v>
      </c>
      <c r="G4" s="337" t="s">
        <v>1048</v>
      </c>
      <c r="H4" s="337" t="s">
        <v>1049</v>
      </c>
      <c r="I4" s="337" t="s">
        <v>1050</v>
      </c>
    </row>
    <row r="5" spans="1:9">
      <c r="A5" s="929"/>
      <c r="B5" s="929"/>
      <c r="C5" s="366">
        <v>4700</v>
      </c>
      <c r="D5" s="737">
        <v>4701</v>
      </c>
      <c r="E5" s="366">
        <v>4710</v>
      </c>
      <c r="F5" s="366">
        <v>4732</v>
      </c>
      <c r="G5" s="366">
        <v>4740</v>
      </c>
      <c r="H5" s="367">
        <v>4742</v>
      </c>
      <c r="I5" s="367">
        <v>4744</v>
      </c>
    </row>
    <row r="6" spans="1:9">
      <c r="A6" s="368"/>
      <c r="B6" s="369" t="s">
        <v>1051</v>
      </c>
      <c r="C6" s="930"/>
      <c r="D6" s="930"/>
      <c r="E6" s="930"/>
      <c r="F6" s="930"/>
      <c r="G6" s="930"/>
      <c r="H6" s="370"/>
      <c r="I6" s="371"/>
    </row>
    <row r="7" spans="1:9">
      <c r="A7" s="370">
        <v>2010</v>
      </c>
      <c r="B7" s="349">
        <f t="shared" ref="B7:B13" si="0">SUM(C7:BB7)</f>
        <v>6936</v>
      </c>
      <c r="C7" s="349">
        <v>5451</v>
      </c>
      <c r="D7" s="730">
        <v>248</v>
      </c>
      <c r="E7" s="349" t="s">
        <v>438</v>
      </c>
      <c r="F7" s="349">
        <v>33</v>
      </c>
      <c r="G7" s="349">
        <v>290</v>
      </c>
      <c r="H7" s="349">
        <v>728</v>
      </c>
      <c r="I7" s="349">
        <v>186</v>
      </c>
    </row>
    <row r="8" spans="1:9">
      <c r="A8" s="327">
        <v>2011</v>
      </c>
      <c r="B8" s="349">
        <f t="shared" si="0"/>
        <v>7552</v>
      </c>
      <c r="C8" s="372">
        <v>4943</v>
      </c>
      <c r="D8" s="738">
        <v>257</v>
      </c>
      <c r="E8" s="372">
        <v>329</v>
      </c>
      <c r="F8" s="372">
        <v>42</v>
      </c>
      <c r="G8" s="372">
        <v>333</v>
      </c>
      <c r="H8" s="372">
        <v>1472</v>
      </c>
      <c r="I8" s="372">
        <v>176</v>
      </c>
    </row>
    <row r="9" spans="1:9">
      <c r="A9" s="327">
        <v>2012</v>
      </c>
      <c r="B9" s="349">
        <f t="shared" si="0"/>
        <v>7712</v>
      </c>
      <c r="C9" s="373">
        <v>4967</v>
      </c>
      <c r="D9" s="739">
        <v>245</v>
      </c>
      <c r="E9" s="373">
        <v>375</v>
      </c>
      <c r="F9" s="373">
        <v>35</v>
      </c>
      <c r="G9" s="373">
        <v>357</v>
      </c>
      <c r="H9" s="373">
        <v>1549</v>
      </c>
      <c r="I9" s="373">
        <v>184</v>
      </c>
    </row>
    <row r="10" spans="1:9">
      <c r="A10" s="327">
        <v>2013</v>
      </c>
      <c r="B10" s="349">
        <f t="shared" si="0"/>
        <v>7881</v>
      </c>
      <c r="C10" s="373">
        <v>4843</v>
      </c>
      <c r="D10" s="739">
        <v>264</v>
      </c>
      <c r="E10" s="373">
        <v>380</v>
      </c>
      <c r="F10" s="373">
        <v>315</v>
      </c>
      <c r="G10" s="373">
        <v>363</v>
      </c>
      <c r="H10" s="373">
        <v>1508</v>
      </c>
      <c r="I10" s="373">
        <v>208</v>
      </c>
    </row>
    <row r="11" spans="1:9">
      <c r="A11" s="327">
        <v>2014</v>
      </c>
      <c r="B11" s="349">
        <f t="shared" si="0"/>
        <v>7389</v>
      </c>
      <c r="C11" s="373">
        <v>4678</v>
      </c>
      <c r="D11" s="739">
        <v>273</v>
      </c>
      <c r="E11" s="373">
        <v>405</v>
      </c>
      <c r="F11" s="373">
        <v>30</v>
      </c>
      <c r="G11" s="373">
        <v>330</v>
      </c>
      <c r="H11" s="373">
        <v>1459</v>
      </c>
      <c r="I11" s="373">
        <v>214</v>
      </c>
    </row>
    <row r="12" spans="1:9">
      <c r="A12" s="327">
        <v>2015</v>
      </c>
      <c r="B12" s="349">
        <f t="shared" si="0"/>
        <v>7808</v>
      </c>
      <c r="C12" s="373">
        <v>4889</v>
      </c>
      <c r="D12" s="739">
        <v>260</v>
      </c>
      <c r="E12" s="373">
        <v>441</v>
      </c>
      <c r="F12" s="373">
        <v>35</v>
      </c>
      <c r="G12" s="373">
        <v>286</v>
      </c>
      <c r="H12" s="373">
        <v>1669</v>
      </c>
      <c r="I12" s="373">
        <v>228</v>
      </c>
    </row>
    <row r="13" spans="1:9">
      <c r="A13" s="327">
        <v>2016</v>
      </c>
      <c r="B13" s="349">
        <f t="shared" si="0"/>
        <v>7319</v>
      </c>
      <c r="C13" s="373">
        <v>4490</v>
      </c>
      <c r="D13" s="739">
        <v>257</v>
      </c>
      <c r="E13" s="373">
        <v>320</v>
      </c>
      <c r="F13" s="373">
        <v>35</v>
      </c>
      <c r="G13" s="373">
        <v>266</v>
      </c>
      <c r="H13" s="373">
        <v>1712</v>
      </c>
      <c r="I13" s="373">
        <v>239</v>
      </c>
    </row>
    <row r="14" spans="1:9">
      <c r="A14" s="374"/>
      <c r="B14" s="369" t="s">
        <v>1052</v>
      </c>
      <c r="C14" s="930"/>
      <c r="D14" s="930"/>
      <c r="E14" s="930"/>
      <c r="F14" s="930"/>
      <c r="G14" s="930"/>
      <c r="H14" s="370"/>
      <c r="I14" s="371"/>
    </row>
    <row r="15" spans="1:9">
      <c r="A15" s="370">
        <v>2010</v>
      </c>
      <c r="B15" s="375">
        <v>42.65255305736499</v>
      </c>
      <c r="C15" s="375">
        <v>14.307086614173228</v>
      </c>
      <c r="D15" s="740">
        <v>10.333333333333334</v>
      </c>
      <c r="E15" s="375" t="s">
        <v>1053</v>
      </c>
      <c r="F15" s="375">
        <v>1.32</v>
      </c>
      <c r="G15" s="375">
        <v>8.2857142857142865</v>
      </c>
      <c r="H15" s="375">
        <v>36.4</v>
      </c>
      <c r="I15" s="375">
        <v>7.44</v>
      </c>
    </row>
    <row r="16" spans="1:9">
      <c r="A16" s="327">
        <v>2011</v>
      </c>
      <c r="B16" s="376">
        <v>43.441787338019992</v>
      </c>
      <c r="C16" s="377">
        <v>14.042613636363637</v>
      </c>
      <c r="D16" s="741">
        <v>10.708333333333334</v>
      </c>
      <c r="E16" s="377">
        <v>8.6578947368421044</v>
      </c>
      <c r="F16" s="377">
        <v>1.68</v>
      </c>
      <c r="G16" s="377">
        <v>9.5142857142857142</v>
      </c>
      <c r="H16" s="377">
        <v>32</v>
      </c>
      <c r="I16" s="377">
        <v>7.04</v>
      </c>
    </row>
    <row r="17" spans="1:9">
      <c r="A17" s="327">
        <v>2012</v>
      </c>
      <c r="B17" s="376">
        <v>42.699111549851928</v>
      </c>
      <c r="C17" s="377">
        <v>14.110795454545455</v>
      </c>
      <c r="D17" s="741">
        <v>10.208333333333334</v>
      </c>
      <c r="E17" s="377">
        <v>9.8684210526315788</v>
      </c>
      <c r="F17" s="377">
        <v>1.4</v>
      </c>
      <c r="G17" s="377">
        <v>10.199999999999999</v>
      </c>
      <c r="H17" s="377">
        <v>33.673913043478258</v>
      </c>
      <c r="I17" s="377">
        <v>7.36</v>
      </c>
    </row>
    <row r="18" spans="1:9">
      <c r="A18" s="327">
        <v>2013</v>
      </c>
      <c r="B18" s="378">
        <v>45.542355727186077</v>
      </c>
      <c r="C18" s="379">
        <v>13.527932960893855</v>
      </c>
      <c r="D18" s="742">
        <v>11</v>
      </c>
      <c r="E18" s="379">
        <v>10</v>
      </c>
      <c r="F18" s="379">
        <v>12.6</v>
      </c>
      <c r="G18" s="379">
        <v>10.371428571428572</v>
      </c>
      <c r="H18" s="379">
        <v>32.782608695652172</v>
      </c>
      <c r="I18" s="379">
        <v>8.32</v>
      </c>
    </row>
    <row r="19" spans="1:9">
      <c r="A19" s="327">
        <v>2014</v>
      </c>
      <c r="B19" s="380">
        <v>44.776000077997793</v>
      </c>
      <c r="C19" s="380">
        <v>13.289772727272727</v>
      </c>
      <c r="D19" s="743">
        <v>11.375</v>
      </c>
      <c r="E19" s="380">
        <v>10.657894736842104</v>
      </c>
      <c r="F19" s="380">
        <v>1.2</v>
      </c>
      <c r="G19" s="380">
        <v>9.4285714285714288</v>
      </c>
      <c r="H19" s="380">
        <v>30.395833333333332</v>
      </c>
      <c r="I19" s="380">
        <v>8.56</v>
      </c>
    </row>
    <row r="20" spans="1:9">
      <c r="A20" s="327">
        <v>2015</v>
      </c>
      <c r="B20" s="380">
        <v>45.931629405371837</v>
      </c>
      <c r="C20" s="380">
        <v>13.73314606741573</v>
      </c>
      <c r="D20" s="743">
        <v>10.833333333333334</v>
      </c>
      <c r="E20" s="380">
        <v>11.605263157894736</v>
      </c>
      <c r="F20" s="380">
        <v>1.4</v>
      </c>
      <c r="G20" s="380">
        <v>8.1714285714285708</v>
      </c>
      <c r="H20" s="380">
        <v>34.770833333333336</v>
      </c>
      <c r="I20" s="380">
        <v>9.1199999999999992</v>
      </c>
    </row>
    <row r="21" spans="1:9">
      <c r="A21" s="327">
        <v>2016</v>
      </c>
      <c r="B21" s="380">
        <v>45.806956183814243</v>
      </c>
      <c r="C21" s="380">
        <v>12.68361581920904</v>
      </c>
      <c r="D21" s="743">
        <v>10.708333333333334</v>
      </c>
      <c r="E21" s="380">
        <v>8.4210526315789469</v>
      </c>
      <c r="F21" s="380">
        <v>1.4</v>
      </c>
      <c r="G21" s="380">
        <v>7.6</v>
      </c>
      <c r="H21" s="381">
        <v>35.666666666666664</v>
      </c>
      <c r="I21" s="381">
        <v>9.56</v>
      </c>
    </row>
    <row r="22" spans="1:9">
      <c r="A22" s="382"/>
      <c r="B22" s="369" t="s">
        <v>1054</v>
      </c>
      <c r="C22" s="930"/>
      <c r="D22" s="930"/>
      <c r="E22" s="930"/>
      <c r="F22" s="930"/>
      <c r="G22" s="930"/>
      <c r="H22" s="370"/>
      <c r="I22" s="371"/>
    </row>
    <row r="23" spans="1:9">
      <c r="A23" s="370">
        <v>2010</v>
      </c>
      <c r="B23" s="375">
        <v>5.7867338970901576</v>
      </c>
      <c r="C23" s="375">
        <v>25.288387451843697</v>
      </c>
      <c r="D23" s="740">
        <v>30.411290322580644</v>
      </c>
      <c r="E23" s="375" t="s">
        <v>1053</v>
      </c>
      <c r="F23" s="375">
        <v>265.06060606060606</v>
      </c>
      <c r="G23" s="375">
        <v>35.662068965517243</v>
      </c>
      <c r="H23" s="375">
        <v>7.2513736263736268</v>
      </c>
      <c r="I23" s="375">
        <v>35.903225806451616</v>
      </c>
    </row>
    <row r="24" spans="1:9">
      <c r="A24" s="327">
        <v>2011</v>
      </c>
      <c r="B24" s="383">
        <v>5.5848626443922447</v>
      </c>
      <c r="C24" s="384">
        <v>26.295771798502933</v>
      </c>
      <c r="D24" s="744">
        <v>28.879377431906615</v>
      </c>
      <c r="E24" s="384">
        <v>37.866261398176292</v>
      </c>
      <c r="F24" s="384">
        <v>208.5952380952381</v>
      </c>
      <c r="G24" s="384">
        <v>35.609609609609606</v>
      </c>
      <c r="H24" s="384">
        <v>9.3811141304347831</v>
      </c>
      <c r="I24" s="384">
        <v>32.829545454545453</v>
      </c>
    </row>
    <row r="25" spans="1:9">
      <c r="A25" s="327">
        <v>2012</v>
      </c>
      <c r="B25" s="383">
        <v>5.6978813618099515</v>
      </c>
      <c r="C25" s="384">
        <v>26.419166498892693</v>
      </c>
      <c r="D25" s="744">
        <v>28.763265306122449</v>
      </c>
      <c r="E25" s="384">
        <v>29.450666666666667</v>
      </c>
      <c r="F25" s="384">
        <v>250.48571428571429</v>
      </c>
      <c r="G25" s="384">
        <v>33.154061624649863</v>
      </c>
      <c r="H25" s="384">
        <v>8.7010974822466114</v>
      </c>
      <c r="I25" s="384">
        <v>33.771739130434781</v>
      </c>
    </row>
    <row r="26" spans="1:9">
      <c r="A26" s="327">
        <v>2013</v>
      </c>
      <c r="B26" s="376">
        <v>5.4528890135496679</v>
      </c>
      <c r="C26" s="377">
        <v>25.943217014247367</v>
      </c>
      <c r="D26" s="741">
        <v>29.564393939393938</v>
      </c>
      <c r="E26" s="377">
        <v>30.871052631578948</v>
      </c>
      <c r="F26" s="377">
        <v>29.330158730158729</v>
      </c>
      <c r="G26" s="377">
        <v>33.176308539944905</v>
      </c>
      <c r="H26" s="377">
        <v>9.1034482758620694</v>
      </c>
      <c r="I26" s="377">
        <v>33.355769230769234</v>
      </c>
    </row>
    <row r="27" spans="1:9">
      <c r="A27" s="327">
        <v>2014</v>
      </c>
      <c r="B27" s="380">
        <v>5.481837937176377</v>
      </c>
      <c r="C27" s="380">
        <v>27.830269345874306</v>
      </c>
      <c r="D27" s="743">
        <v>27.776556776556777</v>
      </c>
      <c r="E27" s="380">
        <v>32.059259259259257</v>
      </c>
      <c r="F27" s="380">
        <v>309.5</v>
      </c>
      <c r="G27" s="380">
        <v>34.336363636363636</v>
      </c>
      <c r="H27" s="380">
        <v>8.6936257710760803</v>
      </c>
      <c r="I27" s="380">
        <v>32.429906542056074</v>
      </c>
    </row>
    <row r="28" spans="1:9">
      <c r="A28" s="327">
        <v>2015</v>
      </c>
      <c r="B28" s="380">
        <v>5.2190014640236777</v>
      </c>
      <c r="C28" s="380">
        <v>26.439149110247495</v>
      </c>
      <c r="D28" s="743">
        <v>30.526923076923076</v>
      </c>
      <c r="E28" s="380">
        <v>29.253968253968253</v>
      </c>
      <c r="F28" s="380">
        <v>245.25714285714287</v>
      </c>
      <c r="G28" s="380">
        <v>36.293706293706293</v>
      </c>
      <c r="H28" s="380">
        <v>8.6884361893349311</v>
      </c>
      <c r="I28" s="380">
        <v>31.828947368421051</v>
      </c>
    </row>
    <row r="29" spans="1:9">
      <c r="A29" s="327">
        <v>2016</v>
      </c>
      <c r="B29" s="380">
        <v>5.1158410234765883</v>
      </c>
      <c r="C29" s="380">
        <v>27.914922048997774</v>
      </c>
      <c r="D29" s="743">
        <v>30.669260700389106</v>
      </c>
      <c r="E29" s="380">
        <v>29.606249999999999</v>
      </c>
      <c r="F29" s="380">
        <v>244.82857142857142</v>
      </c>
      <c r="G29" s="380">
        <v>36.887218045112782</v>
      </c>
      <c r="H29" s="381">
        <v>8.5262850467289724</v>
      </c>
      <c r="I29" s="381">
        <v>31.677824267782427</v>
      </c>
    </row>
    <row r="30" spans="1:9">
      <c r="A30" s="382"/>
      <c r="B30" s="369" t="s">
        <v>1055</v>
      </c>
      <c r="C30" s="930"/>
      <c r="D30" s="930"/>
      <c r="E30" s="930"/>
      <c r="F30" s="930"/>
      <c r="G30" s="930"/>
      <c r="H30" s="370"/>
      <c r="I30" s="371"/>
    </row>
    <row r="31" spans="1:9">
      <c r="A31" s="370">
        <v>2010</v>
      </c>
      <c r="B31" s="375">
        <v>246.81897457449043</v>
      </c>
      <c r="C31" s="385">
        <v>361.8031496062992</v>
      </c>
      <c r="D31" s="745">
        <v>314.25</v>
      </c>
      <c r="E31" s="385" t="s">
        <v>1053</v>
      </c>
      <c r="F31" s="385">
        <v>349.88</v>
      </c>
      <c r="G31" s="385">
        <v>295.48571428571427</v>
      </c>
      <c r="H31" s="385">
        <v>263.95</v>
      </c>
      <c r="I31" s="385">
        <v>267.12</v>
      </c>
    </row>
    <row r="32" spans="1:9">
      <c r="A32" s="327">
        <v>2011</v>
      </c>
      <c r="B32" s="375">
        <v>242.61641530973984</v>
      </c>
      <c r="C32" s="385">
        <v>369.26136363636363</v>
      </c>
      <c r="D32" s="745">
        <v>309.25</v>
      </c>
      <c r="E32" s="385">
        <v>327.84210526315792</v>
      </c>
      <c r="F32" s="385">
        <v>350.44</v>
      </c>
      <c r="G32" s="385">
        <v>338.8</v>
      </c>
      <c r="H32" s="385">
        <v>300.19565217391306</v>
      </c>
      <c r="I32" s="385">
        <v>231.12</v>
      </c>
    </row>
    <row r="33" spans="1:9">
      <c r="A33" s="327">
        <v>2012</v>
      </c>
      <c r="B33" s="375">
        <v>243.29447186574532</v>
      </c>
      <c r="C33" s="385">
        <v>372.79545454545456</v>
      </c>
      <c r="D33" s="745">
        <v>293.625</v>
      </c>
      <c r="E33" s="385">
        <v>290.63157894736844</v>
      </c>
      <c r="F33" s="385">
        <v>350.68</v>
      </c>
      <c r="G33" s="385">
        <v>338.17142857142858</v>
      </c>
      <c r="H33" s="385">
        <v>293</v>
      </c>
      <c r="I33" s="385">
        <v>248.56</v>
      </c>
    </row>
    <row r="34" spans="1:9">
      <c r="A34" s="327">
        <v>2013</v>
      </c>
      <c r="B34" s="378">
        <v>248.33741119594376</v>
      </c>
      <c r="C34" s="379">
        <v>350.95810055865923</v>
      </c>
      <c r="D34" s="742">
        <v>325.20833333333331</v>
      </c>
      <c r="E34" s="379">
        <v>308.71052631578948</v>
      </c>
      <c r="F34" s="379">
        <v>369.56</v>
      </c>
      <c r="G34" s="379">
        <v>344.08571428571429</v>
      </c>
      <c r="H34" s="379">
        <v>298.43478260869563</v>
      </c>
      <c r="I34" s="379">
        <v>277.52</v>
      </c>
    </row>
    <row r="35" spans="1:9">
      <c r="A35" s="327">
        <v>2014</v>
      </c>
      <c r="B35" s="380">
        <v>245.45477590258074</v>
      </c>
      <c r="C35" s="380">
        <v>369.85795454545456</v>
      </c>
      <c r="D35" s="743">
        <v>315.95833333333331</v>
      </c>
      <c r="E35" s="380">
        <v>341.68421052631578</v>
      </c>
      <c r="F35" s="380">
        <v>371.4</v>
      </c>
      <c r="G35" s="380">
        <v>323.74285714285713</v>
      </c>
      <c r="H35" s="380">
        <v>264.25</v>
      </c>
      <c r="I35" s="380">
        <v>277.60000000000002</v>
      </c>
    </row>
    <row r="36" spans="1:9">
      <c r="A36" s="327">
        <v>2015</v>
      </c>
      <c r="B36" s="380">
        <v>239.71724111162862</v>
      </c>
      <c r="C36" s="380">
        <v>363.09269662921349</v>
      </c>
      <c r="D36" s="743">
        <v>330.70833333333331</v>
      </c>
      <c r="E36" s="380">
        <v>339.5</v>
      </c>
      <c r="F36" s="380">
        <v>343.36</v>
      </c>
      <c r="G36" s="380">
        <v>296.57142857142856</v>
      </c>
      <c r="H36" s="380">
        <v>302.10416666666669</v>
      </c>
      <c r="I36" s="380">
        <v>290.27999999999997</v>
      </c>
    </row>
    <row r="37" spans="1:9">
      <c r="A37" s="327">
        <v>2016</v>
      </c>
      <c r="B37" s="380">
        <v>234.34110560575149</v>
      </c>
      <c r="C37" s="380">
        <v>354.06214689265539</v>
      </c>
      <c r="D37" s="743">
        <v>328.41666666666669</v>
      </c>
      <c r="E37" s="380">
        <v>249.31578947368422</v>
      </c>
      <c r="F37" s="380">
        <v>342.76</v>
      </c>
      <c r="G37" s="380">
        <v>280.34285714285716</v>
      </c>
      <c r="H37" s="381">
        <v>304.10416666666669</v>
      </c>
      <c r="I37" s="381">
        <v>302.83999999999997</v>
      </c>
    </row>
    <row r="38" spans="1:9">
      <c r="A38" s="382"/>
      <c r="B38" s="369" t="s">
        <v>1056</v>
      </c>
      <c r="C38" s="926"/>
      <c r="D38" s="926"/>
      <c r="E38" s="926"/>
      <c r="F38" s="926"/>
      <c r="G38" s="926"/>
      <c r="H38" s="386"/>
      <c r="I38" s="387"/>
    </row>
    <row r="39" spans="1:9">
      <c r="A39" s="370">
        <v>2010</v>
      </c>
      <c r="B39" s="375">
        <v>67.621636869723403</v>
      </c>
      <c r="C39" s="375">
        <v>99.124150577068278</v>
      </c>
      <c r="D39" s="740">
        <v>86.095890410958901</v>
      </c>
      <c r="E39" s="375" t="s">
        <v>1053</v>
      </c>
      <c r="F39" s="375">
        <v>95.857534246575341</v>
      </c>
      <c r="G39" s="375">
        <v>80.954990215264189</v>
      </c>
      <c r="H39" s="375">
        <v>72.31506849315069</v>
      </c>
      <c r="I39" s="375">
        <v>73.183561643835617</v>
      </c>
    </row>
    <row r="40" spans="1:9">
      <c r="A40" s="327">
        <v>2011</v>
      </c>
      <c r="B40" s="375">
        <v>66.470250769791733</v>
      </c>
      <c r="C40" s="375">
        <v>101.16749688667495</v>
      </c>
      <c r="D40" s="740">
        <v>84.726027397260268</v>
      </c>
      <c r="E40" s="375">
        <v>89.819754866618609</v>
      </c>
      <c r="F40" s="375">
        <v>96.010958904109586</v>
      </c>
      <c r="G40" s="375">
        <v>92.821917808219183</v>
      </c>
      <c r="H40" s="375">
        <v>82.245384157236458</v>
      </c>
      <c r="I40" s="375">
        <v>63.320547945205476</v>
      </c>
    </row>
    <row r="41" spans="1:9">
      <c r="A41" s="327">
        <v>2012</v>
      </c>
      <c r="B41" s="375">
        <v>66.656019689245298</v>
      </c>
      <c r="C41" s="375">
        <v>102.13574097135741</v>
      </c>
      <c r="D41" s="740">
        <v>80.445205479452056</v>
      </c>
      <c r="E41" s="375">
        <v>79.625090122566689</v>
      </c>
      <c r="F41" s="375">
        <v>96.07671232876713</v>
      </c>
      <c r="G41" s="375">
        <v>92.649706457925632</v>
      </c>
      <c r="H41" s="375">
        <v>80.273972602739732</v>
      </c>
      <c r="I41" s="375">
        <v>68.098630136986301</v>
      </c>
    </row>
    <row r="42" spans="1:9">
      <c r="A42" s="327">
        <v>2013</v>
      </c>
      <c r="B42" s="376">
        <v>68.03764690299829</v>
      </c>
      <c r="C42" s="377">
        <v>96.152904262646359</v>
      </c>
      <c r="D42" s="741">
        <v>89.098173515981728</v>
      </c>
      <c r="E42" s="377">
        <v>84.578226387887526</v>
      </c>
      <c r="F42" s="377">
        <v>101.24931506849315</v>
      </c>
      <c r="G42" s="377">
        <v>94.270058708414865</v>
      </c>
      <c r="H42" s="377">
        <v>81.762954139368674</v>
      </c>
      <c r="I42" s="377">
        <v>76.032876712328772</v>
      </c>
    </row>
    <row r="43" spans="1:9">
      <c r="A43" s="327">
        <v>2014</v>
      </c>
      <c r="B43" s="380">
        <v>67.247883808926233</v>
      </c>
      <c r="C43" s="380">
        <v>101.33094645080946</v>
      </c>
      <c r="D43" s="743">
        <v>86.563926940639263</v>
      </c>
      <c r="E43" s="380">
        <v>93.612112472963233</v>
      </c>
      <c r="F43" s="380">
        <v>101.75342465753425</v>
      </c>
      <c r="G43" s="380">
        <v>88.696673189823869</v>
      </c>
      <c r="H43" s="380">
        <v>72.397260273972606</v>
      </c>
      <c r="I43" s="380">
        <v>76.054794520547958</v>
      </c>
    </row>
    <row r="44" spans="1:9">
      <c r="A44" s="327">
        <v>2015</v>
      </c>
      <c r="B44" s="380">
        <v>65.675956468939347</v>
      </c>
      <c r="C44" s="380">
        <v>99.47745113129136</v>
      </c>
      <c r="D44" s="743">
        <v>90.605022831050221</v>
      </c>
      <c r="E44" s="380">
        <v>93.013698630136986</v>
      </c>
      <c r="F44" s="380">
        <v>94.07123287671233</v>
      </c>
      <c r="G44" s="380">
        <v>81.252446183953026</v>
      </c>
      <c r="H44" s="380">
        <v>82.768264840182653</v>
      </c>
      <c r="I44" s="380">
        <v>79.528767123287665</v>
      </c>
    </row>
    <row r="45" spans="1:9">
      <c r="A45" s="327">
        <v>2016</v>
      </c>
      <c r="B45" s="380">
        <v>64.203042631712748</v>
      </c>
      <c r="C45" s="380">
        <v>97.003327915795992</v>
      </c>
      <c r="D45" s="743">
        <v>89.977168949771709</v>
      </c>
      <c r="E45" s="380">
        <v>68.305695746214866</v>
      </c>
      <c r="F45" s="380">
        <v>93.906849315068499</v>
      </c>
      <c r="G45" s="380">
        <v>76.806262230919771</v>
      </c>
      <c r="H45" s="380">
        <v>83.316210045662103</v>
      </c>
      <c r="I45" s="380">
        <v>82.969863013698614</v>
      </c>
    </row>
    <row r="46" spans="1:9">
      <c r="A46" s="330"/>
      <c r="B46" s="388"/>
      <c r="C46" s="389"/>
      <c r="D46" s="389"/>
      <c r="E46" s="389"/>
      <c r="F46" s="389"/>
      <c r="G46" s="389"/>
      <c r="H46" s="389"/>
      <c r="I46" s="389"/>
    </row>
    <row r="47" spans="1:9">
      <c r="A47" s="330"/>
      <c r="B47" s="390" t="s">
        <v>1057</v>
      </c>
      <c r="C47" s="391"/>
      <c r="D47" s="391"/>
      <c r="E47" s="391"/>
      <c r="F47" s="391"/>
      <c r="G47" s="391"/>
      <c r="H47" s="391"/>
      <c r="I47" s="391"/>
    </row>
    <row r="48" spans="1:9">
      <c r="A48" s="330"/>
      <c r="B48" s="390"/>
      <c r="C48" s="391"/>
      <c r="D48" s="391"/>
      <c r="E48" s="391"/>
      <c r="F48" s="391"/>
      <c r="G48" s="391"/>
      <c r="H48" s="391"/>
      <c r="I48" s="391"/>
    </row>
    <row r="49" spans="1:9">
      <c r="A49" s="927"/>
      <c r="B49" s="927"/>
      <c r="C49" s="391"/>
      <c r="D49" s="391"/>
      <c r="E49" s="391"/>
      <c r="F49" s="391"/>
      <c r="G49" s="391"/>
      <c r="H49" s="391"/>
      <c r="I49" s="391"/>
    </row>
  </sheetData>
  <mergeCells count="8">
    <mergeCell ref="C38:G38"/>
    <mergeCell ref="A49:B49"/>
    <mergeCell ref="A4:A5"/>
    <mergeCell ref="B4:B5"/>
    <mergeCell ref="C6:G6"/>
    <mergeCell ref="C14:G14"/>
    <mergeCell ref="C22:G22"/>
    <mergeCell ref="C30:G30"/>
  </mergeCells>
  <hyperlinks>
    <hyperlink ref="A1" r:id="rId1" display="https://bdoz.rzeszow.uw.gov.pl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workbookViewId="0"/>
  </sheetViews>
  <sheetFormatPr defaultRowHeight="14.25"/>
  <cols>
    <col min="1" max="16384" width="9.140625" style="331"/>
  </cols>
  <sheetData>
    <row r="1" spans="1:4">
      <c r="A1" s="326" t="s">
        <v>1028</v>
      </c>
      <c r="B1" s="392"/>
      <c r="C1" s="392"/>
      <c r="D1" s="392"/>
    </row>
    <row r="2" spans="1:4">
      <c r="A2" s="393" t="s">
        <v>1058</v>
      </c>
      <c r="B2" s="392"/>
      <c r="C2" s="392"/>
      <c r="D2" s="392"/>
    </row>
    <row r="3" spans="1:4">
      <c r="A3" s="394"/>
      <c r="B3" s="392"/>
      <c r="C3" s="392"/>
      <c r="D3" s="392"/>
    </row>
    <row r="4" spans="1:4">
      <c r="A4" s="931" t="s">
        <v>1022</v>
      </c>
      <c r="B4" s="932" t="s">
        <v>1059</v>
      </c>
      <c r="C4" s="933"/>
      <c r="D4" s="933"/>
    </row>
    <row r="5" spans="1:4" ht="14.25" customHeight="1">
      <c r="A5" s="931"/>
      <c r="B5" s="931" t="s">
        <v>1023</v>
      </c>
      <c r="C5" s="934" t="s">
        <v>1060</v>
      </c>
      <c r="D5" s="934" t="s">
        <v>1061</v>
      </c>
    </row>
    <row r="6" spans="1:4">
      <c r="A6" s="931"/>
      <c r="B6" s="931"/>
      <c r="C6" s="934"/>
      <c r="D6" s="934"/>
    </row>
    <row r="7" spans="1:4" ht="33" customHeight="1">
      <c r="A7" s="931"/>
      <c r="B7" s="931"/>
      <c r="C7" s="934"/>
      <c r="D7" s="934"/>
    </row>
    <row r="8" spans="1:4" ht="36">
      <c r="A8" s="395" t="s">
        <v>1062</v>
      </c>
      <c r="B8" s="396"/>
      <c r="C8" s="933"/>
      <c r="D8" s="933"/>
    </row>
    <row r="9" spans="1:4">
      <c r="A9" s="397">
        <v>2004</v>
      </c>
      <c r="B9" s="398">
        <v>13971</v>
      </c>
      <c r="C9" s="399">
        <v>332</v>
      </c>
      <c r="D9" s="399">
        <v>165</v>
      </c>
    </row>
    <row r="10" spans="1:4">
      <c r="A10" s="397">
        <v>2005</v>
      </c>
      <c r="B10" s="400">
        <v>14258</v>
      </c>
      <c r="C10" s="400">
        <v>268</v>
      </c>
      <c r="D10" s="400">
        <v>178</v>
      </c>
    </row>
    <row r="11" spans="1:4">
      <c r="A11" s="397">
        <v>2006</v>
      </c>
      <c r="B11" s="400">
        <v>14457</v>
      </c>
      <c r="C11" s="400">
        <v>262</v>
      </c>
      <c r="D11" s="400">
        <v>186</v>
      </c>
    </row>
    <row r="12" spans="1:4">
      <c r="A12" s="397">
        <v>2007</v>
      </c>
      <c r="B12" s="400">
        <v>14293</v>
      </c>
      <c r="C12" s="400">
        <v>239</v>
      </c>
      <c r="D12" s="400">
        <v>170</v>
      </c>
    </row>
    <row r="13" spans="1:4">
      <c r="A13" s="397">
        <v>2008</v>
      </c>
      <c r="B13" s="400">
        <v>12792</v>
      </c>
      <c r="C13" s="400">
        <v>210</v>
      </c>
      <c r="D13" s="400">
        <v>165</v>
      </c>
    </row>
    <row r="14" spans="1:4">
      <c r="A14" s="397">
        <v>2009</v>
      </c>
      <c r="B14" s="401">
        <v>14742</v>
      </c>
      <c r="C14" s="401">
        <v>192</v>
      </c>
      <c r="D14" s="401">
        <v>196</v>
      </c>
    </row>
    <row r="15" spans="1:4">
      <c r="A15" s="397">
        <v>2010</v>
      </c>
      <c r="B15" s="401">
        <v>18417</v>
      </c>
      <c r="C15" s="401">
        <v>176</v>
      </c>
      <c r="D15" s="401">
        <v>203</v>
      </c>
    </row>
    <row r="16" spans="1:4">
      <c r="A16" s="397">
        <v>2011</v>
      </c>
      <c r="B16" s="402">
        <v>15693</v>
      </c>
      <c r="C16" s="402">
        <v>180</v>
      </c>
      <c r="D16" s="402">
        <v>260</v>
      </c>
    </row>
    <row r="17" spans="1:4">
      <c r="A17" s="397">
        <v>2012</v>
      </c>
      <c r="B17" s="403">
        <v>17453</v>
      </c>
      <c r="C17" s="403">
        <v>173</v>
      </c>
      <c r="D17" s="403">
        <v>194</v>
      </c>
    </row>
    <row r="18" spans="1:4">
      <c r="A18" s="397">
        <v>2013</v>
      </c>
      <c r="B18" s="403">
        <v>14710</v>
      </c>
      <c r="C18" s="403">
        <v>153</v>
      </c>
      <c r="D18" s="403">
        <v>194</v>
      </c>
    </row>
    <row r="19" spans="1:4">
      <c r="A19" s="397">
        <v>2014</v>
      </c>
      <c r="B19" s="403">
        <v>12975</v>
      </c>
      <c r="C19" s="403">
        <v>116</v>
      </c>
      <c r="D19" s="403">
        <v>187</v>
      </c>
    </row>
    <row r="20" spans="1:4">
      <c r="A20" s="397" t="s">
        <v>1063</v>
      </c>
      <c r="B20" s="403">
        <v>14335</v>
      </c>
      <c r="C20" s="403">
        <v>94</v>
      </c>
      <c r="D20" s="403">
        <v>179</v>
      </c>
    </row>
    <row r="21" spans="1:4">
      <c r="A21" s="397">
        <v>2016</v>
      </c>
      <c r="B21" s="402">
        <v>13256</v>
      </c>
      <c r="C21" s="402">
        <v>73</v>
      </c>
      <c r="D21" s="402">
        <v>139</v>
      </c>
    </row>
    <row r="22" spans="1:4">
      <c r="A22" s="931" t="s">
        <v>1064</v>
      </c>
      <c r="B22" s="931"/>
      <c r="C22" s="931"/>
      <c r="D22" s="931"/>
    </row>
    <row r="23" spans="1:4">
      <c r="A23" s="397">
        <v>2004</v>
      </c>
      <c r="B23" s="404">
        <v>2598.1999999999998</v>
      </c>
      <c r="C23" s="404">
        <v>61.7</v>
      </c>
      <c r="D23" s="404">
        <v>30.7</v>
      </c>
    </row>
    <row r="24" spans="1:4">
      <c r="A24" s="397">
        <v>2005</v>
      </c>
      <c r="B24" s="404">
        <v>2738.6</v>
      </c>
      <c r="C24" s="404">
        <v>51.5</v>
      </c>
      <c r="D24" s="404">
        <v>34.200000000000003</v>
      </c>
    </row>
    <row r="25" spans="1:4">
      <c r="A25" s="405">
        <v>2006</v>
      </c>
      <c r="B25" s="404">
        <v>2866.9</v>
      </c>
      <c r="C25" s="404">
        <v>52</v>
      </c>
      <c r="D25" s="404">
        <v>36.9</v>
      </c>
    </row>
    <row r="26" spans="1:4">
      <c r="A26" s="405">
        <v>2007</v>
      </c>
      <c r="B26" s="404">
        <v>2877.3</v>
      </c>
      <c r="C26" s="404">
        <v>48.1</v>
      </c>
      <c r="D26" s="404">
        <v>34.200000000000003</v>
      </c>
    </row>
    <row r="27" spans="1:4">
      <c r="A27" s="405">
        <v>2008</v>
      </c>
      <c r="B27" s="404">
        <v>2653.1</v>
      </c>
      <c r="C27" s="404">
        <v>43.6</v>
      </c>
      <c r="D27" s="404">
        <v>34.200000000000003</v>
      </c>
    </row>
    <row r="28" spans="1:4">
      <c r="A28" s="405">
        <v>2009</v>
      </c>
      <c r="B28" s="406">
        <v>3136.1</v>
      </c>
      <c r="C28" s="406">
        <v>40.799999999999997</v>
      </c>
      <c r="D28" s="406">
        <v>41.7</v>
      </c>
    </row>
    <row r="29" spans="1:4">
      <c r="A29" s="405">
        <v>2010</v>
      </c>
      <c r="B29" s="407">
        <v>3926.6</v>
      </c>
      <c r="C29" s="407">
        <v>37.5</v>
      </c>
      <c r="D29" s="407">
        <v>43.3</v>
      </c>
    </row>
    <row r="30" spans="1:4">
      <c r="A30" s="408">
        <v>2011</v>
      </c>
      <c r="B30" s="407">
        <v>3431</v>
      </c>
      <c r="C30" s="407">
        <v>39.4</v>
      </c>
      <c r="D30" s="407">
        <v>56.8</v>
      </c>
    </row>
    <row r="31" spans="1:4">
      <c r="A31" s="405">
        <v>2012</v>
      </c>
      <c r="B31" s="407">
        <v>3898.5</v>
      </c>
      <c r="C31" s="407">
        <v>38.6</v>
      </c>
      <c r="D31" s="407">
        <v>43.3</v>
      </c>
    </row>
    <row r="32" spans="1:4">
      <c r="A32" s="405">
        <v>2013</v>
      </c>
      <c r="B32" s="407">
        <v>3353.8</v>
      </c>
      <c r="C32" s="407">
        <v>34.9</v>
      </c>
      <c r="D32" s="407">
        <v>44.2</v>
      </c>
    </row>
    <row r="33" spans="1:4">
      <c r="A33" s="405">
        <v>2014</v>
      </c>
      <c r="B33" s="407">
        <v>3012.3</v>
      </c>
      <c r="C33" s="407">
        <v>26.9</v>
      </c>
      <c r="D33" s="407">
        <v>43.4</v>
      </c>
    </row>
    <row r="34" spans="1:4">
      <c r="A34" s="405">
        <v>2015</v>
      </c>
      <c r="B34" s="407">
        <v>3384.4</v>
      </c>
      <c r="C34" s="407">
        <v>22.2</v>
      </c>
      <c r="D34" s="407">
        <v>42.3</v>
      </c>
    </row>
    <row r="35" spans="1:4">
      <c r="A35" s="405">
        <v>2016</v>
      </c>
      <c r="B35" s="407">
        <v>3175.9</v>
      </c>
      <c r="C35" s="409">
        <v>17.5</v>
      </c>
      <c r="D35" s="409">
        <v>33.299999999999997</v>
      </c>
    </row>
  </sheetData>
  <mergeCells count="7">
    <mergeCell ref="A22:D22"/>
    <mergeCell ref="A4:A7"/>
    <mergeCell ref="B4:D4"/>
    <mergeCell ref="B5:B7"/>
    <mergeCell ref="C5:C7"/>
    <mergeCell ref="D5:D7"/>
    <mergeCell ref="C8:D8"/>
  </mergeCells>
  <hyperlinks>
    <hyperlink ref="A1" r:id="rId1" display="https://bdoz.rzeszow.uw.gov.pl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65</vt:i4>
      </vt:variant>
      <vt:variant>
        <vt:lpstr>Zakresy nazwane</vt:lpstr>
      </vt:variant>
      <vt:variant>
        <vt:i4>1</vt:i4>
      </vt:variant>
    </vt:vector>
  </HeadingPairs>
  <TitlesOfParts>
    <vt:vector size="66" baseType="lpstr">
      <vt:lpstr>Demografia PK</vt:lpstr>
      <vt:lpstr>DZIECI ogólne zestawienie</vt:lpstr>
      <vt:lpstr>Dzieci porady</vt:lpstr>
      <vt:lpstr>DZIECI ogólne zestawienie (2)</vt:lpstr>
      <vt:lpstr>DZIECI zestawienie UPC</vt:lpstr>
      <vt:lpstr>NFZ dzieci zbiorczo</vt:lpstr>
      <vt:lpstr>BDZ Oddziały stac2</vt:lpstr>
      <vt:lpstr>BDZ Oddziały stac3</vt:lpstr>
      <vt:lpstr>BDZ Zachorowalność w POZ dzieci</vt:lpstr>
      <vt:lpstr>BDZ POZ F50 dzieci</vt:lpstr>
      <vt:lpstr>BDZ POZ F70 dzieci</vt:lpstr>
      <vt:lpstr>BDZ amb wiek</vt:lpstr>
      <vt:lpstr>BDZ amb rozp</vt:lpstr>
      <vt:lpstr>BDZ zachorowania rozp</vt:lpstr>
      <vt:lpstr>BDZ zachoworania wiek</vt:lpstr>
      <vt:lpstr>NFZ 2016</vt:lpstr>
      <vt:lpstr>NFZ świadczenia wiek ogólnie</vt:lpstr>
      <vt:lpstr>NFZ świadczenia wiek powiaty</vt:lpstr>
      <vt:lpstr>NFZ świadczenia amb </vt:lpstr>
      <vt:lpstr>NFZ świadczenia środowiskowe</vt:lpstr>
      <vt:lpstr>NFZ świadczenia dzienne</vt:lpstr>
      <vt:lpstr>NFZ świadczenia stacjonarne</vt:lpstr>
      <vt:lpstr>NFZ koszt świadczeń powiat wiek</vt:lpstr>
      <vt:lpstr>NFZ Koszt leków ogółem</vt:lpstr>
      <vt:lpstr>NFZ plac stacjonarne wszystkie</vt:lpstr>
      <vt:lpstr>NFZ plac stacjonarne dorośli</vt:lpstr>
      <vt:lpstr>NFZ rozpoznania w op stac ogół</vt:lpstr>
      <vt:lpstr>NFZ rozpoznania w op stac wiek</vt:lpstr>
      <vt:lpstr>NFZ rozpoznania w op dzien ogół</vt:lpstr>
      <vt:lpstr>NFZ rozpoznania w op dzien wiek</vt:lpstr>
      <vt:lpstr>NFZ rozpoznania w op amb ogół</vt:lpstr>
      <vt:lpstr>NFZ rozpoznania w op amb wiek</vt:lpstr>
      <vt:lpstr>NFZ rozpoznania w op środ ogół</vt:lpstr>
      <vt:lpstr>NFZ rozpoznania w op środ wiek</vt:lpstr>
      <vt:lpstr>NFZ produkty amb zestawienie</vt:lpstr>
      <vt:lpstr>NFZ produkty amb skompresowane</vt:lpstr>
      <vt:lpstr>PUW SUO</vt:lpstr>
      <vt:lpstr>PUW DPS</vt:lpstr>
      <vt:lpstr>PUW 01-U dzieci</vt:lpstr>
      <vt:lpstr>PUW 02-P dzieci</vt:lpstr>
      <vt:lpstr>PUW 12-C dzieci</vt:lpstr>
      <vt:lpstr>PUW 01-U dorośli</vt:lpstr>
      <vt:lpstr>PUW 02-P dorośli</vt:lpstr>
      <vt:lpstr>PUW 12-C dorośli</vt:lpstr>
      <vt:lpstr>ROPS ogólnie 2016-17</vt:lpstr>
      <vt:lpstr>ROPS dotacje na projekty</vt:lpstr>
      <vt:lpstr>PFRON WTZ</vt:lpstr>
      <vt:lpstr>SIO PPP kadra</vt:lpstr>
      <vt:lpstr>SIO PPP uczniowie</vt:lpstr>
      <vt:lpstr>PUW PWD</vt:lpstr>
      <vt:lpstr>PUW piecza zastępcza</vt:lpstr>
      <vt:lpstr>PUW POW</vt:lpstr>
      <vt:lpstr>PUW Regionalne POT</vt:lpstr>
      <vt:lpstr>PUW Adopcja</vt:lpstr>
      <vt:lpstr>PUW Asystenci rodzin</vt:lpstr>
      <vt:lpstr>BDZ personel wyższy</vt:lpstr>
      <vt:lpstr>BDZ Kadra Piel. psychiatr</vt:lpstr>
      <vt:lpstr>BDZ Piel. kursy</vt:lpstr>
      <vt:lpstr>BDZ Kadra psychiatrzy</vt:lpstr>
      <vt:lpstr>BDZ Kadra rodz + neurolodzy</vt:lpstr>
      <vt:lpstr>NFZ Kadra 31.12.2017</vt:lpstr>
      <vt:lpstr>NFZ koszty </vt:lpstr>
      <vt:lpstr>NFZ analiza kosztów</vt:lpstr>
      <vt:lpstr>NFZ Koszt leków</vt:lpstr>
      <vt:lpstr>SIO PPP kadra (2)</vt:lpstr>
      <vt:lpstr>'NFZ 2016'!_GoBack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Baran</dc:creator>
  <cp:lastModifiedBy>Dariusz Baran</cp:lastModifiedBy>
  <dcterms:created xsi:type="dcterms:W3CDTF">2018-05-18T10:05:47Z</dcterms:created>
  <dcterms:modified xsi:type="dcterms:W3CDTF">2019-06-07T15:27:56Z</dcterms:modified>
</cp:coreProperties>
</file>